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defaultThemeVersion="166925"/>
  <mc:AlternateContent xmlns:mc="http://schemas.openxmlformats.org/markup-compatibility/2006">
    <mc:Choice Requires="x15">
      <x15ac:absPath xmlns:x15ac="http://schemas.microsoft.com/office/spreadsheetml/2010/11/ac" url="C:\Users\chase\Documents\Manuscripts\Drafts\Wiseman - Creatine Kinase Keq\Figures\"/>
    </mc:Choice>
  </mc:AlternateContent>
  <xr:revisionPtr revIDLastSave="0" documentId="13_ncr:1_{AE5B4AA1-6E12-485D-948C-090C2196E567}" xr6:coauthVersionLast="36" xr6:coauthVersionMax="36" xr10:uidLastSave="{00000000-0000-0000-0000-000000000000}"/>
  <bookViews>
    <workbookView xWindow="0" yWindow="0" windowWidth="18270" windowHeight="7690" xr2:uid="{B7B63332-0563-4FD2-8BED-AE6BDCEB3C34}"/>
  </bookViews>
  <sheets>
    <sheet name="Sheet1" sheetId="1" r:id="rId1"/>
    <sheet name="Figure 2A-C" sheetId="2" r:id="rId2"/>
    <sheet name="Figure 2D-F" sheetId="3" r:id="rId3"/>
    <sheet name="Figure 4" sheetId="5" r:id="rId4"/>
    <sheet name="Figure 5 &amp; A1" sheetId="4" r:id="rId5"/>
    <sheet name="Figure 6" sheetId="6" r:id="rId6"/>
    <sheet name="Figure 7A" sheetId="7" r:id="rId7"/>
    <sheet name="Figure 7B" sheetId="8" r:id="rId8"/>
    <sheet name="Figure 8" sheetId="9" r:id="rId9"/>
    <sheet name="Figure C1" sheetId="10" r:id="rId10"/>
    <sheet name="Figure C2" sheetId="11" r:id="rId11"/>
    <sheet name="Figure C3" sheetId="12" r:id="rId12"/>
    <sheet name="calculation" sheetId="13" r:id="rId13"/>
  </sheets>
  <definedNames>
    <definedName name="KATP">9.91217394157468E-07</definedName>
    <definedName name="reg_c2">-0.0307</definedName>
    <definedName name="reg_c3">-0.667</definedName>
    <definedName name="reg_c4">4.287</definedName>
    <definedName name="RJKm">8.314</definedName>
    <definedName name="zeroC">273.16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J5" i="13" l="1"/>
  <c r="HI5" i="13"/>
  <c r="HG5" i="13"/>
  <c r="HE5" i="13"/>
  <c r="ER5" i="13"/>
  <c r="EO5" i="13"/>
  <c r="EE5" i="13"/>
  <c r="ED5" i="13"/>
  <c r="DV5" i="13"/>
  <c r="DU5" i="13"/>
  <c r="DK5" i="13"/>
  <c r="EX5" i="13" s="1"/>
  <c r="DJ5" i="13"/>
  <c r="DI5" i="13"/>
  <c r="EU5" i="13" s="1"/>
  <c r="R5" i="13"/>
  <c r="EY5" i="13" l="1"/>
  <c r="EF5" i="13"/>
  <c r="EJ5" i="13" s="1"/>
  <c r="EI5" i="13"/>
  <c r="DQ5" i="13"/>
  <c r="EM5" i="13"/>
  <c r="DS5" i="13"/>
  <c r="FB5" i="13"/>
  <c r="DM5" i="13"/>
  <c r="DN5" i="13" s="1"/>
  <c r="DP5" i="13"/>
  <c r="EL5" i="13"/>
  <c r="EB5" i="13"/>
  <c r="EV5" i="13"/>
  <c r="EW5" i="13" s="1"/>
  <c r="DW5" i="13"/>
  <c r="DZ5" i="13" s="1"/>
  <c r="DY5" i="13"/>
  <c r="GQ5" i="13" l="1"/>
  <c r="GU5" i="13"/>
  <c r="GT5" i="13"/>
  <c r="GO5" i="13"/>
  <c r="GR5" i="13"/>
  <c r="DO5" i="13"/>
  <c r="EP5" i="13"/>
  <c r="ES5" i="13"/>
  <c r="GP5" i="13"/>
  <c r="GS5" i="13"/>
  <c r="DX5" i="13"/>
  <c r="DT5" i="13"/>
  <c r="FG5" i="13" s="1"/>
  <c r="GN5" i="13"/>
  <c r="EG5" i="13"/>
  <c r="GW5" i="13"/>
  <c r="HC5" i="13" s="1"/>
  <c r="GV5" i="13"/>
  <c r="EC5" i="13"/>
  <c r="FU5" i="13" s="1"/>
  <c r="FT5" i="13" l="1"/>
  <c r="FV5" i="13"/>
  <c r="FF5" i="13"/>
  <c r="FR5" i="13"/>
  <c r="FD5" i="13"/>
  <c r="FC5" i="13"/>
  <c r="FI5" i="13"/>
  <c r="FM5" i="13"/>
  <c r="FW5" i="13"/>
  <c r="FJ5" i="13"/>
  <c r="HB5" i="13"/>
  <c r="FL5" i="13"/>
  <c r="FQ5" i="13"/>
  <c r="FO5" i="13"/>
  <c r="FS5" i="13"/>
  <c r="FN5" i="13"/>
  <c r="FH5" i="13"/>
  <c r="FK5" i="13"/>
  <c r="EQ5" i="13"/>
  <c r="ET5" i="13"/>
  <c r="EN5" i="13"/>
  <c r="EH5" i="13"/>
  <c r="EK5" i="13"/>
  <c r="FP5" i="13"/>
  <c r="FE5" i="13"/>
  <c r="GY5" i="13" l="1"/>
  <c r="GK5" i="13"/>
  <c r="GH5" i="13"/>
  <c r="GJ5" i="13"/>
  <c r="GI5" i="13"/>
  <c r="GZ5" i="13"/>
  <c r="GL5" i="13"/>
  <c r="GB5" i="13"/>
  <c r="GE5" i="13"/>
  <c r="GD5" i="13"/>
  <c r="GA5" i="13"/>
  <c r="GG5" i="13"/>
  <c r="FY5" i="13"/>
  <c r="GC5" i="13"/>
  <c r="FZ5" i="13"/>
  <c r="FX5" i="13"/>
  <c r="HF5" i="13" s="1"/>
  <c r="GM5" i="13"/>
  <c r="GF5" i="13"/>
  <c r="N5" i="13" l="1"/>
  <c r="HA5" i="13"/>
  <c r="S5" i="13"/>
  <c r="HH5" i="13" s="1"/>
  <c r="U5" i="13" s="1"/>
  <c r="T5" i="13"/>
  <c r="O5" i="13"/>
  <c r="P5"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chase</author>
    <author>P. Bryant Chase, Ph.D.</author>
  </authors>
  <commentList>
    <comment ref="HE3" authorId="0" shapeId="0" xr:uid="{F88CFCA1-E9B1-43FC-A116-09716BD6CE43}">
      <text>
        <r>
          <rPr>
            <b/>
            <sz val="8"/>
            <color indexed="81"/>
            <rFont val="Tahoma"/>
            <family val="2"/>
          </rPr>
          <t xml:space="preserve">chase:
</t>
        </r>
        <r>
          <rPr>
            <sz val="8"/>
            <color indexed="81"/>
            <rFont val="Tahoma"/>
            <family val="2"/>
          </rPr>
          <t>KATP was 0.129 in Harkema &amp; Meyer (1997) but I had to decrease KATP to &lt; 1e-6 to obtain DG0 = -32 kJ/mol at pH 7, pMg 3, 37oC</t>
        </r>
      </text>
    </comment>
    <comment ref="N4" authorId="1" shapeId="0" xr:uid="{B90AA741-F603-413D-A58F-78AB92498876}">
      <text>
        <r>
          <rPr>
            <b/>
            <sz val="8"/>
            <color indexed="81"/>
            <rFont val="Tahoma"/>
            <family val="2"/>
          </rPr>
          <t>P. Bryant Chase, Ph.D.:</t>
        </r>
        <r>
          <rPr>
            <sz val="8"/>
            <color indexed="81"/>
            <rFont val="Tahoma"/>
            <family val="2"/>
          </rPr>
          <t xml:space="preserve">
stoichiometric coefficient of H+ CONSUMED per ADP rephosphorylated (i.e., per CP hydrolyzed)</t>
        </r>
      </text>
    </comment>
    <comment ref="O4" authorId="1" shapeId="0" xr:uid="{52B7E86C-EF4D-4875-A919-68A34F1463D4}">
      <text>
        <r>
          <rPr>
            <b/>
            <sz val="8"/>
            <color indexed="81"/>
            <rFont val="Tahoma"/>
            <family val="2"/>
          </rPr>
          <t>P. Bryant Chase, Ph.D.:</t>
        </r>
        <r>
          <rPr>
            <sz val="8"/>
            <color indexed="81"/>
            <rFont val="Tahoma"/>
            <family val="2"/>
          </rPr>
          <t xml:space="preserve">
stoichiometric coefficient of H+ RELEASED per ATP hydrolyzed</t>
        </r>
      </text>
    </comment>
    <comment ref="P4" authorId="1" shapeId="0" xr:uid="{5AD80EE0-718B-4239-B285-6605B7CB0952}">
      <text>
        <r>
          <rPr>
            <b/>
            <sz val="8"/>
            <color indexed="81"/>
            <rFont val="Tahoma"/>
            <family val="2"/>
          </rPr>
          <t>P. Bryant Chase, Ph.D.:</t>
        </r>
        <r>
          <rPr>
            <sz val="8"/>
            <color indexed="81"/>
            <rFont val="Tahoma"/>
            <family val="2"/>
          </rPr>
          <t xml:space="preserve">
beta - alpha should be essentially a Pi titration curve</t>
        </r>
      </text>
    </comment>
    <comment ref="Q4" authorId="1" shapeId="0" xr:uid="{87E4ADA4-2AF3-46DD-9D32-6585E35FF736}">
      <text>
        <r>
          <rPr>
            <b/>
            <sz val="8"/>
            <color indexed="81"/>
            <rFont val="Tahoma"/>
            <family val="2"/>
          </rPr>
          <t>P. Bryant Chase, Ph.D.:</t>
        </r>
        <r>
          <rPr>
            <sz val="8"/>
            <color indexed="81"/>
            <rFont val="Tahoma"/>
            <family val="2"/>
          </rPr>
          <t xml:space="preserve">
recalculate alpha assuming that beta = 1; use gamma? Or use Pi titration?</t>
        </r>
      </text>
    </comment>
    <comment ref="S4" authorId="0" shapeId="0" xr:uid="{9F24667B-3D1D-488C-9A77-62D64E1A9667}">
      <text>
        <r>
          <rPr>
            <b/>
            <sz val="8"/>
            <color indexed="81"/>
            <rFont val="Tahoma"/>
            <family val="2"/>
          </rPr>
          <t>chase:</t>
        </r>
        <r>
          <rPr>
            <sz val="8"/>
            <color indexed="81"/>
            <rFont val="Tahoma"/>
            <family val="2"/>
          </rPr>
          <t xml:space="preserve">
NB: use beta = 1 (but could use beta in column L…)</t>
        </r>
      </text>
    </comment>
    <comment ref="FC4" authorId="0" shapeId="0" xr:uid="{BBEDBD70-D898-4E11-AF01-50F2329B8F61}">
      <text>
        <r>
          <rPr>
            <b/>
            <sz val="8"/>
            <color indexed="81"/>
            <rFont val="Tahoma"/>
            <family val="2"/>
          </rPr>
          <t>chase:</t>
        </r>
        <r>
          <rPr>
            <sz val="8"/>
            <color indexed="81"/>
            <rFont val="Tahoma"/>
            <family val="2"/>
          </rPr>
          <t xml:space="preserve">
fATP for DGATP calc</t>
        </r>
      </text>
    </comment>
    <comment ref="FN4" authorId="0" shapeId="0" xr:uid="{1A7169D7-2738-4C15-8FAD-92CFE6B0ED78}">
      <text>
        <r>
          <rPr>
            <b/>
            <sz val="8"/>
            <color indexed="81"/>
            <rFont val="Tahoma"/>
            <family val="2"/>
          </rPr>
          <t>chase:</t>
        </r>
        <r>
          <rPr>
            <sz val="8"/>
            <color indexed="81"/>
            <rFont val="Tahoma"/>
            <family val="2"/>
          </rPr>
          <t xml:space="preserve">
fADP for DGATP calc</t>
        </r>
      </text>
    </comment>
    <comment ref="FX4" authorId="0" shapeId="0" xr:uid="{F182BD21-3436-4942-9CBA-EBBDE4B7954D}">
      <text>
        <r>
          <rPr>
            <b/>
            <sz val="8"/>
            <color indexed="81"/>
            <rFont val="Tahoma"/>
            <family val="2"/>
          </rPr>
          <t>chase:</t>
        </r>
        <r>
          <rPr>
            <sz val="8"/>
            <color indexed="81"/>
            <rFont val="Tahoma"/>
            <family val="2"/>
          </rPr>
          <t xml:space="preserve">
fPi for DGATP calc</t>
        </r>
      </text>
    </comment>
  </commentList>
</comments>
</file>

<file path=xl/sharedStrings.xml><?xml version="1.0" encoding="utf-8"?>
<sst xmlns="http://schemas.openxmlformats.org/spreadsheetml/2006/main" count="1484" uniqueCount="142">
  <si>
    <t xml:space="preserve">data for Wiseman, R. W., Brown, C. M., Beck, T. W., Brault, J. J., Reinoso, T. R., Shi, Y., Chase, P. B. (2023). Creatine Kinase Equilibration and ΔGATP Over an Extended Range of Physiological Conditions: Implications for Cellular Energetics, Signaling and Muscle Performance. IJMS, accepted pending minor revisions. </t>
  </si>
  <si>
    <t>blue</t>
  </si>
  <si>
    <t>green</t>
  </si>
  <si>
    <t>yellow</t>
  </si>
  <si>
    <t>red</t>
  </si>
  <si>
    <t>temperature (oC)</t>
  </si>
  <si>
    <t>pH</t>
  </si>
  <si>
    <t>pMg</t>
  </si>
  <si>
    <t>Pi NMR chemical shift</t>
  </si>
  <si>
    <t>calculated [H2PO4-]/[Pi]</t>
  </si>
  <si>
    <t>[Cr] mM added</t>
  </si>
  <si>
    <t>beta (pred)</t>
  </si>
  <si>
    <t>orange</t>
  </si>
  <si>
    <t>cyan</t>
  </si>
  <si>
    <t>color by temperature</t>
  </si>
  <si>
    <t>color by pH</t>
  </si>
  <si>
    <t>[ATP] mM added</t>
  </si>
  <si>
    <t>Temp oC</t>
  </si>
  <si>
    <t>PCr mM</t>
  </si>
  <si>
    <t>ADP mM</t>
  </si>
  <si>
    <t>Cr mM</t>
  </si>
  <si>
    <t>ATP mM</t>
  </si>
  <si>
    <t>Fig A1 col</t>
  </si>
  <si>
    <t>Fig A1 row</t>
  </si>
  <si>
    <t>Fig 4</t>
  </si>
  <si>
    <t>Y</t>
  </si>
  <si>
    <t>n</t>
  </si>
  <si>
    <t>calculated beta</t>
  </si>
  <si>
    <t>Temperature oC</t>
  </si>
  <si>
    <t>temperature oC</t>
  </si>
  <si>
    <t>Keq x 1e-9 from data</t>
  </si>
  <si>
    <t>Keq SE x 1e-9 from data</t>
  </si>
  <si>
    <t>predicted Keq x 1e-9</t>
  </si>
  <si>
    <t>[Pi] (mM) msol</t>
  </si>
  <si>
    <t>dGATP (kJ.mol) msol</t>
  </si>
  <si>
    <t>Frel msol</t>
  </si>
  <si>
    <t>control</t>
  </si>
  <si>
    <t>pyruvate</t>
  </si>
  <si>
    <t>substrate</t>
  </si>
  <si>
    <t>mouse soleus</t>
  </si>
  <si>
    <t>rabbit soleus</t>
  </si>
  <si>
    <t>skinned fibers</t>
  </si>
  <si>
    <t>intact muscle</t>
  </si>
  <si>
    <t>Frel</t>
  </si>
  <si>
    <t>rabbit psoas</t>
  </si>
  <si>
    <t>pCa</t>
  </si>
  <si>
    <t>Fnorm_20P</t>
  </si>
  <si>
    <t>Fnorm_0_1P</t>
  </si>
  <si>
    <t>Pi</t>
  </si>
  <si>
    <t>sat</t>
  </si>
  <si>
    <t>Pi mM</t>
  </si>
  <si>
    <t>SO4 mM</t>
  </si>
  <si>
    <t>panel</t>
  </si>
  <si>
    <t>A</t>
  </si>
  <si>
    <t>B</t>
  </si>
  <si>
    <t>C</t>
  </si>
  <si>
    <t>D</t>
  </si>
  <si>
    <t>Vrel</t>
  </si>
  <si>
    <t>input</t>
  </si>
  <si>
    <t>output</t>
  </si>
  <si>
    <t>calculation</t>
  </si>
  <si>
    <t>Calculation</t>
  </si>
  <si>
    <t>Proton stoichimetric coefficients:</t>
  </si>
  <si>
    <t>data</t>
  </si>
  <si>
    <t>log Keq's</t>
  </si>
  <si>
    <t>dH's</t>
  </si>
  <si>
    <t>[H+]</t>
  </si>
  <si>
    <t>[Ca2+]</t>
  </si>
  <si>
    <t>[Mg2+]</t>
  </si>
  <si>
    <t>Interim calc 1: Adjust Keq's for temperature, then start calculations</t>
  </si>
  <si>
    <t>Interim calc 2: Find fractional distribution</t>
  </si>
  <si>
    <t>Number of protons RELEASED</t>
  </si>
  <si>
    <r>
      <t>D</t>
    </r>
    <r>
      <rPr>
        <b/>
        <sz val="10"/>
        <rFont val="Arial"/>
        <family val="2"/>
      </rPr>
      <t>G</t>
    </r>
    <r>
      <rPr>
        <b/>
        <sz val="8"/>
        <rFont val="Arial"/>
        <family val="2"/>
      </rPr>
      <t>ATP</t>
    </r>
  </si>
  <si>
    <t>data source</t>
  </si>
  <si>
    <t>ionic strength</t>
  </si>
  <si>
    <t>[Na+]</t>
  </si>
  <si>
    <t>[K+]</t>
  </si>
  <si>
    <t>Temperature</t>
  </si>
  <si>
    <t>[ATP] (M)</t>
  </si>
  <si>
    <t>[Cr] (M)</t>
  </si>
  <si>
    <t>[PCr] (M)</t>
  </si>
  <si>
    <t>[Pi] (M)</t>
  </si>
  <si>
    <t>CK</t>
  </si>
  <si>
    <t>ATPase</t>
  </si>
  <si>
    <t>net (Pi)</t>
  </si>
  <si>
    <t>predicted</t>
  </si>
  <si>
    <r>
      <t>D</t>
    </r>
    <r>
      <rPr>
        <b/>
        <sz val="10"/>
        <rFont val="Arial"/>
        <family val="2"/>
      </rPr>
      <t>G</t>
    </r>
    <r>
      <rPr>
        <b/>
        <sz val="8"/>
        <rFont val="Arial"/>
        <family val="2"/>
      </rPr>
      <t>0</t>
    </r>
    <r>
      <rPr>
        <b/>
        <sz val="10"/>
        <rFont val="Arial"/>
        <family val="2"/>
      </rPr>
      <t>ATP</t>
    </r>
  </si>
  <si>
    <t>F SD</t>
  </si>
  <si>
    <t>V SD</t>
  </si>
  <si>
    <t>ATP</t>
  </si>
  <si>
    <t>ADP</t>
  </si>
  <si>
    <t>CP</t>
  </si>
  <si>
    <t>Cr</t>
  </si>
  <si>
    <t>(M)</t>
  </si>
  <si>
    <t>term 1</t>
  </si>
  <si>
    <t>term 2</t>
  </si>
  <si>
    <t>term 3</t>
  </si>
  <si>
    <t>term 4</t>
  </si>
  <si>
    <t>term 5</t>
  </si>
  <si>
    <t>term 6</t>
  </si>
  <si>
    <t>(oC)</t>
  </si>
  <si>
    <t>beta</t>
  </si>
  <si>
    <t>alpha</t>
  </si>
  <si>
    <t>gamma = b - a</t>
  </si>
  <si>
    <t>a' = 1 - Pi</t>
  </si>
  <si>
    <t>CK Keq</t>
  </si>
  <si>
    <t>[ADP] (M)</t>
  </si>
  <si>
    <t>kJ/mol</t>
  </si>
  <si>
    <t>HL/H*L</t>
  </si>
  <si>
    <t>H2L/H*HL</t>
  </si>
  <si>
    <t>H3L/H*H2L</t>
  </si>
  <si>
    <t>MgL/Mg*L</t>
  </si>
  <si>
    <t>MgHL/Mg*HL</t>
  </si>
  <si>
    <t>Mg2L/Mg*MgL</t>
  </si>
  <si>
    <t>CaL/Ca*L</t>
  </si>
  <si>
    <t>CaHL/Ca*HL</t>
  </si>
  <si>
    <t>NaL/Na*L</t>
  </si>
  <si>
    <t>KL/K*L</t>
  </si>
  <si>
    <t>MgH2L/Mg*H2L</t>
  </si>
  <si>
    <t>CaH2L/Ca*H2L</t>
  </si>
  <si>
    <t>NaHL/Na*HL</t>
  </si>
  <si>
    <t>NaH2L/Na*H2L</t>
  </si>
  <si>
    <t>KHL/K*HL</t>
  </si>
  <si>
    <t>KH2L/K*H2L</t>
  </si>
  <si>
    <t>IS corrected</t>
  </si>
  <si>
    <t>L</t>
  </si>
  <si>
    <r>
      <t>K</t>
    </r>
    <r>
      <rPr>
        <b/>
        <sz val="8"/>
        <rFont val="Arial"/>
        <family val="2"/>
      </rPr>
      <t>ATP</t>
    </r>
  </si>
  <si>
    <t>fATP, fADP, fPi</t>
  </si>
  <si>
    <t>-</t>
  </si>
  <si>
    <t>reference</t>
  </si>
  <si>
    <t>input - replace entries in yellow highlighted area with your values</t>
  </si>
  <si>
    <t>muscle</t>
  </si>
  <si>
    <t>dGATP kJ/mol</t>
  </si>
  <si>
    <t>Frenorm_1_0</t>
  </si>
  <si>
    <t>Frenorm_6_0</t>
  </si>
  <si>
    <t>[ADP] (uM) ps</t>
  </si>
  <si>
    <t>skinned</t>
  </si>
  <si>
    <t>cat soleus</t>
  </si>
  <si>
    <t>intact</t>
  </si>
  <si>
    <t>Frel SD</t>
  </si>
  <si>
    <t>cat biceps</t>
  </si>
  <si>
    <t>prep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</si>
</sst>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9" x14ac:knownFonts="1">
    <font>
      <sz val="11"/>
      <color theme="1"/>
      <name val="Calibri"/>
      <family val="2"/>
      <scheme val="minor"/>
    </font>
    <font>
      <sz val="11"/>
      <color theme="1"/>
      <name val="Calibri"/>
      <family val="2"/>
    </font>
    <font>
      <b/>
      <sz val="10"/>
      <name val="Arial"/>
      <family val="2"/>
    </font>
    <font>
      <b/>
      <sz val="10"/>
      <name val="Symbol"/>
      <family val="1"/>
      <charset val="2"/>
    </font>
    <font>
      <b/>
      <sz val="8"/>
      <name val="Arial"/>
      <family val="2"/>
    </font>
    <font>
      <i/>
      <sz val="10"/>
      <name val="Arial"/>
      <family val="2"/>
    </font>
    <font>
      <b/>
      <sz val="8"/>
      <color indexed="81"/>
      <name val="Tahoma"/>
      <family val="2"/>
    </font>
    <font>
      <sz val="8"/>
      <color indexed="81"/>
      <name val="Tahoma"/>
      <family val="2"/>
    </font>
    <font>
      <sz val="10"/>
      <name val="Arial"/>
      <family val="2"/>
    </font>
  </fonts>
  <fills count="3">
    <fill>
      <patternFill patternType="none"/>
    </fill>
    <fill>
      <patternFill patternType="gray125"/>
    </fill>
    <fill>
      <patternFill patternType="solid">
        <fgColor rgb="FFFFFF00"/>
        <bgColor indexed="64"/>
      </patternFill>
    </fill>
  </fills>
  <borders count="9">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1">
    <xf numFmtId="0" fontId="0" fillId="0" borderId="0"/>
  </cellStyleXfs>
  <cellXfs count="46">
    <xf numFmtId="0" fontId="0" fillId="0" borderId="0" xfId="0"/>
    <xf numFmtId="0" fontId="1" fillId="0" borderId="0" xfId="0" applyFont="1" applyFill="1" applyBorder="1"/>
    <xf numFmtId="11" fontId="0" fillId="0" borderId="0" xfId="0" applyNumberFormat="1"/>
    <xf numFmtId="164" fontId="0" fillId="0" borderId="0" xfId="0" applyNumberFormat="1"/>
    <xf numFmtId="2" fontId="0" fillId="0" borderId="0" xfId="0" applyNumberFormat="1"/>
    <xf numFmtId="0" fontId="0" fillId="0" borderId="1" xfId="0" applyBorder="1"/>
    <xf numFmtId="0" fontId="0" fillId="0" borderId="2" xfId="0" applyBorder="1"/>
    <xf numFmtId="0" fontId="0" fillId="0" borderId="3" xfId="0" applyBorder="1"/>
    <xf numFmtId="0" fontId="0" fillId="0" borderId="4" xfId="0" applyBorder="1"/>
    <xf numFmtId="0" fontId="0" fillId="0" borderId="0" xfId="0" applyBorder="1"/>
    <xf numFmtId="0" fontId="0" fillId="0" borderId="5" xfId="0" applyBorder="1"/>
    <xf numFmtId="0" fontId="2" fillId="0" borderId="3" xfId="0" applyFont="1" applyBorder="1"/>
    <xf numFmtId="0" fontId="0" fillId="0" borderId="0" xfId="0" applyFill="1" applyBorder="1"/>
    <xf numFmtId="0" fontId="3" fillId="0" borderId="3" xfId="0" applyFont="1" applyFill="1" applyBorder="1"/>
    <xf numFmtId="0" fontId="2" fillId="0" borderId="4" xfId="0" applyFont="1" applyBorder="1"/>
    <xf numFmtId="0" fontId="2" fillId="0" borderId="0" xfId="0" applyFont="1"/>
    <xf numFmtId="0" fontId="0" fillId="0" borderId="6" xfId="0" applyBorder="1"/>
    <xf numFmtId="0" fontId="3" fillId="0" borderId="0" xfId="0" applyFont="1" applyFill="1" applyBorder="1"/>
    <xf numFmtId="0" fontId="2" fillId="0" borderId="6" xfId="0" applyFont="1" applyFill="1" applyBorder="1"/>
    <xf numFmtId="0" fontId="2" fillId="0" borderId="0" xfId="0" applyFont="1" applyFill="1" applyBorder="1"/>
    <xf numFmtId="0" fontId="2" fillId="0" borderId="7" xfId="0" applyFont="1" applyFill="1" applyBorder="1"/>
    <xf numFmtId="0" fontId="0" fillId="0" borderId="6" xfId="0" applyFill="1" applyBorder="1"/>
    <xf numFmtId="0" fontId="0" fillId="0" borderId="7" xfId="0" applyBorder="1"/>
    <xf numFmtId="0" fontId="2" fillId="0" borderId="6" xfId="0" applyFont="1" applyBorder="1"/>
    <xf numFmtId="0" fontId="2" fillId="0" borderId="0" xfId="0" applyFont="1" applyBorder="1"/>
    <xf numFmtId="0" fontId="2" fillId="0" borderId="7" xfId="0" applyFont="1" applyBorder="1"/>
    <xf numFmtId="0" fontId="2" fillId="0" borderId="8" xfId="0" applyFont="1" applyBorder="1"/>
    <xf numFmtId="0" fontId="2" fillId="0" borderId="1" xfId="0" applyFont="1" applyBorder="1"/>
    <xf numFmtId="0" fontId="0" fillId="0" borderId="8" xfId="0" applyBorder="1"/>
    <xf numFmtId="0" fontId="2" fillId="0" borderId="2" xfId="0" applyFont="1" applyBorder="1"/>
    <xf numFmtId="0" fontId="0" fillId="0" borderId="8" xfId="0" applyFill="1" applyBorder="1"/>
    <xf numFmtId="0" fontId="0" fillId="0" borderId="1" xfId="0" applyFill="1" applyBorder="1"/>
    <xf numFmtId="0" fontId="0" fillId="0" borderId="2" xfId="0" applyFill="1" applyBorder="1"/>
    <xf numFmtId="0" fontId="0" fillId="0" borderId="0" xfId="0" applyFill="1"/>
    <xf numFmtId="11" fontId="0" fillId="0" borderId="0" xfId="0" applyNumberFormat="1" applyFill="1"/>
    <xf numFmtId="11" fontId="0" fillId="2" borderId="0" xfId="0" applyNumberFormat="1" applyFill="1"/>
    <xf numFmtId="165" fontId="0" fillId="0" borderId="0" xfId="0" applyNumberFormat="1" applyFill="1"/>
    <xf numFmtId="0" fontId="5" fillId="0" borderId="0" xfId="0" applyFont="1" applyFill="1"/>
    <xf numFmtId="165" fontId="0" fillId="0" borderId="0" xfId="0" applyNumberFormat="1"/>
    <xf numFmtId="0" fontId="0" fillId="2" borderId="0" xfId="0" applyFill="1"/>
    <xf numFmtId="165" fontId="0" fillId="2" borderId="0" xfId="0" applyNumberFormat="1" applyFill="1"/>
    <xf numFmtId="0" fontId="2" fillId="0" borderId="1" xfId="0" applyFont="1" applyFill="1" applyBorder="1"/>
    <xf numFmtId="165" fontId="0" fillId="2" borderId="0" xfId="0" applyNumberFormat="1" applyFill="1" applyAlignment="1">
      <alignment horizontal="center"/>
    </xf>
    <xf numFmtId="2" fontId="1" fillId="0" borderId="0" xfId="0" applyNumberFormat="1" applyFont="1" applyFill="1" applyBorder="1"/>
    <xf numFmtId="164" fontId="1" fillId="0" borderId="0" xfId="0" applyNumberFormat="1" applyFont="1" applyFill="1" applyBorder="1"/>
    <xf numFmtId="0" fontId="8" fillId="0" borderId="0"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2AFEE-C4E8-4580-ACD7-EC70040928F6}">
  <dimension ref="A1"/>
  <sheetViews>
    <sheetView tabSelected="1" workbookViewId="0">
      <selection activeCell="A2" sqref="A2"/>
    </sheetView>
  </sheetViews>
  <sheetFormatPr defaultRowHeight="14.75" x14ac:dyDescent="0.75"/>
  <sheetData>
    <row r="1" spans="1:1" x14ac:dyDescent="0.75">
      <c r="A1" t="s">
        <v>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15C42-AB17-4C1E-87D8-75D7342D9272}">
  <dimension ref="A1:D45"/>
  <sheetViews>
    <sheetView workbookViewId="0"/>
  </sheetViews>
  <sheetFormatPr defaultRowHeight="14.75" x14ac:dyDescent="0.75"/>
  <sheetData>
    <row r="1" spans="1:4" x14ac:dyDescent="0.75">
      <c r="A1" t="s">
        <v>41</v>
      </c>
      <c r="B1" t="s">
        <v>45</v>
      </c>
      <c r="C1" t="s">
        <v>47</v>
      </c>
      <c r="D1" t="s">
        <v>46</v>
      </c>
    </row>
    <row r="2" spans="1:4" x14ac:dyDescent="0.75">
      <c r="A2" t="s">
        <v>44</v>
      </c>
      <c r="B2">
        <v>10</v>
      </c>
      <c r="C2">
        <v>0</v>
      </c>
      <c r="D2">
        <v>0</v>
      </c>
    </row>
    <row r="3" spans="1:4" x14ac:dyDescent="0.75">
      <c r="A3" t="s">
        <v>44</v>
      </c>
      <c r="B3">
        <v>6</v>
      </c>
      <c r="C3">
        <v>0.43</v>
      </c>
      <c r="D3">
        <v>3.7999999999999999E-2</v>
      </c>
    </row>
    <row r="4" spans="1:4" x14ac:dyDescent="0.75">
      <c r="A4" t="s">
        <v>44</v>
      </c>
      <c r="B4">
        <v>5.75</v>
      </c>
      <c r="C4">
        <v>0.74199999999999999</v>
      </c>
      <c r="D4">
        <v>0.35499999999999998</v>
      </c>
    </row>
    <row r="5" spans="1:4" x14ac:dyDescent="0.75">
      <c r="A5" t="s">
        <v>44</v>
      </c>
      <c r="B5">
        <v>5.5</v>
      </c>
      <c r="C5">
        <v>0.91400000000000003</v>
      </c>
      <c r="D5">
        <v>0.53800000000000003</v>
      </c>
    </row>
    <row r="6" spans="1:4" x14ac:dyDescent="0.75">
      <c r="A6" t="s">
        <v>44</v>
      </c>
      <c r="B6">
        <v>5.25</v>
      </c>
      <c r="C6">
        <v>0.93</v>
      </c>
      <c r="D6">
        <v>0.61899999999999999</v>
      </c>
    </row>
    <row r="7" spans="1:4" x14ac:dyDescent="0.75">
      <c r="A7" t="s">
        <v>44</v>
      </c>
      <c r="B7">
        <v>4.5</v>
      </c>
      <c r="C7">
        <v>1</v>
      </c>
      <c r="D7">
        <v>0.66200000000000003</v>
      </c>
    </row>
    <row r="8" spans="1:4" x14ac:dyDescent="0.75">
      <c r="A8" t="s">
        <v>44</v>
      </c>
      <c r="B8">
        <v>10</v>
      </c>
      <c r="C8">
        <v>0</v>
      </c>
      <c r="D8">
        <v>0</v>
      </c>
    </row>
    <row r="9" spans="1:4" x14ac:dyDescent="0.75">
      <c r="A9" t="s">
        <v>44</v>
      </c>
      <c r="B9">
        <v>6</v>
      </c>
      <c r="C9">
        <v>0.317</v>
      </c>
      <c r="D9">
        <v>7.8E-2</v>
      </c>
    </row>
    <row r="10" spans="1:4" x14ac:dyDescent="0.75">
      <c r="A10" t="s">
        <v>44</v>
      </c>
      <c r="B10">
        <v>5.75</v>
      </c>
      <c r="C10">
        <v>0.70099999999999996</v>
      </c>
      <c r="D10">
        <v>0.43099999999999999</v>
      </c>
    </row>
    <row r="11" spans="1:4" x14ac:dyDescent="0.75">
      <c r="A11" t="s">
        <v>44</v>
      </c>
      <c r="B11">
        <v>5.5</v>
      </c>
      <c r="C11">
        <v>0.91</v>
      </c>
      <c r="D11">
        <v>0.59199999999999997</v>
      </c>
    </row>
    <row r="12" spans="1:4" x14ac:dyDescent="0.75">
      <c r="A12" t="s">
        <v>44</v>
      </c>
      <c r="B12">
        <v>5.25</v>
      </c>
      <c r="C12">
        <v>0.97</v>
      </c>
      <c r="D12">
        <v>0.628</v>
      </c>
    </row>
    <row r="13" spans="1:4" x14ac:dyDescent="0.75">
      <c r="A13" t="s">
        <v>44</v>
      </c>
      <c r="B13">
        <v>4.5</v>
      </c>
      <c r="C13">
        <v>1</v>
      </c>
      <c r="D13">
        <v>0.67600000000000005</v>
      </c>
    </row>
    <row r="14" spans="1:4" x14ac:dyDescent="0.75">
      <c r="A14" t="s">
        <v>44</v>
      </c>
      <c r="B14">
        <v>10</v>
      </c>
      <c r="C14">
        <v>0</v>
      </c>
      <c r="D14">
        <v>0</v>
      </c>
    </row>
    <row r="15" spans="1:4" x14ac:dyDescent="0.75">
      <c r="A15" t="s">
        <v>44</v>
      </c>
      <c r="B15">
        <v>6.5</v>
      </c>
      <c r="C15">
        <v>0</v>
      </c>
    </row>
    <row r="16" spans="1:4" x14ac:dyDescent="0.75">
      <c r="A16" t="s">
        <v>44</v>
      </c>
      <c r="B16">
        <v>6.25</v>
      </c>
      <c r="C16">
        <v>0.05</v>
      </c>
      <c r="D16">
        <v>3.0000000000000001E-3</v>
      </c>
    </row>
    <row r="17" spans="1:4" x14ac:dyDescent="0.75">
      <c r="A17" t="s">
        <v>44</v>
      </c>
      <c r="B17">
        <v>5.75</v>
      </c>
      <c r="D17">
        <v>0.41099999999999998</v>
      </c>
    </row>
    <row r="18" spans="1:4" x14ac:dyDescent="0.75">
      <c r="A18" t="s">
        <v>44</v>
      </c>
      <c r="B18">
        <v>5</v>
      </c>
      <c r="C18">
        <v>0.997</v>
      </c>
      <c r="D18">
        <v>0.68899999999999995</v>
      </c>
    </row>
    <row r="19" spans="1:4" x14ac:dyDescent="0.75">
      <c r="A19" t="s">
        <v>44</v>
      </c>
      <c r="B19">
        <v>4.75</v>
      </c>
      <c r="C19">
        <v>1.0109999999999999</v>
      </c>
      <c r="D19">
        <v>0.69599999999999995</v>
      </c>
    </row>
    <row r="20" spans="1:4" x14ac:dyDescent="0.75">
      <c r="A20" t="s">
        <v>44</v>
      </c>
      <c r="B20">
        <v>4.5</v>
      </c>
      <c r="C20">
        <v>1</v>
      </c>
      <c r="D20">
        <v>0.67</v>
      </c>
    </row>
    <row r="21" spans="1:4" x14ac:dyDescent="0.75">
      <c r="A21" t="s">
        <v>44</v>
      </c>
      <c r="B21">
        <v>10</v>
      </c>
      <c r="C21">
        <v>0</v>
      </c>
      <c r="D21">
        <v>0</v>
      </c>
    </row>
    <row r="22" spans="1:4" x14ac:dyDescent="0.75">
      <c r="A22" t="s">
        <v>44</v>
      </c>
      <c r="B22">
        <v>6.5</v>
      </c>
      <c r="C22">
        <v>0</v>
      </c>
    </row>
    <row r="23" spans="1:4" x14ac:dyDescent="0.75">
      <c r="A23" t="s">
        <v>44</v>
      </c>
      <c r="B23">
        <v>6.25</v>
      </c>
      <c r="C23">
        <v>2.9000000000000001E-2</v>
      </c>
      <c r="D23">
        <v>3.0000000000000001E-3</v>
      </c>
    </row>
    <row r="24" spans="1:4" x14ac:dyDescent="0.75">
      <c r="A24" t="s">
        <v>44</v>
      </c>
      <c r="B24">
        <v>5.75</v>
      </c>
      <c r="D24">
        <v>0.46500000000000002</v>
      </c>
    </row>
    <row r="25" spans="1:4" x14ac:dyDescent="0.75">
      <c r="A25" t="s">
        <v>44</v>
      </c>
      <c r="B25">
        <v>5</v>
      </c>
      <c r="C25">
        <v>1.036</v>
      </c>
      <c r="D25">
        <v>0.72499999999999998</v>
      </c>
    </row>
    <row r="26" spans="1:4" x14ac:dyDescent="0.75">
      <c r="A26" t="s">
        <v>44</v>
      </c>
      <c r="B26">
        <v>4.75</v>
      </c>
      <c r="C26">
        <v>1.04</v>
      </c>
      <c r="D26">
        <v>0.70699999999999996</v>
      </c>
    </row>
    <row r="27" spans="1:4" x14ac:dyDescent="0.75">
      <c r="A27" t="s">
        <v>44</v>
      </c>
      <c r="B27">
        <v>4.5</v>
      </c>
      <c r="C27">
        <v>1</v>
      </c>
      <c r="D27">
        <v>0.67800000000000005</v>
      </c>
    </row>
    <row r="28" spans="1:4" x14ac:dyDescent="0.75">
      <c r="A28" t="s">
        <v>40</v>
      </c>
      <c r="B28">
        <v>10</v>
      </c>
      <c r="C28">
        <v>0</v>
      </c>
      <c r="D28">
        <v>0</v>
      </c>
    </row>
    <row r="29" spans="1:4" x14ac:dyDescent="0.75">
      <c r="A29" t="s">
        <v>40</v>
      </c>
      <c r="B29">
        <v>6</v>
      </c>
      <c r="C29">
        <v>0.45500000000000002</v>
      </c>
      <c r="D29">
        <v>0.217</v>
      </c>
    </row>
    <row r="30" spans="1:4" x14ac:dyDescent="0.75">
      <c r="A30" t="s">
        <v>40</v>
      </c>
      <c r="B30">
        <v>5.75</v>
      </c>
      <c r="C30">
        <v>0.71</v>
      </c>
      <c r="D30">
        <v>0.45200000000000001</v>
      </c>
    </row>
    <row r="31" spans="1:4" x14ac:dyDescent="0.75">
      <c r="A31" t="s">
        <v>40</v>
      </c>
      <c r="B31">
        <v>5.5</v>
      </c>
      <c r="C31">
        <v>0.89300000000000002</v>
      </c>
      <c r="D31">
        <v>0.60699999999999998</v>
      </c>
    </row>
    <row r="32" spans="1:4" x14ac:dyDescent="0.75">
      <c r="A32" t="s">
        <v>40</v>
      </c>
      <c r="B32">
        <v>5.25</v>
      </c>
      <c r="C32">
        <v>0.94099999999999995</v>
      </c>
      <c r="D32">
        <v>0.75900000000000001</v>
      </c>
    </row>
    <row r="33" spans="1:4" x14ac:dyDescent="0.75">
      <c r="A33" t="s">
        <v>40</v>
      </c>
      <c r="B33">
        <v>4.5</v>
      </c>
      <c r="C33">
        <v>1</v>
      </c>
      <c r="D33">
        <v>0.83099999999999996</v>
      </c>
    </row>
    <row r="34" spans="1:4" x14ac:dyDescent="0.75">
      <c r="A34" t="s">
        <v>40</v>
      </c>
      <c r="B34">
        <v>10</v>
      </c>
      <c r="C34">
        <v>0</v>
      </c>
      <c r="D34">
        <v>0</v>
      </c>
    </row>
    <row r="35" spans="1:4" x14ac:dyDescent="0.75">
      <c r="A35" t="s">
        <v>40</v>
      </c>
      <c r="B35">
        <v>6.5</v>
      </c>
      <c r="C35">
        <v>2.4E-2</v>
      </c>
      <c r="D35">
        <v>8.0000000000000002E-3</v>
      </c>
    </row>
    <row r="36" spans="1:4" x14ac:dyDescent="0.75">
      <c r="A36" t="s">
        <v>40</v>
      </c>
      <c r="B36">
        <v>5.75</v>
      </c>
      <c r="C36">
        <v>0.55700000000000005</v>
      </c>
      <c r="D36">
        <v>0.30399999999999999</v>
      </c>
    </row>
    <row r="37" spans="1:4" x14ac:dyDescent="0.75">
      <c r="A37" t="s">
        <v>40</v>
      </c>
      <c r="B37">
        <v>5</v>
      </c>
      <c r="C37">
        <v>0.97599999999999998</v>
      </c>
      <c r="D37">
        <v>0.74299999999999999</v>
      </c>
    </row>
    <row r="38" spans="1:4" x14ac:dyDescent="0.75">
      <c r="A38" t="s">
        <v>40</v>
      </c>
      <c r="B38">
        <v>4.75</v>
      </c>
      <c r="C38">
        <v>0.98399999999999999</v>
      </c>
      <c r="D38">
        <v>0.755</v>
      </c>
    </row>
    <row r="39" spans="1:4" x14ac:dyDescent="0.75">
      <c r="A39" t="s">
        <v>40</v>
      </c>
      <c r="B39">
        <v>4.5</v>
      </c>
      <c r="C39">
        <v>1</v>
      </c>
      <c r="D39">
        <v>0.75900000000000001</v>
      </c>
    </row>
    <row r="40" spans="1:4" x14ac:dyDescent="0.75">
      <c r="A40" t="s">
        <v>40</v>
      </c>
      <c r="B40">
        <v>10</v>
      </c>
      <c r="C40">
        <v>0</v>
      </c>
      <c r="D40">
        <v>0</v>
      </c>
    </row>
    <row r="41" spans="1:4" x14ac:dyDescent="0.75">
      <c r="A41" t="s">
        <v>40</v>
      </c>
      <c r="B41">
        <v>6.25</v>
      </c>
      <c r="C41">
        <v>9.2999999999999999E-2</v>
      </c>
      <c r="D41">
        <v>3.9E-2</v>
      </c>
    </row>
    <row r="42" spans="1:4" x14ac:dyDescent="0.75">
      <c r="A42" t="s">
        <v>40</v>
      </c>
      <c r="B42">
        <v>6</v>
      </c>
      <c r="C42">
        <v>0.38</v>
      </c>
      <c r="D42">
        <v>0.161</v>
      </c>
    </row>
    <row r="43" spans="1:4" x14ac:dyDescent="0.75">
      <c r="A43" t="s">
        <v>40</v>
      </c>
      <c r="B43">
        <v>5.5</v>
      </c>
      <c r="C43">
        <v>0.78600000000000003</v>
      </c>
      <c r="D43">
        <v>0.55500000000000005</v>
      </c>
    </row>
    <row r="44" spans="1:4" x14ac:dyDescent="0.75">
      <c r="A44" t="s">
        <v>40</v>
      </c>
      <c r="B44">
        <v>4.75</v>
      </c>
      <c r="C44">
        <v>0.97299999999999998</v>
      </c>
      <c r="D44">
        <v>0.71299999999999997</v>
      </c>
    </row>
    <row r="45" spans="1:4" x14ac:dyDescent="0.75">
      <c r="A45" t="s">
        <v>40</v>
      </c>
      <c r="B45">
        <v>4.5</v>
      </c>
      <c r="C45">
        <v>1</v>
      </c>
      <c r="D45">
        <v>0.72799999999999998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B16C0-FF33-49BA-BE02-D2CF6ECA6340}">
  <dimension ref="A1:F96"/>
  <sheetViews>
    <sheetView workbookViewId="0"/>
  </sheetViews>
  <sheetFormatPr defaultRowHeight="14.75" x14ac:dyDescent="0.75"/>
  <sheetData>
    <row r="1" spans="1:6" x14ac:dyDescent="0.75">
      <c r="A1" t="s">
        <v>41</v>
      </c>
      <c r="B1" t="s">
        <v>45</v>
      </c>
      <c r="C1" t="s">
        <v>50</v>
      </c>
      <c r="D1" t="s">
        <v>51</v>
      </c>
      <c r="E1" t="s">
        <v>43</v>
      </c>
      <c r="F1" t="s">
        <v>52</v>
      </c>
    </row>
    <row r="2" spans="1:6" x14ac:dyDescent="0.75">
      <c r="A2" t="s">
        <v>44</v>
      </c>
      <c r="B2" t="s">
        <v>49</v>
      </c>
      <c r="C2">
        <v>0.1</v>
      </c>
      <c r="D2">
        <v>0</v>
      </c>
      <c r="E2">
        <v>1</v>
      </c>
      <c r="F2" t="s">
        <v>53</v>
      </c>
    </row>
    <row r="3" spans="1:6" x14ac:dyDescent="0.75">
      <c r="A3" t="s">
        <v>44</v>
      </c>
      <c r="B3">
        <v>4.75</v>
      </c>
      <c r="C3">
        <v>5</v>
      </c>
      <c r="D3">
        <v>0</v>
      </c>
      <c r="E3">
        <v>0.77600000000000002</v>
      </c>
      <c r="F3" t="s">
        <v>53</v>
      </c>
    </row>
    <row r="4" spans="1:6" x14ac:dyDescent="0.75">
      <c r="A4" t="s">
        <v>44</v>
      </c>
      <c r="B4">
        <v>4.75</v>
      </c>
      <c r="C4">
        <v>1</v>
      </c>
      <c r="D4">
        <v>0</v>
      </c>
      <c r="E4">
        <v>0.92500000000000004</v>
      </c>
      <c r="F4" t="s">
        <v>53</v>
      </c>
    </row>
    <row r="5" spans="1:6" x14ac:dyDescent="0.75">
      <c r="A5" t="s">
        <v>44</v>
      </c>
      <c r="B5">
        <v>4.75</v>
      </c>
      <c r="C5">
        <v>15</v>
      </c>
      <c r="D5">
        <v>0</v>
      </c>
      <c r="E5">
        <v>0.64700000000000002</v>
      </c>
      <c r="F5" t="s">
        <v>53</v>
      </c>
    </row>
    <row r="6" spans="1:6" x14ac:dyDescent="0.75">
      <c r="A6" t="s">
        <v>44</v>
      </c>
      <c r="B6">
        <v>4.75</v>
      </c>
      <c r="C6">
        <v>5</v>
      </c>
      <c r="D6">
        <v>0</v>
      </c>
      <c r="E6">
        <v>0.71199999999999997</v>
      </c>
      <c r="F6" t="s">
        <v>53</v>
      </c>
    </row>
    <row r="7" spans="1:6" x14ac:dyDescent="0.75">
      <c r="A7" t="s">
        <v>44</v>
      </c>
      <c r="B7">
        <v>4.75</v>
      </c>
      <c r="C7">
        <v>20</v>
      </c>
      <c r="D7">
        <v>0</v>
      </c>
      <c r="E7">
        <v>0.58499999999999996</v>
      </c>
      <c r="F7" t="s">
        <v>53</v>
      </c>
    </row>
    <row r="8" spans="1:6" x14ac:dyDescent="0.75">
      <c r="A8" t="s">
        <v>44</v>
      </c>
      <c r="B8">
        <v>4.75</v>
      </c>
      <c r="C8">
        <v>15</v>
      </c>
      <c r="D8">
        <v>0</v>
      </c>
      <c r="E8">
        <v>0.64400000000000002</v>
      </c>
      <c r="F8" t="s">
        <v>53</v>
      </c>
    </row>
    <row r="9" spans="1:6" x14ac:dyDescent="0.75">
      <c r="A9" t="s">
        <v>44</v>
      </c>
      <c r="B9">
        <v>4.75</v>
      </c>
      <c r="C9">
        <v>20</v>
      </c>
      <c r="D9">
        <v>0</v>
      </c>
      <c r="E9">
        <v>0.67800000000000005</v>
      </c>
      <c r="F9" t="s">
        <v>53</v>
      </c>
    </row>
    <row r="10" spans="1:6" x14ac:dyDescent="0.75">
      <c r="A10" t="s">
        <v>44</v>
      </c>
      <c r="B10">
        <v>4.5</v>
      </c>
      <c r="C10">
        <v>20</v>
      </c>
      <c r="D10">
        <v>0</v>
      </c>
      <c r="E10">
        <v>0.67</v>
      </c>
      <c r="F10" t="s">
        <v>53</v>
      </c>
    </row>
    <row r="11" spans="1:6" x14ac:dyDescent="0.75">
      <c r="A11" t="s">
        <v>44</v>
      </c>
      <c r="B11">
        <v>4.5</v>
      </c>
      <c r="C11">
        <v>20</v>
      </c>
      <c r="D11">
        <v>0</v>
      </c>
      <c r="E11">
        <v>0.67600000000000005</v>
      </c>
      <c r="F11" t="s">
        <v>53</v>
      </c>
    </row>
    <row r="12" spans="1:6" x14ac:dyDescent="0.75">
      <c r="A12" t="s">
        <v>44</v>
      </c>
      <c r="B12">
        <v>4.5</v>
      </c>
      <c r="C12">
        <v>20</v>
      </c>
      <c r="D12">
        <v>0</v>
      </c>
      <c r="E12">
        <v>0.66200000000000003</v>
      </c>
      <c r="F12" t="s">
        <v>53</v>
      </c>
    </row>
    <row r="13" spans="1:6" x14ac:dyDescent="0.75">
      <c r="A13" t="s">
        <v>44</v>
      </c>
      <c r="B13">
        <v>5.2</v>
      </c>
      <c r="C13">
        <v>30</v>
      </c>
      <c r="D13">
        <v>0</v>
      </c>
      <c r="E13">
        <v>0.52300000000000002</v>
      </c>
      <c r="F13" t="s">
        <v>53</v>
      </c>
    </row>
    <row r="14" spans="1:6" x14ac:dyDescent="0.75">
      <c r="A14" t="s">
        <v>44</v>
      </c>
      <c r="B14">
        <v>5.2</v>
      </c>
      <c r="C14">
        <v>30</v>
      </c>
      <c r="D14">
        <v>0</v>
      </c>
      <c r="E14">
        <v>0.55900000000000005</v>
      </c>
      <c r="F14" t="s">
        <v>53</v>
      </c>
    </row>
    <row r="15" spans="1:6" x14ac:dyDescent="0.75">
      <c r="A15" t="s">
        <v>44</v>
      </c>
      <c r="B15">
        <v>5.2</v>
      </c>
      <c r="C15">
        <v>30</v>
      </c>
      <c r="D15">
        <v>0</v>
      </c>
      <c r="E15">
        <v>0.32</v>
      </c>
      <c r="F15" t="s">
        <v>53</v>
      </c>
    </row>
    <row r="16" spans="1:6" x14ac:dyDescent="0.75">
      <c r="A16" t="s">
        <v>44</v>
      </c>
      <c r="B16">
        <v>5.2</v>
      </c>
      <c r="C16">
        <v>30</v>
      </c>
      <c r="D16">
        <v>0</v>
      </c>
      <c r="E16">
        <v>0.50600000000000001</v>
      </c>
      <c r="F16" t="s">
        <v>53</v>
      </c>
    </row>
    <row r="17" spans="1:6" x14ac:dyDescent="0.75">
      <c r="A17" t="s">
        <v>44</v>
      </c>
      <c r="B17">
        <v>5.2</v>
      </c>
      <c r="C17">
        <v>30</v>
      </c>
      <c r="D17">
        <v>0</v>
      </c>
      <c r="E17">
        <v>0.58799999999999997</v>
      </c>
      <c r="F17" t="s">
        <v>53</v>
      </c>
    </row>
    <row r="18" spans="1:6" x14ac:dyDescent="0.75">
      <c r="A18" t="s">
        <v>44</v>
      </c>
      <c r="B18">
        <v>5</v>
      </c>
      <c r="C18">
        <v>30</v>
      </c>
      <c r="D18">
        <v>0</v>
      </c>
      <c r="E18">
        <v>0.56499999999999995</v>
      </c>
      <c r="F18" t="s">
        <v>53</v>
      </c>
    </row>
    <row r="19" spans="1:6" x14ac:dyDescent="0.75">
      <c r="A19" t="s">
        <v>44</v>
      </c>
      <c r="B19">
        <v>5</v>
      </c>
      <c r="C19">
        <v>30</v>
      </c>
      <c r="D19">
        <v>0</v>
      </c>
      <c r="E19">
        <v>0.54200000000000004</v>
      </c>
      <c r="F19" t="s">
        <v>53</v>
      </c>
    </row>
    <row r="20" spans="1:6" x14ac:dyDescent="0.75">
      <c r="A20" t="s">
        <v>44</v>
      </c>
      <c r="B20">
        <v>4.75</v>
      </c>
      <c r="C20">
        <v>0.2</v>
      </c>
      <c r="D20">
        <v>0</v>
      </c>
      <c r="E20">
        <v>0.97699999999999998</v>
      </c>
      <c r="F20" t="s">
        <v>53</v>
      </c>
    </row>
    <row r="21" spans="1:6" x14ac:dyDescent="0.75">
      <c r="A21" t="s">
        <v>44</v>
      </c>
      <c r="B21">
        <v>4.75</v>
      </c>
      <c r="C21">
        <v>20</v>
      </c>
      <c r="D21">
        <v>0</v>
      </c>
      <c r="E21">
        <v>0.623</v>
      </c>
      <c r="F21" t="s">
        <v>53</v>
      </c>
    </row>
    <row r="22" spans="1:6" x14ac:dyDescent="0.75">
      <c r="A22" t="s">
        <v>44</v>
      </c>
      <c r="B22">
        <v>4.75</v>
      </c>
      <c r="C22">
        <v>0.2</v>
      </c>
      <c r="D22">
        <v>0</v>
      </c>
      <c r="E22">
        <v>0.94599999999999995</v>
      </c>
      <c r="F22" t="s">
        <v>53</v>
      </c>
    </row>
    <row r="23" spans="1:6" x14ac:dyDescent="0.75">
      <c r="A23" t="s">
        <v>44</v>
      </c>
      <c r="B23">
        <v>4.75</v>
      </c>
      <c r="C23">
        <v>25</v>
      </c>
      <c r="D23">
        <v>0</v>
      </c>
      <c r="E23">
        <v>0.65200000000000002</v>
      </c>
      <c r="F23" t="s">
        <v>53</v>
      </c>
    </row>
    <row r="24" spans="1:6" x14ac:dyDescent="0.75">
      <c r="A24" t="s">
        <v>44</v>
      </c>
      <c r="B24">
        <v>4.75</v>
      </c>
      <c r="C24">
        <v>10</v>
      </c>
      <c r="D24">
        <v>0</v>
      </c>
      <c r="E24">
        <v>0.76300000000000001</v>
      </c>
      <c r="F24" t="s">
        <v>53</v>
      </c>
    </row>
    <row r="25" spans="1:6" x14ac:dyDescent="0.75">
      <c r="A25" t="s">
        <v>44</v>
      </c>
      <c r="B25">
        <v>4.75</v>
      </c>
      <c r="C25">
        <v>25</v>
      </c>
      <c r="D25">
        <v>0</v>
      </c>
      <c r="E25">
        <v>0.66200000000000003</v>
      </c>
      <c r="F25" t="s">
        <v>53</v>
      </c>
    </row>
    <row r="26" spans="1:6" x14ac:dyDescent="0.75">
      <c r="A26" t="s">
        <v>44</v>
      </c>
      <c r="B26">
        <v>4.75</v>
      </c>
      <c r="C26">
        <v>25</v>
      </c>
      <c r="D26">
        <v>0</v>
      </c>
      <c r="E26">
        <v>0.65500000000000003</v>
      </c>
      <c r="F26" t="s">
        <v>53</v>
      </c>
    </row>
    <row r="27" spans="1:6" x14ac:dyDescent="0.75">
      <c r="A27" t="s">
        <v>44</v>
      </c>
      <c r="B27">
        <v>4.75</v>
      </c>
      <c r="C27">
        <v>10</v>
      </c>
      <c r="D27">
        <v>0</v>
      </c>
      <c r="E27">
        <v>0.75800000000000001</v>
      </c>
      <c r="F27" t="s">
        <v>53</v>
      </c>
    </row>
    <row r="28" spans="1:6" x14ac:dyDescent="0.75">
      <c r="A28" t="s">
        <v>44</v>
      </c>
      <c r="B28">
        <v>4.75</v>
      </c>
      <c r="C28">
        <v>10</v>
      </c>
      <c r="D28">
        <v>0</v>
      </c>
      <c r="E28">
        <v>0.753</v>
      </c>
      <c r="F28" t="s">
        <v>53</v>
      </c>
    </row>
    <row r="29" spans="1:6" x14ac:dyDescent="0.75">
      <c r="A29" t="s">
        <v>44</v>
      </c>
      <c r="B29">
        <v>4.75</v>
      </c>
      <c r="C29">
        <v>20</v>
      </c>
      <c r="D29">
        <v>0</v>
      </c>
      <c r="E29">
        <v>0.66600000000000004</v>
      </c>
      <c r="F29" t="s">
        <v>53</v>
      </c>
    </row>
    <row r="30" spans="1:6" x14ac:dyDescent="0.75">
      <c r="A30" t="s">
        <v>44</v>
      </c>
      <c r="B30">
        <v>4.75</v>
      </c>
      <c r="C30">
        <v>10</v>
      </c>
      <c r="D30">
        <v>0</v>
      </c>
      <c r="E30">
        <v>0.72699999999999998</v>
      </c>
      <c r="F30" t="s">
        <v>53</v>
      </c>
    </row>
    <row r="31" spans="1:6" x14ac:dyDescent="0.75">
      <c r="A31" t="s">
        <v>44</v>
      </c>
      <c r="B31">
        <v>4.75</v>
      </c>
      <c r="C31">
        <v>20</v>
      </c>
      <c r="D31">
        <v>0</v>
      </c>
      <c r="E31">
        <v>0.66100000000000003</v>
      </c>
      <c r="F31" t="s">
        <v>53</v>
      </c>
    </row>
    <row r="32" spans="1:6" x14ac:dyDescent="0.75">
      <c r="A32" t="s">
        <v>44</v>
      </c>
      <c r="B32">
        <v>4.75</v>
      </c>
      <c r="C32">
        <v>15</v>
      </c>
      <c r="D32">
        <v>0</v>
      </c>
      <c r="E32">
        <v>0.72199999999999998</v>
      </c>
      <c r="F32" t="s">
        <v>53</v>
      </c>
    </row>
    <row r="33" spans="1:6" x14ac:dyDescent="0.75">
      <c r="A33" t="s">
        <v>44</v>
      </c>
      <c r="B33">
        <v>4.75</v>
      </c>
      <c r="C33">
        <v>15</v>
      </c>
      <c r="D33">
        <v>0</v>
      </c>
      <c r="E33">
        <v>0.72</v>
      </c>
      <c r="F33" t="s">
        <v>53</v>
      </c>
    </row>
    <row r="34" spans="1:6" x14ac:dyDescent="0.75">
      <c r="A34" t="s">
        <v>44</v>
      </c>
      <c r="B34">
        <v>4.75</v>
      </c>
      <c r="C34">
        <v>15</v>
      </c>
      <c r="D34">
        <v>0</v>
      </c>
      <c r="E34">
        <v>0.71599999999999997</v>
      </c>
      <c r="F34" t="s">
        <v>53</v>
      </c>
    </row>
    <row r="35" spans="1:6" x14ac:dyDescent="0.75">
      <c r="A35" t="s">
        <v>44</v>
      </c>
      <c r="B35">
        <v>4.75</v>
      </c>
      <c r="C35">
        <v>15</v>
      </c>
      <c r="D35">
        <v>0</v>
      </c>
      <c r="E35">
        <v>0.67200000000000004</v>
      </c>
      <c r="F35" t="s">
        <v>53</v>
      </c>
    </row>
    <row r="36" spans="1:6" x14ac:dyDescent="0.75">
      <c r="A36" t="s">
        <v>44</v>
      </c>
      <c r="B36">
        <v>4.75</v>
      </c>
      <c r="C36">
        <v>15</v>
      </c>
      <c r="D36">
        <v>0</v>
      </c>
      <c r="E36">
        <v>0.67100000000000004</v>
      </c>
      <c r="F36" t="s">
        <v>53</v>
      </c>
    </row>
    <row r="37" spans="1:6" x14ac:dyDescent="0.75">
      <c r="A37" t="s">
        <v>44</v>
      </c>
      <c r="B37">
        <v>4.75</v>
      </c>
      <c r="C37">
        <v>36</v>
      </c>
      <c r="D37">
        <v>0</v>
      </c>
      <c r="E37">
        <v>0.49199999999999999</v>
      </c>
      <c r="F37" t="s">
        <v>53</v>
      </c>
    </row>
    <row r="38" spans="1:6" x14ac:dyDescent="0.75">
      <c r="A38" t="s">
        <v>44</v>
      </c>
      <c r="B38">
        <v>4.75</v>
      </c>
      <c r="C38">
        <v>36</v>
      </c>
      <c r="D38">
        <v>0</v>
      </c>
      <c r="E38">
        <v>0.57299999999999995</v>
      </c>
      <c r="F38" t="s">
        <v>53</v>
      </c>
    </row>
    <row r="39" spans="1:6" x14ac:dyDescent="0.75">
      <c r="A39" t="s">
        <v>44</v>
      </c>
      <c r="B39">
        <v>4.75</v>
      </c>
      <c r="C39">
        <v>36</v>
      </c>
      <c r="D39">
        <v>0</v>
      </c>
      <c r="E39">
        <v>0.52200000000000002</v>
      </c>
      <c r="F39" t="s">
        <v>53</v>
      </c>
    </row>
    <row r="40" spans="1:6" x14ac:dyDescent="0.75">
      <c r="A40" t="s">
        <v>40</v>
      </c>
      <c r="B40" t="s">
        <v>49</v>
      </c>
      <c r="C40">
        <v>0.1</v>
      </c>
      <c r="D40">
        <v>0</v>
      </c>
      <c r="E40">
        <v>1</v>
      </c>
      <c r="F40" t="s">
        <v>54</v>
      </c>
    </row>
    <row r="41" spans="1:6" x14ac:dyDescent="0.75">
      <c r="A41" t="s">
        <v>40</v>
      </c>
      <c r="B41">
        <v>5.2</v>
      </c>
      <c r="C41">
        <v>1</v>
      </c>
      <c r="D41">
        <v>0</v>
      </c>
      <c r="E41">
        <v>0.95799999999999996</v>
      </c>
      <c r="F41" t="s">
        <v>54</v>
      </c>
    </row>
    <row r="42" spans="1:6" x14ac:dyDescent="0.75">
      <c r="A42" t="s">
        <v>40</v>
      </c>
      <c r="B42">
        <v>5.2</v>
      </c>
      <c r="C42">
        <v>30</v>
      </c>
      <c r="D42">
        <v>0</v>
      </c>
      <c r="E42">
        <v>0.69399999999999995</v>
      </c>
      <c r="F42" t="s">
        <v>54</v>
      </c>
    </row>
    <row r="43" spans="1:6" x14ac:dyDescent="0.75">
      <c r="A43" t="s">
        <v>40</v>
      </c>
      <c r="B43">
        <v>5.2</v>
      </c>
      <c r="C43">
        <v>30</v>
      </c>
      <c r="D43">
        <v>0</v>
      </c>
      <c r="E43">
        <v>0.67400000000000004</v>
      </c>
      <c r="F43" t="s">
        <v>54</v>
      </c>
    </row>
    <row r="44" spans="1:6" x14ac:dyDescent="0.75">
      <c r="A44" t="s">
        <v>40</v>
      </c>
      <c r="B44">
        <v>5.2</v>
      </c>
      <c r="C44">
        <v>1</v>
      </c>
      <c r="D44">
        <v>0</v>
      </c>
      <c r="E44">
        <v>0.91200000000000003</v>
      </c>
      <c r="F44" t="s">
        <v>54</v>
      </c>
    </row>
    <row r="45" spans="1:6" x14ac:dyDescent="0.75">
      <c r="A45" t="s">
        <v>40</v>
      </c>
      <c r="B45">
        <v>5.2</v>
      </c>
      <c r="C45">
        <v>1</v>
      </c>
      <c r="D45">
        <v>0</v>
      </c>
      <c r="E45">
        <v>0.95199999999999996</v>
      </c>
      <c r="F45" t="s">
        <v>54</v>
      </c>
    </row>
    <row r="46" spans="1:6" x14ac:dyDescent="0.75">
      <c r="A46" t="s">
        <v>40</v>
      </c>
      <c r="B46">
        <v>5.2</v>
      </c>
      <c r="C46">
        <v>30</v>
      </c>
      <c r="D46">
        <v>0</v>
      </c>
      <c r="E46">
        <v>0.66900000000000004</v>
      </c>
      <c r="F46" t="s">
        <v>54</v>
      </c>
    </row>
    <row r="47" spans="1:6" x14ac:dyDescent="0.75">
      <c r="A47" t="s">
        <v>40</v>
      </c>
      <c r="B47">
        <v>5.2</v>
      </c>
      <c r="C47">
        <v>30</v>
      </c>
      <c r="D47">
        <v>0</v>
      </c>
      <c r="E47">
        <v>0.68100000000000005</v>
      </c>
      <c r="F47" t="s">
        <v>54</v>
      </c>
    </row>
    <row r="48" spans="1:6" x14ac:dyDescent="0.75">
      <c r="A48" t="s">
        <v>40</v>
      </c>
      <c r="B48">
        <v>5.25</v>
      </c>
      <c r="C48">
        <v>20</v>
      </c>
      <c r="D48">
        <v>0</v>
      </c>
      <c r="E48">
        <v>0.86699999999999999</v>
      </c>
      <c r="F48" t="s">
        <v>54</v>
      </c>
    </row>
    <row r="49" spans="1:6" x14ac:dyDescent="0.75">
      <c r="A49" t="s">
        <v>40</v>
      </c>
      <c r="B49">
        <v>4.75</v>
      </c>
      <c r="C49">
        <v>20</v>
      </c>
      <c r="D49">
        <v>0</v>
      </c>
      <c r="E49">
        <v>0.75900000000000001</v>
      </c>
      <c r="F49" t="s">
        <v>54</v>
      </c>
    </row>
    <row r="50" spans="1:6" x14ac:dyDescent="0.75">
      <c r="A50" t="s">
        <v>40</v>
      </c>
      <c r="B50">
        <v>4.75</v>
      </c>
      <c r="C50">
        <v>20</v>
      </c>
      <c r="D50">
        <v>0</v>
      </c>
      <c r="E50">
        <v>0.72799999999999998</v>
      </c>
      <c r="F50" t="s">
        <v>54</v>
      </c>
    </row>
    <row r="51" spans="1:6" x14ac:dyDescent="0.75">
      <c r="A51" t="s">
        <v>40</v>
      </c>
      <c r="B51">
        <v>4.75</v>
      </c>
      <c r="C51">
        <v>20</v>
      </c>
      <c r="D51">
        <v>0</v>
      </c>
      <c r="E51">
        <v>0.73199999999999998</v>
      </c>
      <c r="F51" t="s">
        <v>54</v>
      </c>
    </row>
    <row r="52" spans="1:6" x14ac:dyDescent="0.75">
      <c r="A52" t="s">
        <v>40</v>
      </c>
      <c r="B52">
        <v>4.75</v>
      </c>
      <c r="C52">
        <v>10</v>
      </c>
      <c r="D52">
        <v>0</v>
      </c>
      <c r="E52">
        <v>0.754</v>
      </c>
      <c r="F52" t="s">
        <v>54</v>
      </c>
    </row>
    <row r="53" spans="1:6" x14ac:dyDescent="0.75">
      <c r="A53" t="s">
        <v>40</v>
      </c>
      <c r="B53">
        <v>4.75</v>
      </c>
      <c r="C53">
        <v>1</v>
      </c>
      <c r="D53">
        <v>0</v>
      </c>
      <c r="E53">
        <v>0.874</v>
      </c>
      <c r="F53" t="s">
        <v>54</v>
      </c>
    </row>
    <row r="54" spans="1:6" x14ac:dyDescent="0.75">
      <c r="A54" t="s">
        <v>40</v>
      </c>
      <c r="B54">
        <v>4.75</v>
      </c>
      <c r="C54">
        <v>20</v>
      </c>
      <c r="D54">
        <v>0</v>
      </c>
      <c r="E54">
        <v>0.76</v>
      </c>
      <c r="F54" t="s">
        <v>54</v>
      </c>
    </row>
    <row r="55" spans="1:6" x14ac:dyDescent="0.75">
      <c r="A55" t="s">
        <v>40</v>
      </c>
      <c r="B55">
        <v>4.75</v>
      </c>
      <c r="C55">
        <v>15</v>
      </c>
      <c r="D55">
        <v>0</v>
      </c>
      <c r="E55">
        <v>0.72</v>
      </c>
      <c r="F55" t="s">
        <v>54</v>
      </c>
    </row>
    <row r="56" spans="1:6" x14ac:dyDescent="0.75">
      <c r="A56" t="s">
        <v>40</v>
      </c>
      <c r="B56">
        <v>4.75</v>
      </c>
      <c r="C56">
        <v>5</v>
      </c>
      <c r="D56">
        <v>0</v>
      </c>
      <c r="E56">
        <v>0.73299999999999998</v>
      </c>
      <c r="F56" t="s">
        <v>54</v>
      </c>
    </row>
    <row r="57" spans="1:6" x14ac:dyDescent="0.75">
      <c r="A57" t="s">
        <v>40</v>
      </c>
      <c r="B57">
        <v>4.75</v>
      </c>
      <c r="C57">
        <v>5</v>
      </c>
      <c r="D57">
        <v>0</v>
      </c>
      <c r="E57">
        <v>0.71899999999999997</v>
      </c>
      <c r="F57" t="s">
        <v>54</v>
      </c>
    </row>
    <row r="58" spans="1:6" x14ac:dyDescent="0.75">
      <c r="A58" t="s">
        <v>40</v>
      </c>
      <c r="B58">
        <v>4.75</v>
      </c>
      <c r="C58">
        <v>0</v>
      </c>
      <c r="D58">
        <v>0</v>
      </c>
      <c r="E58">
        <v>1.04</v>
      </c>
      <c r="F58" t="s">
        <v>54</v>
      </c>
    </row>
    <row r="59" spans="1:6" x14ac:dyDescent="0.75">
      <c r="A59" t="s">
        <v>40</v>
      </c>
      <c r="B59">
        <v>4.75</v>
      </c>
      <c r="C59">
        <v>20</v>
      </c>
      <c r="D59">
        <v>0</v>
      </c>
      <c r="E59">
        <v>0.67400000000000004</v>
      </c>
      <c r="F59" t="s">
        <v>54</v>
      </c>
    </row>
    <row r="60" spans="1:6" x14ac:dyDescent="0.75">
      <c r="A60" t="s">
        <v>40</v>
      </c>
      <c r="B60">
        <v>4.75</v>
      </c>
      <c r="C60">
        <v>20</v>
      </c>
      <c r="D60">
        <v>0</v>
      </c>
      <c r="E60">
        <v>0.69299999999999995</v>
      </c>
      <c r="F60" t="s">
        <v>54</v>
      </c>
    </row>
    <row r="61" spans="1:6" x14ac:dyDescent="0.75">
      <c r="A61" t="s">
        <v>40</v>
      </c>
      <c r="B61">
        <v>4.75</v>
      </c>
      <c r="C61">
        <v>0.2</v>
      </c>
      <c r="D61">
        <v>0</v>
      </c>
      <c r="E61">
        <v>0.95299999999999996</v>
      </c>
      <c r="F61" t="s">
        <v>54</v>
      </c>
    </row>
    <row r="62" spans="1:6" x14ac:dyDescent="0.75">
      <c r="A62" t="s">
        <v>40</v>
      </c>
      <c r="B62">
        <v>4.75</v>
      </c>
      <c r="C62">
        <v>20</v>
      </c>
      <c r="D62">
        <v>0</v>
      </c>
      <c r="E62">
        <v>0.68799999999999994</v>
      </c>
      <c r="F62" t="s">
        <v>54</v>
      </c>
    </row>
    <row r="63" spans="1:6" x14ac:dyDescent="0.75">
      <c r="A63" t="s">
        <v>40</v>
      </c>
      <c r="B63">
        <v>4.75</v>
      </c>
      <c r="C63">
        <v>15</v>
      </c>
      <c r="D63">
        <v>0</v>
      </c>
      <c r="E63">
        <v>0.70499999999999996</v>
      </c>
      <c r="F63" t="s">
        <v>54</v>
      </c>
    </row>
    <row r="64" spans="1:6" x14ac:dyDescent="0.75">
      <c r="A64" t="s">
        <v>40</v>
      </c>
      <c r="B64">
        <v>4.75</v>
      </c>
      <c r="C64">
        <v>15</v>
      </c>
      <c r="D64">
        <v>0</v>
      </c>
      <c r="E64">
        <v>0.71199999999999997</v>
      </c>
      <c r="F64" t="s">
        <v>54</v>
      </c>
    </row>
    <row r="65" spans="1:6" x14ac:dyDescent="0.75">
      <c r="A65" t="s">
        <v>40</v>
      </c>
      <c r="B65">
        <v>4.75</v>
      </c>
      <c r="C65">
        <v>15</v>
      </c>
      <c r="D65">
        <v>0</v>
      </c>
      <c r="E65">
        <v>0.65300000000000002</v>
      </c>
      <c r="F65" t="s">
        <v>54</v>
      </c>
    </row>
    <row r="66" spans="1:6" x14ac:dyDescent="0.75">
      <c r="A66" t="s">
        <v>40</v>
      </c>
      <c r="B66">
        <v>4.75</v>
      </c>
      <c r="C66">
        <v>25</v>
      </c>
      <c r="D66">
        <v>0</v>
      </c>
      <c r="E66">
        <v>0.73</v>
      </c>
      <c r="F66" t="s">
        <v>54</v>
      </c>
    </row>
    <row r="67" spans="1:6" x14ac:dyDescent="0.75">
      <c r="A67" t="s">
        <v>40</v>
      </c>
      <c r="B67">
        <v>4.75</v>
      </c>
      <c r="C67">
        <v>10</v>
      </c>
      <c r="D67">
        <v>0</v>
      </c>
      <c r="E67">
        <v>0.78700000000000003</v>
      </c>
      <c r="F67" t="s">
        <v>54</v>
      </c>
    </row>
    <row r="68" spans="1:6" x14ac:dyDescent="0.75">
      <c r="A68" t="s">
        <v>40</v>
      </c>
      <c r="B68">
        <v>4.75</v>
      </c>
      <c r="C68">
        <v>25</v>
      </c>
      <c r="D68">
        <v>0</v>
      </c>
      <c r="E68">
        <v>0.69699999999999995</v>
      </c>
      <c r="F68" t="s">
        <v>54</v>
      </c>
    </row>
    <row r="69" spans="1:6" x14ac:dyDescent="0.75">
      <c r="A69" t="s">
        <v>40</v>
      </c>
      <c r="B69">
        <v>4.75</v>
      </c>
      <c r="C69">
        <v>10</v>
      </c>
      <c r="D69">
        <v>0</v>
      </c>
      <c r="E69">
        <v>0.77500000000000002</v>
      </c>
      <c r="F69" t="s">
        <v>54</v>
      </c>
    </row>
    <row r="70" spans="1:6" x14ac:dyDescent="0.75">
      <c r="A70" t="s">
        <v>40</v>
      </c>
      <c r="B70">
        <v>4.75</v>
      </c>
      <c r="C70">
        <v>10</v>
      </c>
      <c r="D70">
        <v>0</v>
      </c>
      <c r="E70">
        <v>0.77100000000000002</v>
      </c>
      <c r="F70" t="s">
        <v>54</v>
      </c>
    </row>
    <row r="71" spans="1:6" x14ac:dyDescent="0.75">
      <c r="A71" t="s">
        <v>40</v>
      </c>
      <c r="B71">
        <v>4.75</v>
      </c>
      <c r="C71">
        <v>20</v>
      </c>
      <c r="D71">
        <v>0</v>
      </c>
      <c r="E71">
        <v>0.72899999999999998</v>
      </c>
      <c r="F71" t="s">
        <v>54</v>
      </c>
    </row>
    <row r="72" spans="1:6" x14ac:dyDescent="0.75">
      <c r="A72" t="s">
        <v>40</v>
      </c>
      <c r="B72">
        <v>4.75</v>
      </c>
      <c r="C72">
        <v>10</v>
      </c>
      <c r="D72">
        <v>0</v>
      </c>
      <c r="E72">
        <v>0.77200000000000002</v>
      </c>
      <c r="F72" t="s">
        <v>54</v>
      </c>
    </row>
    <row r="73" spans="1:6" x14ac:dyDescent="0.75">
      <c r="A73" t="s">
        <v>40</v>
      </c>
      <c r="B73">
        <v>4.75</v>
      </c>
      <c r="C73">
        <v>20</v>
      </c>
      <c r="D73">
        <v>0</v>
      </c>
      <c r="E73">
        <v>0.73</v>
      </c>
      <c r="F73" t="s">
        <v>54</v>
      </c>
    </row>
    <row r="74" spans="1:6" x14ac:dyDescent="0.75">
      <c r="A74" t="s">
        <v>44</v>
      </c>
      <c r="B74" t="s">
        <v>49</v>
      </c>
      <c r="C74">
        <v>0.1</v>
      </c>
      <c r="D74">
        <v>0</v>
      </c>
      <c r="E74">
        <v>1</v>
      </c>
      <c r="F74" t="s">
        <v>55</v>
      </c>
    </row>
    <row r="75" spans="1:6" x14ac:dyDescent="0.75">
      <c r="A75" t="s">
        <v>44</v>
      </c>
      <c r="B75">
        <v>4.75</v>
      </c>
      <c r="C75">
        <v>0.1</v>
      </c>
      <c r="D75">
        <v>0.1</v>
      </c>
      <c r="E75">
        <v>0.95899999999999996</v>
      </c>
      <c r="F75" t="s">
        <v>55</v>
      </c>
    </row>
    <row r="76" spans="1:6" x14ac:dyDescent="0.75">
      <c r="A76" t="s">
        <v>44</v>
      </c>
      <c r="B76">
        <v>4.75</v>
      </c>
      <c r="C76">
        <v>0.1</v>
      </c>
      <c r="D76">
        <v>19.899999999999999</v>
      </c>
      <c r="E76">
        <v>0.91</v>
      </c>
      <c r="F76" t="s">
        <v>55</v>
      </c>
    </row>
    <row r="77" spans="1:6" x14ac:dyDescent="0.75">
      <c r="A77" t="s">
        <v>44</v>
      </c>
      <c r="B77">
        <v>4.75</v>
      </c>
      <c r="C77">
        <v>0.1</v>
      </c>
      <c r="D77">
        <v>0.1</v>
      </c>
      <c r="E77">
        <v>0.94899999999999995</v>
      </c>
      <c r="F77" t="s">
        <v>55</v>
      </c>
    </row>
    <row r="78" spans="1:6" x14ac:dyDescent="0.75">
      <c r="A78" t="s">
        <v>44</v>
      </c>
      <c r="B78">
        <v>4.75</v>
      </c>
      <c r="C78">
        <v>0.1</v>
      </c>
      <c r="D78">
        <v>24.9</v>
      </c>
      <c r="E78">
        <v>0.96499999999999997</v>
      </c>
      <c r="F78" t="s">
        <v>55</v>
      </c>
    </row>
    <row r="79" spans="1:6" x14ac:dyDescent="0.75">
      <c r="A79" t="s">
        <v>44</v>
      </c>
      <c r="B79">
        <v>4.75</v>
      </c>
      <c r="C79">
        <v>0.1</v>
      </c>
      <c r="D79">
        <v>9.9</v>
      </c>
      <c r="E79">
        <v>0.99199999999999999</v>
      </c>
      <c r="F79" t="s">
        <v>55</v>
      </c>
    </row>
    <row r="80" spans="1:6" x14ac:dyDescent="0.75">
      <c r="A80" t="s">
        <v>44</v>
      </c>
      <c r="B80">
        <v>4.75</v>
      </c>
      <c r="C80">
        <v>0.1</v>
      </c>
      <c r="D80">
        <v>24.9</v>
      </c>
      <c r="E80">
        <v>0.99199999999999999</v>
      </c>
      <c r="F80" t="s">
        <v>55</v>
      </c>
    </row>
    <row r="81" spans="1:6" x14ac:dyDescent="0.75">
      <c r="A81" t="s">
        <v>44</v>
      </c>
      <c r="B81">
        <v>4.75</v>
      </c>
      <c r="C81">
        <v>0.1</v>
      </c>
      <c r="D81">
        <v>24.9</v>
      </c>
      <c r="E81">
        <v>0.95499999999999996</v>
      </c>
      <c r="F81" t="s">
        <v>55</v>
      </c>
    </row>
    <row r="82" spans="1:6" x14ac:dyDescent="0.75">
      <c r="A82" t="s">
        <v>44</v>
      </c>
      <c r="B82">
        <v>4.75</v>
      </c>
      <c r="C82">
        <v>0.1</v>
      </c>
      <c r="D82">
        <v>9.9</v>
      </c>
      <c r="E82">
        <v>1.0109999999999999</v>
      </c>
      <c r="F82" t="s">
        <v>55</v>
      </c>
    </row>
    <row r="83" spans="1:6" x14ac:dyDescent="0.75">
      <c r="A83" t="s">
        <v>44</v>
      </c>
      <c r="B83">
        <v>4.75</v>
      </c>
      <c r="C83">
        <v>0.1</v>
      </c>
      <c r="D83">
        <v>9.9</v>
      </c>
      <c r="E83">
        <v>0.97599999999999998</v>
      </c>
      <c r="F83" t="s">
        <v>55</v>
      </c>
    </row>
    <row r="84" spans="1:6" x14ac:dyDescent="0.75">
      <c r="A84" t="s">
        <v>44</v>
      </c>
      <c r="B84">
        <v>4.75</v>
      </c>
      <c r="C84">
        <v>0.1</v>
      </c>
      <c r="D84">
        <v>9.9</v>
      </c>
      <c r="E84">
        <v>0.97599999999999998</v>
      </c>
      <c r="F84" t="s">
        <v>55</v>
      </c>
    </row>
    <row r="85" spans="1:6" x14ac:dyDescent="0.75">
      <c r="A85" t="s">
        <v>40</v>
      </c>
      <c r="B85" t="s">
        <v>49</v>
      </c>
      <c r="C85">
        <v>0.1</v>
      </c>
      <c r="D85">
        <v>0</v>
      </c>
      <c r="E85">
        <v>1</v>
      </c>
      <c r="F85" t="s">
        <v>56</v>
      </c>
    </row>
    <row r="86" spans="1:6" x14ac:dyDescent="0.75">
      <c r="A86" t="s">
        <v>40</v>
      </c>
      <c r="B86">
        <v>4.75</v>
      </c>
      <c r="C86">
        <v>0.1</v>
      </c>
      <c r="D86">
        <v>19</v>
      </c>
      <c r="E86">
        <v>0.93</v>
      </c>
      <c r="F86" t="s">
        <v>56</v>
      </c>
    </row>
    <row r="87" spans="1:6" x14ac:dyDescent="0.75">
      <c r="A87" t="s">
        <v>40</v>
      </c>
      <c r="B87">
        <v>4.75</v>
      </c>
      <c r="C87">
        <v>0.1</v>
      </c>
      <c r="D87">
        <v>19.899999999999999</v>
      </c>
      <c r="E87">
        <v>0.92</v>
      </c>
      <c r="F87" t="s">
        <v>56</v>
      </c>
    </row>
    <row r="88" spans="1:6" x14ac:dyDescent="0.75">
      <c r="A88" t="s">
        <v>40</v>
      </c>
      <c r="B88">
        <v>4.75</v>
      </c>
      <c r="C88">
        <v>0.1</v>
      </c>
      <c r="D88">
        <v>0.1</v>
      </c>
      <c r="E88">
        <v>0.95099999999999996</v>
      </c>
      <c r="F88" t="s">
        <v>56</v>
      </c>
    </row>
    <row r="89" spans="1:6" x14ac:dyDescent="0.75">
      <c r="A89" t="s">
        <v>40</v>
      </c>
      <c r="B89">
        <v>4.75</v>
      </c>
      <c r="C89">
        <v>0.1</v>
      </c>
      <c r="D89">
        <v>19.899999999999999</v>
      </c>
      <c r="E89">
        <v>0.89</v>
      </c>
      <c r="F89" t="s">
        <v>56</v>
      </c>
    </row>
    <row r="90" spans="1:6" x14ac:dyDescent="0.75">
      <c r="A90" t="s">
        <v>40</v>
      </c>
      <c r="B90">
        <v>4.75</v>
      </c>
      <c r="C90">
        <v>0.1</v>
      </c>
      <c r="D90">
        <v>24.9</v>
      </c>
      <c r="E90">
        <v>0.95599999999999996</v>
      </c>
      <c r="F90" t="s">
        <v>56</v>
      </c>
    </row>
    <row r="91" spans="1:6" x14ac:dyDescent="0.75">
      <c r="A91" t="s">
        <v>40</v>
      </c>
      <c r="B91">
        <v>4.75</v>
      </c>
      <c r="C91">
        <v>0.1</v>
      </c>
      <c r="D91">
        <v>9.9</v>
      </c>
      <c r="E91">
        <v>0.97299999999999998</v>
      </c>
      <c r="F91" t="s">
        <v>56</v>
      </c>
    </row>
    <row r="92" spans="1:6" x14ac:dyDescent="0.75">
      <c r="A92" t="s">
        <v>40</v>
      </c>
      <c r="B92">
        <v>4.75</v>
      </c>
      <c r="C92">
        <v>0.1</v>
      </c>
      <c r="D92">
        <v>24.9</v>
      </c>
      <c r="E92">
        <v>0.92400000000000004</v>
      </c>
      <c r="F92" t="s">
        <v>56</v>
      </c>
    </row>
    <row r="93" spans="1:6" x14ac:dyDescent="0.75">
      <c r="A93" t="s">
        <v>40</v>
      </c>
      <c r="B93">
        <v>4.75</v>
      </c>
      <c r="C93">
        <v>0.1</v>
      </c>
      <c r="D93">
        <v>24.9</v>
      </c>
      <c r="E93">
        <v>0.92800000000000005</v>
      </c>
      <c r="F93" t="s">
        <v>56</v>
      </c>
    </row>
    <row r="94" spans="1:6" x14ac:dyDescent="0.75">
      <c r="A94" t="s">
        <v>40</v>
      </c>
      <c r="B94">
        <v>4.75</v>
      </c>
      <c r="C94">
        <v>0.1</v>
      </c>
      <c r="D94">
        <v>9.9</v>
      </c>
      <c r="E94">
        <v>0.95499999999999996</v>
      </c>
      <c r="F94" t="s">
        <v>56</v>
      </c>
    </row>
    <row r="95" spans="1:6" x14ac:dyDescent="0.75">
      <c r="A95" t="s">
        <v>40</v>
      </c>
      <c r="B95">
        <v>4.75</v>
      </c>
      <c r="C95">
        <v>0.1</v>
      </c>
      <c r="D95">
        <v>9.9</v>
      </c>
      <c r="E95">
        <v>0.98</v>
      </c>
      <c r="F95" t="s">
        <v>56</v>
      </c>
    </row>
    <row r="96" spans="1:6" x14ac:dyDescent="0.75">
      <c r="A96" t="s">
        <v>40</v>
      </c>
      <c r="B96">
        <v>4.75</v>
      </c>
      <c r="C96">
        <v>0.1</v>
      </c>
      <c r="D96">
        <v>9.9</v>
      </c>
      <c r="E96">
        <v>0.97699999999999998</v>
      </c>
      <c r="F96" t="s">
        <v>56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5D582-F0A2-4D06-A0C2-7F30BFF6B572}">
  <dimension ref="A1:D42"/>
  <sheetViews>
    <sheetView workbookViewId="0"/>
  </sheetViews>
  <sheetFormatPr defaultRowHeight="14.75" x14ac:dyDescent="0.75"/>
  <sheetData>
    <row r="1" spans="1:4" x14ac:dyDescent="0.75">
      <c r="A1" t="s">
        <v>41</v>
      </c>
      <c r="B1" t="s">
        <v>45</v>
      </c>
      <c r="C1" t="s">
        <v>48</v>
      </c>
      <c r="D1" t="s">
        <v>57</v>
      </c>
    </row>
    <row r="2" spans="1:4" x14ac:dyDescent="0.75">
      <c r="A2" t="s">
        <v>44</v>
      </c>
      <c r="B2" t="s">
        <v>49</v>
      </c>
      <c r="C2">
        <v>0.1</v>
      </c>
      <c r="D2">
        <v>1</v>
      </c>
    </row>
    <row r="3" spans="1:4" x14ac:dyDescent="0.75">
      <c r="A3" t="s">
        <v>44</v>
      </c>
      <c r="B3">
        <v>4.75</v>
      </c>
      <c r="C3">
        <v>5</v>
      </c>
      <c r="D3">
        <v>1.093</v>
      </c>
    </row>
    <row r="4" spans="1:4" x14ac:dyDescent="0.75">
      <c r="A4" t="s">
        <v>44</v>
      </c>
      <c r="B4">
        <v>4.75</v>
      </c>
      <c r="C4">
        <v>1</v>
      </c>
      <c r="D4">
        <v>1.016</v>
      </c>
    </row>
    <row r="5" spans="1:4" x14ac:dyDescent="0.75">
      <c r="A5" t="s">
        <v>44</v>
      </c>
      <c r="B5">
        <v>4.75</v>
      </c>
      <c r="C5">
        <v>15</v>
      </c>
      <c r="D5">
        <v>0.72699999999999998</v>
      </c>
    </row>
    <row r="6" spans="1:4" x14ac:dyDescent="0.75">
      <c r="A6" t="s">
        <v>44</v>
      </c>
      <c r="B6">
        <v>4.75</v>
      </c>
      <c r="C6">
        <v>5</v>
      </c>
      <c r="D6">
        <v>0.879</v>
      </c>
    </row>
    <row r="7" spans="1:4" x14ac:dyDescent="0.75">
      <c r="A7" t="s">
        <v>44</v>
      </c>
      <c r="B7">
        <v>4.75</v>
      </c>
      <c r="C7">
        <v>20</v>
      </c>
      <c r="D7">
        <v>0.78500000000000003</v>
      </c>
    </row>
    <row r="8" spans="1:4" x14ac:dyDescent="0.75">
      <c r="A8" t="s">
        <v>44</v>
      </c>
      <c r="B8">
        <v>4.75</v>
      </c>
      <c r="C8">
        <v>15</v>
      </c>
      <c r="D8">
        <v>0.94399999999999995</v>
      </c>
    </row>
    <row r="9" spans="1:4" x14ac:dyDescent="0.75">
      <c r="A9" t="s">
        <v>44</v>
      </c>
      <c r="B9">
        <v>5.2</v>
      </c>
      <c r="C9">
        <v>30</v>
      </c>
      <c r="D9">
        <v>1.0349999999999999</v>
      </c>
    </row>
    <row r="10" spans="1:4" x14ac:dyDescent="0.75">
      <c r="A10" t="s">
        <v>44</v>
      </c>
      <c r="B10">
        <v>5.2</v>
      </c>
      <c r="C10">
        <v>30</v>
      </c>
      <c r="D10">
        <v>0.876</v>
      </c>
    </row>
    <row r="11" spans="1:4" x14ac:dyDescent="0.75">
      <c r="A11" t="s">
        <v>44</v>
      </c>
      <c r="B11">
        <v>5.2</v>
      </c>
      <c r="C11">
        <v>30</v>
      </c>
      <c r="D11">
        <v>0.80900000000000005</v>
      </c>
    </row>
    <row r="12" spans="1:4" x14ac:dyDescent="0.75">
      <c r="A12" t="s">
        <v>44</v>
      </c>
      <c r="B12">
        <v>5.2</v>
      </c>
      <c r="C12">
        <v>30</v>
      </c>
      <c r="D12">
        <v>1.093</v>
      </c>
    </row>
    <row r="13" spans="1:4" x14ac:dyDescent="0.75">
      <c r="A13" t="s">
        <v>44</v>
      </c>
      <c r="B13">
        <v>5.2</v>
      </c>
      <c r="C13">
        <v>30</v>
      </c>
      <c r="D13">
        <v>0.96799999999999997</v>
      </c>
    </row>
    <row r="14" spans="1:4" x14ac:dyDescent="0.75">
      <c r="A14" t="s">
        <v>44</v>
      </c>
      <c r="B14">
        <v>5</v>
      </c>
      <c r="C14">
        <v>30</v>
      </c>
      <c r="D14">
        <v>0.79900000000000004</v>
      </c>
    </row>
    <row r="15" spans="1:4" x14ac:dyDescent="0.75">
      <c r="A15" t="s">
        <v>44</v>
      </c>
      <c r="B15">
        <v>5</v>
      </c>
      <c r="C15">
        <v>30</v>
      </c>
      <c r="D15">
        <v>0.93400000000000005</v>
      </c>
    </row>
    <row r="16" spans="1:4" x14ac:dyDescent="0.75">
      <c r="A16" t="s">
        <v>44</v>
      </c>
      <c r="B16">
        <v>4.75</v>
      </c>
      <c r="C16">
        <v>20</v>
      </c>
      <c r="D16">
        <v>0.94699999999999995</v>
      </c>
    </row>
    <row r="17" spans="1:4" x14ac:dyDescent="0.75">
      <c r="A17" t="s">
        <v>44</v>
      </c>
      <c r="B17">
        <v>4.75</v>
      </c>
      <c r="C17">
        <v>15</v>
      </c>
      <c r="D17">
        <v>1.052</v>
      </c>
    </row>
    <row r="18" spans="1:4" x14ac:dyDescent="0.75">
      <c r="A18" t="s">
        <v>44</v>
      </c>
      <c r="B18">
        <v>4.75</v>
      </c>
      <c r="C18">
        <v>15</v>
      </c>
      <c r="D18">
        <v>0.98199999999999998</v>
      </c>
    </row>
    <row r="19" spans="1:4" x14ac:dyDescent="0.75">
      <c r="A19" t="s">
        <v>44</v>
      </c>
      <c r="B19">
        <v>4.75</v>
      </c>
      <c r="C19">
        <v>15</v>
      </c>
      <c r="D19">
        <v>1.03</v>
      </c>
    </row>
    <row r="20" spans="1:4" x14ac:dyDescent="0.75">
      <c r="A20" t="s">
        <v>44</v>
      </c>
      <c r="B20">
        <v>4.75</v>
      </c>
      <c r="C20">
        <v>15</v>
      </c>
      <c r="D20">
        <v>1.165</v>
      </c>
    </row>
    <row r="21" spans="1:4" x14ac:dyDescent="0.75">
      <c r="A21" t="s">
        <v>44</v>
      </c>
      <c r="B21">
        <v>4.75</v>
      </c>
      <c r="C21">
        <v>15</v>
      </c>
      <c r="D21">
        <v>1.083</v>
      </c>
    </row>
    <row r="22" spans="1:4" x14ac:dyDescent="0.75">
      <c r="A22" t="s">
        <v>44</v>
      </c>
      <c r="B22">
        <v>4.75</v>
      </c>
      <c r="C22">
        <v>36</v>
      </c>
      <c r="D22">
        <v>0.83</v>
      </c>
    </row>
    <row r="23" spans="1:4" x14ac:dyDescent="0.75">
      <c r="A23" t="s">
        <v>44</v>
      </c>
      <c r="B23">
        <v>4.75</v>
      </c>
      <c r="C23">
        <v>36</v>
      </c>
      <c r="D23">
        <v>1.0209999999999999</v>
      </c>
    </row>
    <row r="24" spans="1:4" x14ac:dyDescent="0.75">
      <c r="A24" t="s">
        <v>44</v>
      </c>
      <c r="B24">
        <v>4.75</v>
      </c>
      <c r="C24">
        <v>36</v>
      </c>
      <c r="D24">
        <v>0.875</v>
      </c>
    </row>
    <row r="25" spans="1:4" x14ac:dyDescent="0.75">
      <c r="A25" t="s">
        <v>40</v>
      </c>
      <c r="B25" t="s">
        <v>49</v>
      </c>
      <c r="C25">
        <v>0.1</v>
      </c>
      <c r="D25">
        <v>1</v>
      </c>
    </row>
    <row r="26" spans="1:4" x14ac:dyDescent="0.75">
      <c r="A26" t="s">
        <v>40</v>
      </c>
      <c r="B26">
        <v>5.2</v>
      </c>
      <c r="C26">
        <v>1</v>
      </c>
      <c r="D26">
        <v>0.90200000000000002</v>
      </c>
    </row>
    <row r="27" spans="1:4" x14ac:dyDescent="0.75">
      <c r="A27" t="s">
        <v>40</v>
      </c>
      <c r="B27">
        <v>5.2</v>
      </c>
      <c r="C27">
        <v>30</v>
      </c>
      <c r="D27">
        <v>0.51100000000000001</v>
      </c>
    </row>
    <row r="28" spans="1:4" x14ac:dyDescent="0.75">
      <c r="A28" t="s">
        <v>40</v>
      </c>
      <c r="B28">
        <v>5.2</v>
      </c>
      <c r="C28">
        <v>1</v>
      </c>
      <c r="D28">
        <v>0.96</v>
      </c>
    </row>
    <row r="29" spans="1:4" x14ac:dyDescent="0.75">
      <c r="A29" t="s">
        <v>40</v>
      </c>
      <c r="B29">
        <v>5.2</v>
      </c>
      <c r="C29">
        <v>30</v>
      </c>
      <c r="D29">
        <v>0.879</v>
      </c>
    </row>
    <row r="30" spans="1:4" x14ac:dyDescent="0.75">
      <c r="A30" t="s">
        <v>40</v>
      </c>
      <c r="B30">
        <v>5.2</v>
      </c>
      <c r="C30">
        <v>30</v>
      </c>
      <c r="D30">
        <v>0.64500000000000002</v>
      </c>
    </row>
    <row r="31" spans="1:4" x14ac:dyDescent="0.75">
      <c r="A31" t="s">
        <v>40</v>
      </c>
      <c r="B31">
        <v>4.75</v>
      </c>
      <c r="C31">
        <v>20</v>
      </c>
      <c r="D31">
        <v>1.161</v>
      </c>
    </row>
    <row r="32" spans="1:4" x14ac:dyDescent="0.75">
      <c r="A32" t="s">
        <v>40</v>
      </c>
      <c r="B32">
        <v>4.75</v>
      </c>
      <c r="C32">
        <v>10</v>
      </c>
      <c r="D32">
        <v>0.98</v>
      </c>
    </row>
    <row r="33" spans="1:4" x14ac:dyDescent="0.75">
      <c r="A33" t="s">
        <v>40</v>
      </c>
      <c r="B33">
        <v>4.75</v>
      </c>
      <c r="C33">
        <v>1</v>
      </c>
      <c r="D33">
        <v>1.284</v>
      </c>
    </row>
    <row r="34" spans="1:4" x14ac:dyDescent="0.75">
      <c r="A34" t="s">
        <v>40</v>
      </c>
      <c r="B34">
        <v>4.75</v>
      </c>
      <c r="C34">
        <v>20</v>
      </c>
      <c r="D34">
        <v>0.66900000000000004</v>
      </c>
    </row>
    <row r="35" spans="1:4" x14ac:dyDescent="0.75">
      <c r="A35" t="s">
        <v>40</v>
      </c>
      <c r="B35">
        <v>4.75</v>
      </c>
      <c r="C35">
        <v>15</v>
      </c>
      <c r="D35">
        <v>1.1739999999999999</v>
      </c>
    </row>
    <row r="36" spans="1:4" x14ac:dyDescent="0.75">
      <c r="A36" t="s">
        <v>40</v>
      </c>
      <c r="B36">
        <v>4.75</v>
      </c>
      <c r="C36">
        <v>5</v>
      </c>
      <c r="D36">
        <v>1.252</v>
      </c>
    </row>
    <row r="37" spans="1:4" x14ac:dyDescent="0.75">
      <c r="A37" t="s">
        <v>40</v>
      </c>
      <c r="B37">
        <v>4.75</v>
      </c>
      <c r="C37">
        <v>5</v>
      </c>
      <c r="D37">
        <v>1.0289999999999999</v>
      </c>
    </row>
    <row r="38" spans="1:4" x14ac:dyDescent="0.75">
      <c r="A38" t="s">
        <v>40</v>
      </c>
      <c r="B38">
        <v>4.75</v>
      </c>
      <c r="C38">
        <v>0</v>
      </c>
      <c r="D38">
        <v>0.74199999999999999</v>
      </c>
    </row>
    <row r="39" spans="1:4" x14ac:dyDescent="0.75">
      <c r="A39" t="s">
        <v>40</v>
      </c>
      <c r="B39">
        <v>4.75</v>
      </c>
      <c r="C39">
        <v>15</v>
      </c>
      <c r="D39">
        <v>1.18</v>
      </c>
    </row>
    <row r="40" spans="1:4" x14ac:dyDescent="0.75">
      <c r="A40" t="s">
        <v>40</v>
      </c>
      <c r="B40">
        <v>4.75</v>
      </c>
      <c r="C40">
        <v>15</v>
      </c>
      <c r="D40">
        <v>0.95099999999999996</v>
      </c>
    </row>
    <row r="41" spans="1:4" x14ac:dyDescent="0.75">
      <c r="A41" t="s">
        <v>40</v>
      </c>
      <c r="B41">
        <v>4.75</v>
      </c>
      <c r="C41">
        <v>15</v>
      </c>
      <c r="D41">
        <v>0.76</v>
      </c>
    </row>
    <row r="42" spans="1:4" x14ac:dyDescent="0.75">
      <c r="A42" t="s">
        <v>40</v>
      </c>
      <c r="B42">
        <v>4.75</v>
      </c>
      <c r="C42">
        <v>25</v>
      </c>
      <c r="D42">
        <v>0.88600000000000001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1E601-1F17-4739-B524-DF5062B04FAD}">
  <dimension ref="A1:HJ5"/>
  <sheetViews>
    <sheetView workbookViewId="0"/>
  </sheetViews>
  <sheetFormatPr defaultRowHeight="14.75" x14ac:dyDescent="0.75"/>
  <sheetData>
    <row r="1" spans="1:218" ht="15.5" thickBot="1" x14ac:dyDescent="0.9">
      <c r="C1" s="39" t="s">
        <v>130</v>
      </c>
      <c r="N1" t="s">
        <v>59</v>
      </c>
      <c r="R1" s="5"/>
      <c r="AB1" t="s">
        <v>58</v>
      </c>
      <c r="BR1" t="s">
        <v>58</v>
      </c>
      <c r="DM1" t="s">
        <v>60</v>
      </c>
      <c r="GY1" t="s">
        <v>61</v>
      </c>
      <c r="HE1" t="s">
        <v>61</v>
      </c>
    </row>
    <row r="2" spans="1:218" ht="15.5" thickBot="1" x14ac:dyDescent="0.9">
      <c r="J2" s="5"/>
      <c r="K2" s="5"/>
      <c r="L2" s="5"/>
      <c r="M2" s="6"/>
      <c r="N2" s="7" t="s">
        <v>62</v>
      </c>
      <c r="O2" s="8"/>
      <c r="P2" s="8"/>
      <c r="Q2" s="8"/>
      <c r="R2" s="9"/>
      <c r="S2" s="8"/>
      <c r="T2" s="8"/>
      <c r="U2" s="8"/>
      <c r="V2" s="8"/>
      <c r="W2" s="7" t="s">
        <v>63</v>
      </c>
      <c r="X2" s="8"/>
      <c r="Y2" s="8"/>
      <c r="Z2" s="10"/>
      <c r="AA2" s="8"/>
      <c r="AB2" s="11" t="s">
        <v>64</v>
      </c>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10"/>
      <c r="BR2" s="11" t="s">
        <v>65</v>
      </c>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10"/>
      <c r="DI2" s="12" t="s">
        <v>66</v>
      </c>
      <c r="DJ2" t="s">
        <v>67</v>
      </c>
      <c r="DK2" t="s">
        <v>68</v>
      </c>
      <c r="DM2" s="11" t="s">
        <v>69</v>
      </c>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10"/>
      <c r="FC2" s="11" t="s">
        <v>70</v>
      </c>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10"/>
      <c r="GY2" s="11" t="s">
        <v>71</v>
      </c>
      <c r="GZ2" s="8"/>
      <c r="HA2" s="8"/>
      <c r="HB2" s="8"/>
      <c r="HC2" s="10"/>
      <c r="HE2" s="13" t="s">
        <v>72</v>
      </c>
      <c r="HF2" s="8"/>
      <c r="HG2" s="8"/>
      <c r="HH2" s="8"/>
      <c r="HI2" s="8"/>
      <c r="HJ2" s="10"/>
    </row>
    <row r="3" spans="1:218" x14ac:dyDescent="0.75">
      <c r="A3" t="s">
        <v>73</v>
      </c>
      <c r="C3" s="11" t="s">
        <v>74</v>
      </c>
      <c r="D3" s="14" t="s">
        <v>75</v>
      </c>
      <c r="E3" s="14" t="s">
        <v>76</v>
      </c>
      <c r="F3" s="14" t="s">
        <v>77</v>
      </c>
      <c r="G3" s="14" t="s">
        <v>45</v>
      </c>
      <c r="H3" s="14" t="s">
        <v>7</v>
      </c>
      <c r="I3" s="14" t="s">
        <v>6</v>
      </c>
      <c r="J3" s="15" t="s">
        <v>78</v>
      </c>
      <c r="K3" s="15" t="s">
        <v>79</v>
      </c>
      <c r="L3" s="15" t="s">
        <v>80</v>
      </c>
      <c r="M3" s="15" t="s">
        <v>81</v>
      </c>
      <c r="N3" s="16" t="s">
        <v>82</v>
      </c>
      <c r="O3" s="12" t="s">
        <v>83</v>
      </c>
      <c r="P3" s="12" t="s">
        <v>84</v>
      </c>
      <c r="Q3" s="9"/>
      <c r="R3" s="15" t="s">
        <v>85</v>
      </c>
      <c r="S3" s="9"/>
      <c r="T3" s="17" t="s">
        <v>86</v>
      </c>
      <c r="U3" s="17" t="s">
        <v>72</v>
      </c>
      <c r="V3" s="17"/>
      <c r="W3" s="18" t="s">
        <v>43</v>
      </c>
      <c r="X3" s="19" t="s">
        <v>87</v>
      </c>
      <c r="Y3" s="19" t="s">
        <v>57</v>
      </c>
      <c r="Z3" s="20" t="s">
        <v>88</v>
      </c>
      <c r="AA3" s="17"/>
      <c r="AB3" s="21" t="s">
        <v>89</v>
      </c>
      <c r="AC3" s="9"/>
      <c r="AD3" s="9"/>
      <c r="AE3" s="9"/>
      <c r="AF3" s="9"/>
      <c r="AG3" s="9"/>
      <c r="AH3" s="9"/>
      <c r="AI3" s="9"/>
      <c r="AJ3" s="9"/>
      <c r="AK3" s="9"/>
      <c r="AL3" s="9" t="s">
        <v>90</v>
      </c>
      <c r="AM3" s="9"/>
      <c r="AN3" s="9"/>
      <c r="AO3" s="9"/>
      <c r="AP3" s="9"/>
      <c r="AQ3" s="9"/>
      <c r="AR3" s="9"/>
      <c r="AS3" s="9"/>
      <c r="AT3" s="9"/>
      <c r="AU3" s="9" t="s">
        <v>48</v>
      </c>
      <c r="AV3" s="9"/>
      <c r="AW3" s="9"/>
      <c r="AX3" s="9"/>
      <c r="AY3" s="9"/>
      <c r="AZ3" s="9"/>
      <c r="BA3" s="9"/>
      <c r="BB3" s="9"/>
      <c r="BC3" s="9"/>
      <c r="BD3" s="9"/>
      <c r="BE3" s="9"/>
      <c r="BF3" s="9"/>
      <c r="BG3" s="9"/>
      <c r="BH3" s="9"/>
      <c r="BI3" s="9"/>
      <c r="BJ3" s="9" t="s">
        <v>91</v>
      </c>
      <c r="BK3" s="9"/>
      <c r="BL3" s="9"/>
      <c r="BM3" s="9"/>
      <c r="BN3" s="9"/>
      <c r="BO3" s="9"/>
      <c r="BP3" s="9"/>
      <c r="BQ3" s="22" t="s">
        <v>92</v>
      </c>
      <c r="BR3" s="21" t="s">
        <v>89</v>
      </c>
      <c r="BS3" s="9"/>
      <c r="BT3" s="9"/>
      <c r="BU3" s="9"/>
      <c r="BV3" s="9"/>
      <c r="BW3" s="9"/>
      <c r="BX3" s="9"/>
      <c r="BY3" s="9"/>
      <c r="BZ3" s="9"/>
      <c r="CA3" s="9"/>
      <c r="CB3" s="9" t="s">
        <v>90</v>
      </c>
      <c r="CC3" s="9"/>
      <c r="CD3" s="9"/>
      <c r="CE3" s="9"/>
      <c r="CF3" s="9"/>
      <c r="CG3" s="9"/>
      <c r="CH3" s="9"/>
      <c r="CI3" s="9"/>
      <c r="CJ3" s="9"/>
      <c r="CK3" s="9" t="s">
        <v>48</v>
      </c>
      <c r="CL3" s="9"/>
      <c r="CM3" s="9"/>
      <c r="CN3" s="9"/>
      <c r="CO3" s="9"/>
      <c r="CP3" s="9"/>
      <c r="CQ3" s="9"/>
      <c r="CR3" s="9"/>
      <c r="CS3" s="9"/>
      <c r="CT3" s="9"/>
      <c r="CU3" s="9"/>
      <c r="CV3" s="9"/>
      <c r="CW3" s="9"/>
      <c r="CX3" s="9"/>
      <c r="CY3" s="9"/>
      <c r="CZ3" s="9" t="s">
        <v>91</v>
      </c>
      <c r="DA3" s="9"/>
      <c r="DB3" s="9"/>
      <c r="DC3" s="9"/>
      <c r="DD3" s="9"/>
      <c r="DE3" s="9"/>
      <c r="DF3" s="9"/>
      <c r="DG3" s="22" t="s">
        <v>92</v>
      </c>
      <c r="DI3" t="s">
        <v>93</v>
      </c>
      <c r="DJ3" t="s">
        <v>93</v>
      </c>
      <c r="DK3" t="s">
        <v>93</v>
      </c>
      <c r="DM3" s="21" t="s">
        <v>89</v>
      </c>
      <c r="DN3" s="9"/>
      <c r="DO3" s="9"/>
      <c r="DP3" s="9"/>
      <c r="DQ3" s="9"/>
      <c r="DR3" s="9"/>
      <c r="DS3" s="9"/>
      <c r="DT3" s="9"/>
      <c r="DU3" s="9"/>
      <c r="DV3" s="9"/>
      <c r="DW3" s="9" t="s">
        <v>90</v>
      </c>
      <c r="DX3" s="9"/>
      <c r="DY3" s="9"/>
      <c r="DZ3" s="9"/>
      <c r="EA3" s="9"/>
      <c r="EB3" s="9"/>
      <c r="EC3" s="9"/>
      <c r="ED3" s="9"/>
      <c r="EE3" s="9"/>
      <c r="EF3" s="9" t="s">
        <v>48</v>
      </c>
      <c r="EG3" s="9"/>
      <c r="EH3" s="9"/>
      <c r="EI3" s="9"/>
      <c r="EJ3" s="9"/>
      <c r="EK3" s="9"/>
      <c r="EL3" s="9"/>
      <c r="EM3" s="9"/>
      <c r="EN3" s="9"/>
      <c r="EO3" s="9"/>
      <c r="EP3" s="9"/>
      <c r="EQ3" s="9"/>
      <c r="ER3" s="9"/>
      <c r="ES3" s="9"/>
      <c r="ET3" s="9"/>
      <c r="EU3" s="9" t="s">
        <v>91</v>
      </c>
      <c r="EV3" s="9"/>
      <c r="EW3" s="9"/>
      <c r="EX3" s="9"/>
      <c r="EY3" s="9"/>
      <c r="EZ3" s="9"/>
      <c r="FA3" s="9"/>
      <c r="FB3" s="22" t="s">
        <v>92</v>
      </c>
      <c r="FC3" s="21" t="s">
        <v>89</v>
      </c>
      <c r="FD3" s="9"/>
      <c r="FE3" s="9"/>
      <c r="FF3" s="9"/>
      <c r="FG3" s="9"/>
      <c r="FH3" s="9"/>
      <c r="FI3" s="9"/>
      <c r="FJ3" s="9"/>
      <c r="FK3" s="9"/>
      <c r="FL3" s="9"/>
      <c r="FM3" s="9"/>
      <c r="FN3" s="9" t="s">
        <v>90</v>
      </c>
      <c r="FP3" s="9"/>
      <c r="FQ3" s="9"/>
      <c r="FR3" s="9"/>
      <c r="FS3" s="9"/>
      <c r="FT3" s="9"/>
      <c r="FU3" s="9"/>
      <c r="FV3" s="9"/>
      <c r="FW3" s="9"/>
      <c r="FX3" s="9" t="s">
        <v>48</v>
      </c>
      <c r="FZ3" s="9"/>
      <c r="GA3" s="9"/>
      <c r="GB3" s="9"/>
      <c r="GC3" s="9"/>
      <c r="GD3" s="9"/>
      <c r="GE3" s="9"/>
      <c r="GF3" s="9"/>
      <c r="GG3" s="9"/>
      <c r="GH3" s="9"/>
      <c r="GI3" s="9"/>
      <c r="GJ3" s="9"/>
      <c r="GK3" s="9"/>
      <c r="GL3" s="9"/>
      <c r="GM3" s="9"/>
      <c r="GN3" s="9" t="s">
        <v>91</v>
      </c>
      <c r="GP3" s="9"/>
      <c r="GQ3" s="9"/>
      <c r="GR3" s="9"/>
      <c r="GS3" s="9"/>
      <c r="GT3" s="9"/>
      <c r="GU3" s="9"/>
      <c r="GV3" s="9" t="s">
        <v>92</v>
      </c>
      <c r="GW3" s="22"/>
      <c r="GY3" s="16" t="s">
        <v>89</v>
      </c>
      <c r="GZ3" s="9" t="s">
        <v>90</v>
      </c>
      <c r="HA3" s="9" t="s">
        <v>48</v>
      </c>
      <c r="HB3" s="9" t="s">
        <v>91</v>
      </c>
      <c r="HC3" s="22" t="s">
        <v>92</v>
      </c>
      <c r="HE3" s="23" t="s">
        <v>94</v>
      </c>
      <c r="HF3" s="24" t="s">
        <v>95</v>
      </c>
      <c r="HG3" s="24" t="s">
        <v>96</v>
      </c>
      <c r="HH3" s="24" t="s">
        <v>97</v>
      </c>
      <c r="HI3" s="24" t="s">
        <v>98</v>
      </c>
      <c r="HJ3" s="25" t="s">
        <v>99</v>
      </c>
    </row>
    <row r="4" spans="1:218" ht="15.5" thickBot="1" x14ac:dyDescent="0.9">
      <c r="C4" s="26" t="s">
        <v>93</v>
      </c>
      <c r="D4" s="27" t="s">
        <v>93</v>
      </c>
      <c r="E4" s="27" t="s">
        <v>93</v>
      </c>
      <c r="F4" s="27" t="s">
        <v>100</v>
      </c>
      <c r="G4" s="27"/>
      <c r="H4" s="27"/>
      <c r="I4" s="27"/>
      <c r="J4" s="27"/>
      <c r="K4" s="27"/>
      <c r="L4" s="27"/>
      <c r="M4" s="27"/>
      <c r="N4" s="28" t="s">
        <v>101</v>
      </c>
      <c r="O4" s="5" t="s">
        <v>102</v>
      </c>
      <c r="P4" s="5" t="s">
        <v>103</v>
      </c>
      <c r="Q4" s="5" t="s">
        <v>104</v>
      </c>
      <c r="R4" s="27" t="s">
        <v>105</v>
      </c>
      <c r="S4" s="41" t="s">
        <v>106</v>
      </c>
      <c r="T4" s="41" t="s">
        <v>107</v>
      </c>
      <c r="U4" s="41" t="s">
        <v>107</v>
      </c>
      <c r="V4" s="27"/>
      <c r="W4" s="26"/>
      <c r="X4" s="27"/>
      <c r="Y4" s="27"/>
      <c r="Z4" s="29"/>
      <c r="AA4" s="27"/>
      <c r="AB4" s="30" t="s">
        <v>108</v>
      </c>
      <c r="AC4" s="31" t="s">
        <v>109</v>
      </c>
      <c r="AD4" s="31" t="s">
        <v>110</v>
      </c>
      <c r="AE4" s="31" t="s">
        <v>111</v>
      </c>
      <c r="AF4" s="31" t="s">
        <v>112</v>
      </c>
      <c r="AG4" s="31" t="s">
        <v>113</v>
      </c>
      <c r="AH4" s="31" t="s">
        <v>114</v>
      </c>
      <c r="AI4" s="31" t="s">
        <v>115</v>
      </c>
      <c r="AJ4" s="31" t="s">
        <v>116</v>
      </c>
      <c r="AK4" s="31" t="s">
        <v>117</v>
      </c>
      <c r="AL4" s="31" t="s">
        <v>108</v>
      </c>
      <c r="AM4" s="31" t="s">
        <v>109</v>
      </c>
      <c r="AN4" s="31" t="s">
        <v>111</v>
      </c>
      <c r="AO4" s="31" t="s">
        <v>112</v>
      </c>
      <c r="AP4" s="31" t="s">
        <v>113</v>
      </c>
      <c r="AQ4" s="31" t="s">
        <v>114</v>
      </c>
      <c r="AR4" s="31" t="s">
        <v>115</v>
      </c>
      <c r="AS4" s="31" t="s">
        <v>116</v>
      </c>
      <c r="AT4" s="31" t="s">
        <v>117</v>
      </c>
      <c r="AU4" s="31" t="s">
        <v>108</v>
      </c>
      <c r="AV4" s="31" t="s">
        <v>109</v>
      </c>
      <c r="AW4" s="31" t="s">
        <v>110</v>
      </c>
      <c r="AX4" s="31" t="s">
        <v>111</v>
      </c>
      <c r="AY4" s="31" t="s">
        <v>112</v>
      </c>
      <c r="AZ4" s="31" t="s">
        <v>118</v>
      </c>
      <c r="BA4" s="31" t="s">
        <v>114</v>
      </c>
      <c r="BB4" s="31" t="s">
        <v>115</v>
      </c>
      <c r="BC4" s="31" t="s">
        <v>119</v>
      </c>
      <c r="BD4" s="31" t="s">
        <v>116</v>
      </c>
      <c r="BE4" s="31" t="s">
        <v>120</v>
      </c>
      <c r="BF4" s="31" t="s">
        <v>121</v>
      </c>
      <c r="BG4" s="31" t="s">
        <v>117</v>
      </c>
      <c r="BH4" s="31" t="s">
        <v>122</v>
      </c>
      <c r="BI4" s="31" t="s">
        <v>123</v>
      </c>
      <c r="BJ4" s="31" t="s">
        <v>108</v>
      </c>
      <c r="BK4" s="31" t="s">
        <v>109</v>
      </c>
      <c r="BL4" s="31" t="s">
        <v>110</v>
      </c>
      <c r="BM4" s="31" t="s">
        <v>111</v>
      </c>
      <c r="BN4" s="31" t="s">
        <v>114</v>
      </c>
      <c r="BO4" s="31" t="s">
        <v>116</v>
      </c>
      <c r="BP4" s="31" t="s">
        <v>117</v>
      </c>
      <c r="BQ4" s="32" t="s">
        <v>108</v>
      </c>
      <c r="BR4" s="31" t="s">
        <v>108</v>
      </c>
      <c r="BS4" s="31" t="s">
        <v>109</v>
      </c>
      <c r="BT4" s="31" t="s">
        <v>110</v>
      </c>
      <c r="BU4" s="31" t="s">
        <v>111</v>
      </c>
      <c r="BV4" s="31" t="s">
        <v>112</v>
      </c>
      <c r="BW4" s="31" t="s">
        <v>113</v>
      </c>
      <c r="BX4" s="31" t="s">
        <v>114</v>
      </c>
      <c r="BY4" s="31" t="s">
        <v>115</v>
      </c>
      <c r="BZ4" s="31" t="s">
        <v>116</v>
      </c>
      <c r="CA4" s="31" t="s">
        <v>117</v>
      </c>
      <c r="CB4" s="31" t="s">
        <v>108</v>
      </c>
      <c r="CC4" s="31" t="s">
        <v>109</v>
      </c>
      <c r="CD4" s="31" t="s">
        <v>111</v>
      </c>
      <c r="CE4" s="31" t="s">
        <v>112</v>
      </c>
      <c r="CF4" s="31" t="s">
        <v>113</v>
      </c>
      <c r="CG4" s="31" t="s">
        <v>114</v>
      </c>
      <c r="CH4" s="31" t="s">
        <v>115</v>
      </c>
      <c r="CI4" s="31" t="s">
        <v>116</v>
      </c>
      <c r="CJ4" s="31" t="s">
        <v>117</v>
      </c>
      <c r="CK4" s="31" t="s">
        <v>108</v>
      </c>
      <c r="CL4" s="31" t="s">
        <v>109</v>
      </c>
      <c r="CM4" s="31" t="s">
        <v>110</v>
      </c>
      <c r="CN4" s="31" t="s">
        <v>111</v>
      </c>
      <c r="CO4" s="31" t="s">
        <v>112</v>
      </c>
      <c r="CP4" s="31" t="s">
        <v>118</v>
      </c>
      <c r="CQ4" s="31" t="s">
        <v>114</v>
      </c>
      <c r="CR4" s="31" t="s">
        <v>115</v>
      </c>
      <c r="CS4" s="31" t="s">
        <v>119</v>
      </c>
      <c r="CT4" s="31" t="s">
        <v>116</v>
      </c>
      <c r="CU4" s="31" t="s">
        <v>120</v>
      </c>
      <c r="CV4" s="31" t="s">
        <v>121</v>
      </c>
      <c r="CW4" s="31" t="s">
        <v>117</v>
      </c>
      <c r="CX4" s="31" t="s">
        <v>122</v>
      </c>
      <c r="CY4" s="31" t="s">
        <v>123</v>
      </c>
      <c r="CZ4" s="31" t="s">
        <v>108</v>
      </c>
      <c r="DA4" s="31" t="s">
        <v>109</v>
      </c>
      <c r="DB4" s="31" t="s">
        <v>110</v>
      </c>
      <c r="DC4" s="31" t="s">
        <v>111</v>
      </c>
      <c r="DD4" s="31" t="s">
        <v>114</v>
      </c>
      <c r="DE4" s="31" t="s">
        <v>116</v>
      </c>
      <c r="DF4" s="31" t="s">
        <v>117</v>
      </c>
      <c r="DG4" s="32" t="s">
        <v>108</v>
      </c>
      <c r="DH4" s="12"/>
      <c r="DI4" t="s">
        <v>124</v>
      </c>
      <c r="DM4" s="30" t="s">
        <v>108</v>
      </c>
      <c r="DN4" s="31" t="s">
        <v>109</v>
      </c>
      <c r="DO4" s="31"/>
      <c r="DP4" s="31" t="s">
        <v>111</v>
      </c>
      <c r="DQ4" s="31" t="s">
        <v>112</v>
      </c>
      <c r="DR4" s="31" t="s">
        <v>113</v>
      </c>
      <c r="DS4" s="31" t="s">
        <v>114</v>
      </c>
      <c r="DT4" s="31" t="s">
        <v>115</v>
      </c>
      <c r="DU4" s="31" t="s">
        <v>116</v>
      </c>
      <c r="DV4" s="31" t="s">
        <v>117</v>
      </c>
      <c r="DW4" s="31" t="s">
        <v>108</v>
      </c>
      <c r="DX4" s="31" t="s">
        <v>109</v>
      </c>
      <c r="DY4" s="31" t="s">
        <v>111</v>
      </c>
      <c r="DZ4" s="31" t="s">
        <v>112</v>
      </c>
      <c r="EA4" s="31" t="s">
        <v>113</v>
      </c>
      <c r="EB4" s="31" t="s">
        <v>114</v>
      </c>
      <c r="EC4" s="31" t="s">
        <v>115</v>
      </c>
      <c r="ED4" s="31" t="s">
        <v>116</v>
      </c>
      <c r="EE4" s="31" t="s">
        <v>117</v>
      </c>
      <c r="EF4" s="31" t="s">
        <v>108</v>
      </c>
      <c r="EG4" s="31" t="s">
        <v>109</v>
      </c>
      <c r="EH4" s="31" t="s">
        <v>110</v>
      </c>
      <c r="EI4" s="31" t="s">
        <v>111</v>
      </c>
      <c r="EJ4" s="31" t="s">
        <v>112</v>
      </c>
      <c r="EK4" s="31" t="s">
        <v>118</v>
      </c>
      <c r="EL4" s="31" t="s">
        <v>114</v>
      </c>
      <c r="EM4" s="31" t="s">
        <v>115</v>
      </c>
      <c r="EN4" s="31" t="s">
        <v>119</v>
      </c>
      <c r="EO4" s="31" t="s">
        <v>116</v>
      </c>
      <c r="EP4" s="31" t="s">
        <v>120</v>
      </c>
      <c r="EQ4" s="31" t="s">
        <v>121</v>
      </c>
      <c r="ER4" s="31" t="s">
        <v>117</v>
      </c>
      <c r="ES4" s="31" t="s">
        <v>122</v>
      </c>
      <c r="ET4" s="31" t="s">
        <v>123</v>
      </c>
      <c r="EU4" s="31" t="s">
        <v>108</v>
      </c>
      <c r="EV4" s="31" t="s">
        <v>109</v>
      </c>
      <c r="EW4" s="31" t="s">
        <v>110</v>
      </c>
      <c r="EX4" s="31" t="s">
        <v>111</v>
      </c>
      <c r="EY4" s="31" t="s">
        <v>114</v>
      </c>
      <c r="EZ4" s="31" t="s">
        <v>116</v>
      </c>
      <c r="FA4" s="31" t="s">
        <v>117</v>
      </c>
      <c r="FB4" s="32" t="s">
        <v>108</v>
      </c>
      <c r="FC4" s="30" t="s">
        <v>125</v>
      </c>
      <c r="FD4" s="31" t="s">
        <v>108</v>
      </c>
      <c r="FE4" s="31" t="s">
        <v>109</v>
      </c>
      <c r="FF4" s="31" t="s">
        <v>110</v>
      </c>
      <c r="FG4" s="31" t="s">
        <v>111</v>
      </c>
      <c r="FH4" s="31" t="s">
        <v>112</v>
      </c>
      <c r="FI4" s="31" t="s">
        <v>113</v>
      </c>
      <c r="FJ4" s="31" t="s">
        <v>114</v>
      </c>
      <c r="FK4" s="31" t="s">
        <v>115</v>
      </c>
      <c r="FL4" s="31" t="s">
        <v>116</v>
      </c>
      <c r="FM4" s="31" t="s">
        <v>117</v>
      </c>
      <c r="FN4" s="31" t="s">
        <v>125</v>
      </c>
      <c r="FO4" s="31" t="s">
        <v>108</v>
      </c>
      <c r="FP4" s="31" t="s">
        <v>109</v>
      </c>
      <c r="FQ4" s="31" t="s">
        <v>111</v>
      </c>
      <c r="FR4" s="31" t="s">
        <v>112</v>
      </c>
      <c r="FS4" s="31" t="s">
        <v>113</v>
      </c>
      <c r="FT4" s="31" t="s">
        <v>114</v>
      </c>
      <c r="FU4" s="31" t="s">
        <v>115</v>
      </c>
      <c r="FV4" s="31" t="s">
        <v>116</v>
      </c>
      <c r="FW4" s="31" t="s">
        <v>117</v>
      </c>
      <c r="FX4" s="31" t="s">
        <v>125</v>
      </c>
      <c r="FY4" s="31" t="s">
        <v>108</v>
      </c>
      <c r="FZ4" s="31" t="s">
        <v>109</v>
      </c>
      <c r="GA4" s="31" t="s">
        <v>110</v>
      </c>
      <c r="GB4" s="31" t="s">
        <v>111</v>
      </c>
      <c r="GC4" s="31" t="s">
        <v>112</v>
      </c>
      <c r="GD4" s="31" t="s">
        <v>118</v>
      </c>
      <c r="GE4" s="31" t="s">
        <v>114</v>
      </c>
      <c r="GF4" s="31" t="s">
        <v>115</v>
      </c>
      <c r="GG4" s="31" t="s">
        <v>119</v>
      </c>
      <c r="GH4" s="31" t="s">
        <v>116</v>
      </c>
      <c r="GI4" s="31" t="s">
        <v>120</v>
      </c>
      <c r="GJ4" s="31" t="s">
        <v>121</v>
      </c>
      <c r="GK4" s="31" t="s">
        <v>117</v>
      </c>
      <c r="GL4" s="31" t="s">
        <v>122</v>
      </c>
      <c r="GM4" s="31" t="s">
        <v>123</v>
      </c>
      <c r="GN4" s="31" t="s">
        <v>125</v>
      </c>
      <c r="GO4" s="31" t="s">
        <v>108</v>
      </c>
      <c r="GP4" s="31" t="s">
        <v>109</v>
      </c>
      <c r="GQ4" s="31" t="s">
        <v>110</v>
      </c>
      <c r="GR4" s="31" t="s">
        <v>111</v>
      </c>
      <c r="GS4" s="31" t="s">
        <v>114</v>
      </c>
      <c r="GT4" s="31" t="s">
        <v>116</v>
      </c>
      <c r="GU4" s="31" t="s">
        <v>117</v>
      </c>
      <c r="GV4" s="31" t="s">
        <v>125</v>
      </c>
      <c r="GW4" s="32" t="s">
        <v>108</v>
      </c>
      <c r="GY4" s="28"/>
      <c r="GZ4" s="5"/>
      <c r="HA4" s="5"/>
      <c r="HB4" s="5"/>
      <c r="HC4" s="6"/>
      <c r="HE4" s="26" t="s">
        <v>126</v>
      </c>
      <c r="HF4" s="5" t="s">
        <v>127</v>
      </c>
      <c r="HG4" s="5" t="s">
        <v>6</v>
      </c>
      <c r="HH4" s="5" t="s">
        <v>90</v>
      </c>
      <c r="HI4" s="5" t="s">
        <v>48</v>
      </c>
      <c r="HJ4" s="6" t="s">
        <v>89</v>
      </c>
    </row>
    <row r="5" spans="1:218" x14ac:dyDescent="0.75">
      <c r="A5" s="33" t="s">
        <v>129</v>
      </c>
      <c r="B5" s="33"/>
      <c r="C5" s="39">
        <v>0.25</v>
      </c>
      <c r="D5" s="39">
        <v>0.14499999999999999</v>
      </c>
      <c r="E5" s="35">
        <v>6.4999999999999997E-3</v>
      </c>
      <c r="F5" s="39">
        <v>10</v>
      </c>
      <c r="G5" s="39">
        <v>7</v>
      </c>
      <c r="H5" s="39">
        <v>2</v>
      </c>
      <c r="I5" s="40">
        <v>6</v>
      </c>
      <c r="J5" s="35">
        <v>8.0000000000000002E-3</v>
      </c>
      <c r="K5" s="35">
        <v>1E-3</v>
      </c>
      <c r="L5" s="35">
        <v>0.03</v>
      </c>
      <c r="M5" s="35">
        <v>1E-3</v>
      </c>
      <c r="N5" s="34">
        <f t="shared" ref="N5" si="0">HB5+GZ5-GY5-HC5</f>
        <v>0.80237400520976743</v>
      </c>
      <c r="O5" s="34">
        <f t="shared" ref="O5" si="1">GZ5+HA5-GY5</f>
        <v>-1.8986062071358223E-2</v>
      </c>
      <c r="P5" s="34">
        <f t="shared" ref="P5" si="2">N5-O5</f>
        <v>0.82136006728112565</v>
      </c>
      <c r="Q5" s="33"/>
      <c r="R5" s="34">
        <f t="shared" ref="R5" si="3">(reg_c2*F5 + reg_c3*H5 + reg_c4)*10^9</f>
        <v>2646000000</v>
      </c>
      <c r="S5" s="34">
        <f>(J5*K5)/(L5*R5*((10^-I5)^N5))</f>
        <v>6.5708707354993683E-9</v>
      </c>
      <c r="T5" s="36">
        <f t="shared" ref="T5" si="4">SUM(HE5:HG5)</f>
        <v>-33.791144106208662</v>
      </c>
      <c r="U5" s="36">
        <f t="shared" ref="U5" si="5">SUM(HE5:HJ5)</f>
        <v>-83.04098942658004</v>
      </c>
      <c r="V5" s="36"/>
      <c r="W5" s="42" t="s">
        <v>128</v>
      </c>
      <c r="X5" s="42" t="s">
        <v>128</v>
      </c>
      <c r="Y5" s="42" t="s">
        <v>128</v>
      </c>
      <c r="Z5" s="42" t="s">
        <v>128</v>
      </c>
      <c r="AA5" s="36"/>
      <c r="AB5" s="33">
        <v>6.5</v>
      </c>
      <c r="AC5" s="33">
        <v>4.05</v>
      </c>
      <c r="AD5" s="33">
        <v>1.9</v>
      </c>
      <c r="AE5" s="33">
        <v>4.2300000000000004</v>
      </c>
      <c r="AF5" s="33">
        <v>2.2400000000000002</v>
      </c>
      <c r="AG5" s="33"/>
      <c r="AH5" s="33">
        <v>3.93</v>
      </c>
      <c r="AI5" s="33">
        <v>2.13</v>
      </c>
      <c r="AJ5" s="37">
        <v>0.95</v>
      </c>
      <c r="AK5" s="33">
        <v>0.95</v>
      </c>
      <c r="AL5" s="33">
        <v>6.37</v>
      </c>
      <c r="AM5" s="33">
        <v>3.94</v>
      </c>
      <c r="AN5" s="33">
        <v>3.2</v>
      </c>
      <c r="AO5" s="33">
        <v>1.61</v>
      </c>
      <c r="AP5" s="33"/>
      <c r="AQ5" s="33">
        <v>2.85</v>
      </c>
      <c r="AR5" s="33">
        <v>1.58</v>
      </c>
      <c r="AS5" s="37">
        <v>0.82</v>
      </c>
      <c r="AT5" s="33">
        <v>0.82</v>
      </c>
      <c r="AU5" s="33">
        <v>11.74</v>
      </c>
      <c r="AV5" s="33">
        <v>6.73</v>
      </c>
      <c r="AW5" s="33">
        <v>1.9</v>
      </c>
      <c r="AX5" s="33">
        <v>3.4</v>
      </c>
      <c r="AY5" s="33">
        <v>1.86</v>
      </c>
      <c r="AZ5" s="33">
        <v>1.19</v>
      </c>
      <c r="BA5" s="33">
        <v>6.46</v>
      </c>
      <c r="BB5" s="33">
        <v>1.5</v>
      </c>
      <c r="BC5" s="33">
        <v>1.06</v>
      </c>
      <c r="BD5" s="37">
        <v>0.6</v>
      </c>
      <c r="BE5" s="37">
        <v>0.48</v>
      </c>
      <c r="BF5" s="37">
        <v>-0.2</v>
      </c>
      <c r="BG5" s="33">
        <v>0.6</v>
      </c>
      <c r="BH5" s="33">
        <v>0.48</v>
      </c>
      <c r="BI5" s="33">
        <v>-0.2</v>
      </c>
      <c r="BJ5" s="33">
        <v>4.5</v>
      </c>
      <c r="BK5" s="33">
        <v>2.7</v>
      </c>
      <c r="BL5" s="33">
        <v>2</v>
      </c>
      <c r="BM5" s="33">
        <v>1.6</v>
      </c>
      <c r="BN5" s="33">
        <v>1.3</v>
      </c>
      <c r="BO5" s="33"/>
      <c r="BP5" s="33"/>
      <c r="BQ5" s="33">
        <v>2.63</v>
      </c>
      <c r="BR5" s="33">
        <v>-0.2</v>
      </c>
      <c r="BS5" s="33">
        <v>-3.6</v>
      </c>
      <c r="BT5" s="33">
        <v>0</v>
      </c>
      <c r="BU5" s="33">
        <v>4.5</v>
      </c>
      <c r="BV5" s="33">
        <v>3.3</v>
      </c>
      <c r="BW5" s="33">
        <v>0</v>
      </c>
      <c r="BX5" s="33">
        <v>-1</v>
      </c>
      <c r="BY5" s="33">
        <v>0</v>
      </c>
      <c r="BZ5" s="37">
        <v>0.3</v>
      </c>
      <c r="CA5" s="33">
        <v>0.3</v>
      </c>
      <c r="CB5" s="33">
        <v>-0.7</v>
      </c>
      <c r="CC5" s="33">
        <v>-4.0999999999999996</v>
      </c>
      <c r="CD5" s="33">
        <v>3.2</v>
      </c>
      <c r="CE5" s="33">
        <v>1</v>
      </c>
      <c r="CF5" s="33">
        <v>0</v>
      </c>
      <c r="CG5" s="33">
        <v>-1</v>
      </c>
      <c r="CH5" s="33">
        <v>0</v>
      </c>
      <c r="CI5" s="37">
        <v>0</v>
      </c>
      <c r="CJ5" s="33">
        <v>0</v>
      </c>
      <c r="CK5" s="33">
        <v>-3.5</v>
      </c>
      <c r="CL5" s="33">
        <v>-1.2</v>
      </c>
      <c r="CM5" s="33">
        <v>1.9</v>
      </c>
      <c r="CN5" s="33">
        <v>0</v>
      </c>
      <c r="CO5" s="33">
        <v>2.9</v>
      </c>
      <c r="CP5" s="33">
        <v>0</v>
      </c>
      <c r="CQ5" s="33">
        <v>3</v>
      </c>
      <c r="CR5" s="33">
        <v>3</v>
      </c>
      <c r="CS5" s="33">
        <v>3</v>
      </c>
      <c r="CT5" s="37">
        <v>0</v>
      </c>
      <c r="CU5" s="37">
        <v>7</v>
      </c>
      <c r="CV5" s="37">
        <v>0</v>
      </c>
      <c r="CW5" s="33">
        <v>0</v>
      </c>
      <c r="CX5" s="33">
        <v>7</v>
      </c>
      <c r="CY5" s="33">
        <v>0</v>
      </c>
      <c r="CZ5" s="33">
        <v>0</v>
      </c>
      <c r="DA5" s="33">
        <v>0</v>
      </c>
      <c r="DB5" s="33">
        <v>0</v>
      </c>
      <c r="DC5" s="33">
        <v>0</v>
      </c>
      <c r="DD5" s="33">
        <v>0</v>
      </c>
      <c r="DE5" s="33">
        <v>0</v>
      </c>
      <c r="DF5" s="33">
        <v>0</v>
      </c>
      <c r="DG5" s="33">
        <v>-4</v>
      </c>
      <c r="DH5" s="33"/>
      <c r="DI5" s="34">
        <f t="shared" ref="DI5" si="6">IF(C5&gt;=0.5,10^(-I5+0.15),IF(C5&gt;=0.2,10^(-I5+0.13),IF(C5&gt;=0.15,10^(-I5+0.12),IF(C5&gt;=0.1,10^(-I5+0.11),IF(C5&gt;=0.05,10^(-I5+0.09),10^(-I5))))))</f>
        <v>1.3489628825916527E-6</v>
      </c>
      <c r="DJ5" s="34">
        <f t="shared" ref="DJ5" si="7">10^(-G5)</f>
        <v>9.9999999999999995E-8</v>
      </c>
      <c r="DK5" s="34">
        <f t="shared" ref="DK5" si="8">10^-H5</f>
        <v>0.01</v>
      </c>
      <c r="DL5" s="33"/>
      <c r="DM5" s="34">
        <f t="shared" ref="DM5" si="9">$DI5*10^(AB5+BR5*(($F5-25)*0.00246))</f>
        <v>4.3389035874338848</v>
      </c>
      <c r="DN5" s="34">
        <f t="shared" ref="DN5:DO5" si="10">$DI5*(10^(AC5+BS5*(($F5-25)*0.00246)))*DM5</f>
        <v>8.9170253235317923E-2</v>
      </c>
      <c r="DO5" s="34">
        <f t="shared" si="10"/>
        <v>9.5547647794569283E-6</v>
      </c>
      <c r="DP5" s="34">
        <f t="shared" ref="DP5" si="11">$DK5*10^(AE5+BU5*(($F5-25)*0.00246))</f>
        <v>115.86439546611621</v>
      </c>
      <c r="DQ5" s="34">
        <f t="shared" ref="DQ5" si="12">$DK5*(10^(AF5+BV5*(($F5-25)*0.00246)))*DM5</f>
        <v>5.6965248992348885</v>
      </c>
      <c r="DR5" s="33"/>
      <c r="DS5" s="34">
        <f t="shared" ref="DS5" si="13">$DJ5*10^(AH5+BX5*(($F5-25)*0.00246))</f>
        <v>9.2661643749374501E-4</v>
      </c>
      <c r="DT5" s="34">
        <f t="shared" ref="DT5" si="14">$DJ5*10^(AI5+BY5*(($F5-25)*0.00246))*DM5</f>
        <v>5.8530198905920804E-5</v>
      </c>
      <c r="DU5" s="34">
        <f t="shared" ref="DU5:DV5" si="15">D5*10^(AJ5+BZ5*(($F5-25)*0.00246))</f>
        <v>1.259789552015038</v>
      </c>
      <c r="DV5" s="34">
        <f t="shared" si="15"/>
        <v>5.64733247455017E-2</v>
      </c>
      <c r="DW5" s="34">
        <f t="shared" ref="DW5" si="16">$DI5*10^(AL5+CB5*(($F5-25)*0.00246))</f>
        <v>3.3560621900890193</v>
      </c>
      <c r="DX5" s="34">
        <f t="shared" ref="DX5" si="17">$DI5*10^(AM5+CC5*(($F5-25)*0.00246))*DW5</f>
        <v>5.5862452707508392E-2</v>
      </c>
      <c r="DY5" s="34">
        <f t="shared" ref="DY5" si="18">$DK5*10^(AN5+CD5*(($F5-25)*0.00246))</f>
        <v>12.075913680668362</v>
      </c>
      <c r="DZ5" s="34">
        <f t="shared" ref="DZ5" si="19">$DK5*10^(AO5+CE5*(($F5-25)*0.00246))*DW5</f>
        <v>1.2558275318984389</v>
      </c>
      <c r="EA5" s="34"/>
      <c r="EB5" s="34">
        <f t="shared" ref="EB5" si="20">$DJ5*10^(AQ5+CG5*(($F5-25)*0.00246))</f>
        <v>7.7072598241552024E-5</v>
      </c>
      <c r="EC5" s="34">
        <f t="shared" ref="EC5" si="21">$DJ5*10^(AR5+CH5*(($F5-25)*0.00246))*DW5</f>
        <v>1.2759392580642053E-5</v>
      </c>
      <c r="ED5" s="34">
        <f t="shared" ref="ED5:EE5" si="22">D5*10^(AS5+CI5*(($F5-25)*0.00246))</f>
        <v>0.95800549961101433</v>
      </c>
      <c r="EE5" s="34">
        <f t="shared" si="22"/>
        <v>4.2945074120493747E-2</v>
      </c>
      <c r="EF5" s="34">
        <f t="shared" ref="EF5" si="23">$DI5*10^(AU5+CK5*(($F5-25)*0.00246))</f>
        <v>998044.71673271153</v>
      </c>
      <c r="EG5" s="34">
        <f t="shared" ref="EG5:EH5" si="24">$DI5*10^(AV5+CL5*(($F5-25)*0.00246))*EF5</f>
        <v>8006265.7234954583</v>
      </c>
      <c r="EH5" s="34">
        <f t="shared" si="24"/>
        <v>729.99519247620117</v>
      </c>
      <c r="EI5" s="34">
        <f t="shared" ref="EI5" si="25">$DK5*10^(AX5+CN5*(($F5-25)*0.00246))</f>
        <v>25.118864315095813</v>
      </c>
      <c r="EJ5" s="34">
        <f t="shared" ref="EJ5:EK5" si="26">$DK5*10^(AY5+CO5*(($F5-25)*0.00246))*EF5</f>
        <v>565119.11833272805</v>
      </c>
      <c r="EK5" s="34">
        <f t="shared" si="26"/>
        <v>1240023.7407979129</v>
      </c>
      <c r="EL5" s="34">
        <f t="shared" ref="EL5" si="27">$DJ5*10^(BA5+CQ5*(($F5-25)*0.00246))</f>
        <v>0.22351156528823435</v>
      </c>
      <c r="EM5" s="34">
        <f t="shared" ref="EM5:EN5" si="28">$DJ5*10^(BB5+CR5*(($F5-25)*0.00246))*EF5</f>
        <v>2.4459636578675141</v>
      </c>
      <c r="EN5" s="34">
        <f t="shared" si="28"/>
        <v>7.1240998857442905</v>
      </c>
      <c r="EO5" s="34">
        <f t="shared" ref="EO5" si="29">$D5*10^(BD5+CT5*(($F5-25)*0.00246))</f>
        <v>0.57725539730257103</v>
      </c>
      <c r="EP5" s="34">
        <f t="shared" ref="EP5:EQ5" si="30">$D5*10^(BE5+CU5*(($F5-25)*0.00246))*EF5</f>
        <v>241111.54294391454</v>
      </c>
      <c r="EQ5" s="34">
        <f t="shared" si="30"/>
        <v>732483.76321442565</v>
      </c>
      <c r="ER5" s="34">
        <f t="shared" ref="ER5" si="31">$E5*10^(BG5+CW5*(($F5-25)*0.00246))</f>
        <v>2.587696608597732E-2</v>
      </c>
      <c r="ES5" s="34">
        <f t="shared" ref="ES5:ET5" si="32">$E5*10^(BH5+CX5*(($F5-25)*0.00246))*EF5</f>
        <v>10808.448476796169</v>
      </c>
      <c r="ET5" s="34">
        <f t="shared" si="32"/>
        <v>32835.479040646671</v>
      </c>
      <c r="EU5" s="34">
        <f t="shared" ref="EU5" si="33">$DI5*10^(BJ5+CZ5*(($F5-25)*0.00246))</f>
        <v>4.2657951880159299E-2</v>
      </c>
      <c r="EV5" s="34">
        <f t="shared" ref="EV5:EW5" si="34">$DI5*10^(BK5+DA5*(($F5-25)*0.00246))*EU5</f>
        <v>2.8840315031266087E-5</v>
      </c>
      <c r="EW5" s="34">
        <f t="shared" si="34"/>
        <v>3.8904514499428075E-9</v>
      </c>
      <c r="EX5" s="34">
        <f t="shared" ref="EX5:EY5" si="35">$DK5*10^(BM5+DC5*(($F5-25)*0.00246))</f>
        <v>0.39810717055349754</v>
      </c>
      <c r="EY5" s="34">
        <f t="shared" si="35"/>
        <v>0.19952623149688806</v>
      </c>
      <c r="EZ5" s="34"/>
      <c r="FA5" s="33"/>
      <c r="FB5" s="34">
        <f t="shared" ref="FB5" si="36">$DI5*10^(BQ5+DG5*(($F5-25)*0.00246))</f>
        <v>8.0835103739006805E-4</v>
      </c>
      <c r="FC5" s="34">
        <f t="shared" ref="FC5" si="37">1/SUM(1,$DM5:$DV5)</f>
        <v>7.7938524903841278E-3</v>
      </c>
      <c r="FD5" s="34">
        <f t="shared" ref="FD5:FM5" si="38">DM5/SUM(1,$DM5:$DV5)</f>
        <v>3.3816774530458206E-2</v>
      </c>
      <c r="FE5" s="34">
        <f t="shared" si="38"/>
        <v>6.9497980024626593E-4</v>
      </c>
      <c r="FF5" s="34">
        <f t="shared" si="38"/>
        <v>7.4468427271404936E-8</v>
      </c>
      <c r="FG5" s="34">
        <f t="shared" si="38"/>
        <v>0.90303000715044124</v>
      </c>
      <c r="FH5" s="34">
        <f t="shared" si="38"/>
        <v>4.4397874772437028E-2</v>
      </c>
      <c r="FI5" s="34">
        <f t="shared" si="38"/>
        <v>0</v>
      </c>
      <c r="FJ5" s="34">
        <f t="shared" si="38"/>
        <v>7.2219118289914931E-6</v>
      </c>
      <c r="FK5" s="34">
        <f t="shared" si="38"/>
        <v>4.5617573650558919E-7</v>
      </c>
      <c r="FL5" s="34">
        <f t="shared" si="38"/>
        <v>9.8186139373323076E-3</v>
      </c>
      <c r="FM5" s="34">
        <f t="shared" si="38"/>
        <v>4.4014476270800001E-4</v>
      </c>
      <c r="FN5" s="34">
        <f t="shared" ref="FN5" si="39">1/SUM(1,$DW5:$EE5)</f>
        <v>5.3348395332073972E-2</v>
      </c>
      <c r="FO5" s="34">
        <f t="shared" ref="FO5:FW5" si="40">DW5/SUM(1,$DW5:$EE5)</f>
        <v>0.17904053247589499</v>
      </c>
      <c r="FP5" s="34">
        <f t="shared" si="40"/>
        <v>2.9801722112594436E-3</v>
      </c>
      <c r="FQ5" s="34">
        <f t="shared" si="40"/>
        <v>0.64423061703229623</v>
      </c>
      <c r="FR5" s="34">
        <f t="shared" si="40"/>
        <v>6.6996383640620646E-2</v>
      </c>
      <c r="FS5" s="34">
        <f t="shared" si="40"/>
        <v>0</v>
      </c>
      <c r="FT5" s="34">
        <f t="shared" si="40"/>
        <v>4.1116994402604267E-6</v>
      </c>
      <c r="FU5" s="34">
        <f t="shared" si="40"/>
        <v>6.8069311958922378E-7</v>
      </c>
      <c r="FV5" s="34">
        <f t="shared" si="40"/>
        <v>5.1108056123549427E-2</v>
      </c>
      <c r="FW5" s="34">
        <f t="shared" si="40"/>
        <v>2.2910507917453193E-3</v>
      </c>
      <c r="FX5" s="34">
        <f t="shared" ref="FX5" si="41">1/SUM(1,$EF5:$ET5)</f>
        <v>8.454901397644663E-8</v>
      </c>
      <c r="FY5" s="34">
        <f t="shared" ref="FY5:GM5" si="42">EF5/SUM(1,$EF5:$ET5)</f>
        <v>8.4383696704152758E-2</v>
      </c>
      <c r="FZ5" s="34">
        <f t="shared" si="42"/>
        <v>0.67692187255496317</v>
      </c>
      <c r="GA5" s="34">
        <f t="shared" si="42"/>
        <v>6.1720373731409181E-5</v>
      </c>
      <c r="GB5" s="34">
        <f t="shared" si="42"/>
        <v>2.1237752100495027E-6</v>
      </c>
      <c r="GC5" s="34">
        <f t="shared" si="42"/>
        <v>4.7780264234271022E-2</v>
      </c>
      <c r="GD5" s="34">
        <f t="shared" si="42"/>
        <v>0.10484278459184838</v>
      </c>
      <c r="GE5" s="34">
        <f t="shared" si="42"/>
        <v>1.8897682457452391E-8</v>
      </c>
      <c r="GF5" s="34">
        <f t="shared" si="42"/>
        <v>2.06803815494921E-7</v>
      </c>
      <c r="GG5" s="34">
        <f t="shared" si="42"/>
        <v>6.0233562080939586E-7</v>
      </c>
      <c r="GH5" s="34">
        <f t="shared" si="42"/>
        <v>4.8806374654514336E-8</v>
      </c>
      <c r="GI5" s="34">
        <f t="shared" si="42"/>
        <v>2.0385743214247645E-2</v>
      </c>
      <c r="GJ5" s="34">
        <f t="shared" si="42"/>
        <v>6.1930779933536705E-2</v>
      </c>
      <c r="GK5" s="34">
        <f t="shared" si="42"/>
        <v>2.1878719672713323E-9</v>
      </c>
      <c r="GL5" s="34">
        <f t="shared" si="42"/>
        <v>9.1384366132834269E-4</v>
      </c>
      <c r="GM5" s="34">
        <f t="shared" si="42"/>
        <v>2.7762073763309561E-3</v>
      </c>
      <c r="GN5" s="34">
        <f t="shared" ref="GN5" si="43">1/SUM(1,$EU5:$FA5)</f>
        <v>0.60963707033318659</v>
      </c>
      <c r="GO5" s="34">
        <f t="shared" ref="GO5:GU5" si="44">EU5/SUM(1,$EU5:$FA5)</f>
        <v>2.6005868810634363E-2</v>
      </c>
      <c r="GP5" s="34">
        <f t="shared" si="44"/>
        <v>1.758212516314722E-5</v>
      </c>
      <c r="GQ5" s="34">
        <f t="shared" si="44"/>
        <v>2.3717634242166309E-9</v>
      </c>
      <c r="GR5" s="34">
        <f t="shared" si="44"/>
        <v>0.24270088913486848</v>
      </c>
      <c r="GS5" s="34">
        <f t="shared" si="44"/>
        <v>0.12163858722438402</v>
      </c>
      <c r="GT5" s="34">
        <f t="shared" si="44"/>
        <v>0</v>
      </c>
      <c r="GU5" s="34">
        <f t="shared" si="44"/>
        <v>0</v>
      </c>
      <c r="GV5" s="34">
        <f t="shared" ref="GV5" si="45">1/SUM(1,FB5)</f>
        <v>0.99919230186623431</v>
      </c>
      <c r="GW5" s="34">
        <f t="shared" ref="GW5" si="46">FB5/SUM(1,FB5)</f>
        <v>8.0769813376574059E-4</v>
      </c>
      <c r="GX5" s="33"/>
      <c r="GY5" s="34">
        <f t="shared" ref="GY5" si="47">4*FC5+3*FD5+2*FE5+FF5+4*FG5+3*FH5+4*FI5+4*FJ5+3*FK5+4*FL5+4*FM5</f>
        <v>3.9203947115155935</v>
      </c>
      <c r="GZ5" s="34">
        <f t="shared" ref="GZ5" si="48">3*FN5+2*FO5+FP5+3*FQ5+2*FR5+3*FS5+3*FT5+2*FU5+3*FV5+3*FW5</f>
        <v>2.7480020587678458</v>
      </c>
      <c r="HA5" s="34">
        <f t="shared" ref="HA5" si="49">3*FX5+2*FY5+FZ5+0*GA5+3*GB5+2*GC5+GD5+3*GE5+2*GF5+GG5+3*GH5+2*GI5+GJ5+3*GK5+2*GL5+GM5</f>
        <v>1.1534065906763897</v>
      </c>
      <c r="HB5" s="34">
        <f t="shared" ref="HB5" si="50">2*GN5+GO5+0*GP5-GQ5+2*GR5+2*GS5+2*GT5+2*GU5</f>
        <v>1.9739589598237492</v>
      </c>
      <c r="HC5" s="34">
        <f t="shared" ref="HC5" si="51">0*GW5-GW5</f>
        <v>-8.0769813376574059E-4</v>
      </c>
      <c r="HD5" s="33"/>
      <c r="HE5" s="38">
        <f t="shared" ref="HE5" si="52">-RJKm*($F5+zeroC)*LN(KATP)/1000</f>
        <v>32.545135019179476</v>
      </c>
      <c r="HF5" s="38">
        <f t="shared" ref="HF5" si="53">-RJKm*($F5+zeroC)*LN(FC5/(FN5*FX5))/1000</f>
        <v>-33.811911378190572</v>
      </c>
      <c r="HG5" s="38">
        <f t="shared" ref="HG5" si="54">RJKm*($F5+zeroC)*LN(10^-I5)/1000</f>
        <v>-32.524367747197566</v>
      </c>
      <c r="HH5" s="38">
        <f t="shared" ref="HH5" si="55">RJKm*($F5+zeroC)*LN(S5)/1000</f>
        <v>-44.354440179415064</v>
      </c>
      <c r="HI5" s="38">
        <f t="shared" ref="HI5" si="56">RJKm*($F5+zeroC)*LN(M5)/1000</f>
        <v>-16.262183873598783</v>
      </c>
      <c r="HJ5" s="38">
        <f t="shared" ref="HJ5" si="57">-RJKm*($F5+zeroC)*LN(J5)/1000</f>
        <v>11.366778732642478</v>
      </c>
    </row>
  </sheetData>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832E9-F7C5-45CB-B644-650D9E1FB447}">
  <dimension ref="A1:E54"/>
  <sheetViews>
    <sheetView workbookViewId="0"/>
  </sheetViews>
  <sheetFormatPr defaultRowHeight="14.75" x14ac:dyDescent="0.75"/>
  <sheetData>
    <row r="1" spans="1:5" x14ac:dyDescent="0.75">
      <c r="A1" s="1" t="s">
        <v>5</v>
      </c>
      <c r="B1" s="1" t="s">
        <v>6</v>
      </c>
      <c r="C1" s="1" t="s">
        <v>8</v>
      </c>
      <c r="D1" s="1" t="s">
        <v>7</v>
      </c>
      <c r="E1" s="1" t="s">
        <v>14</v>
      </c>
    </row>
    <row r="2" spans="1:5" x14ac:dyDescent="0.75">
      <c r="A2" s="1">
        <v>10</v>
      </c>
      <c r="B2" s="1">
        <v>6</v>
      </c>
      <c r="C2" s="1">
        <v>0.53600000000000003</v>
      </c>
      <c r="D2" s="1">
        <v>2</v>
      </c>
      <c r="E2" s="1" t="s">
        <v>1</v>
      </c>
    </row>
    <row r="3" spans="1:5" x14ac:dyDescent="0.75">
      <c r="A3" s="1">
        <v>10</v>
      </c>
      <c r="B3" s="1">
        <v>6.5</v>
      </c>
      <c r="C3" s="1">
        <v>1.093</v>
      </c>
      <c r="D3" s="1">
        <v>2</v>
      </c>
      <c r="E3" s="1" t="s">
        <v>1</v>
      </c>
    </row>
    <row r="4" spans="1:5" x14ac:dyDescent="0.75">
      <c r="A4" s="1">
        <v>10</v>
      </c>
      <c r="B4" s="1">
        <v>7</v>
      </c>
      <c r="C4" s="1">
        <v>1.7130000000000001</v>
      </c>
      <c r="D4" s="1">
        <v>2</v>
      </c>
      <c r="E4" s="1" t="s">
        <v>1</v>
      </c>
    </row>
    <row r="5" spans="1:5" x14ac:dyDescent="0.75">
      <c r="A5" s="1">
        <v>10</v>
      </c>
      <c r="B5" s="1">
        <v>7.5</v>
      </c>
      <c r="C5" s="1">
        <v>2.0990000000000002</v>
      </c>
      <c r="D5" s="1">
        <v>2</v>
      </c>
      <c r="E5" s="1" t="s">
        <v>1</v>
      </c>
    </row>
    <row r="6" spans="1:5" x14ac:dyDescent="0.75">
      <c r="A6" s="1">
        <v>10</v>
      </c>
      <c r="B6" s="1">
        <v>8</v>
      </c>
      <c r="C6" s="1">
        <v>2.2570000000000001</v>
      </c>
      <c r="D6" s="1">
        <v>2</v>
      </c>
      <c r="E6" s="1" t="s">
        <v>1</v>
      </c>
    </row>
    <row r="7" spans="1:5" x14ac:dyDescent="0.75">
      <c r="A7" s="1">
        <v>20</v>
      </c>
      <c r="B7" s="1">
        <v>6</v>
      </c>
      <c r="C7" s="1">
        <v>0.63</v>
      </c>
      <c r="D7" s="1">
        <v>2</v>
      </c>
      <c r="E7" s="1" t="s">
        <v>2</v>
      </c>
    </row>
    <row r="8" spans="1:5" x14ac:dyDescent="0.75">
      <c r="A8" s="1">
        <v>20</v>
      </c>
      <c r="B8" s="1">
        <v>6.5</v>
      </c>
      <c r="C8" s="1">
        <v>1.2909999999999999</v>
      </c>
      <c r="D8" s="1">
        <v>2</v>
      </c>
      <c r="E8" s="1" t="s">
        <v>2</v>
      </c>
    </row>
    <row r="9" spans="1:5" x14ac:dyDescent="0.75">
      <c r="A9" s="1">
        <v>20</v>
      </c>
      <c r="B9" s="1">
        <v>7</v>
      </c>
      <c r="C9" s="1">
        <v>1.8480000000000001</v>
      </c>
      <c r="D9" s="1">
        <v>2</v>
      </c>
      <c r="E9" s="1" t="s">
        <v>2</v>
      </c>
    </row>
    <row r="10" spans="1:5" x14ac:dyDescent="0.75">
      <c r="A10" s="1">
        <v>20</v>
      </c>
      <c r="B10" s="1">
        <v>7.5</v>
      </c>
      <c r="C10" s="1">
        <v>2.1869999999999998</v>
      </c>
      <c r="D10" s="1">
        <v>2</v>
      </c>
      <c r="E10" s="1" t="s">
        <v>2</v>
      </c>
    </row>
    <row r="11" spans="1:5" x14ac:dyDescent="0.75">
      <c r="A11" s="1">
        <v>20</v>
      </c>
      <c r="B11" s="1">
        <v>8</v>
      </c>
      <c r="C11" s="1">
        <v>2.359</v>
      </c>
      <c r="D11" s="1">
        <v>2</v>
      </c>
      <c r="E11" s="1" t="s">
        <v>2</v>
      </c>
    </row>
    <row r="12" spans="1:5" x14ac:dyDescent="0.75">
      <c r="A12" s="1">
        <v>30</v>
      </c>
      <c r="B12" s="1">
        <v>6</v>
      </c>
      <c r="C12" s="1">
        <v>0.752</v>
      </c>
      <c r="D12" s="1">
        <v>2</v>
      </c>
      <c r="E12" s="1" t="s">
        <v>3</v>
      </c>
    </row>
    <row r="13" spans="1:5" x14ac:dyDescent="0.75">
      <c r="A13" s="1">
        <v>30</v>
      </c>
      <c r="B13" s="1">
        <v>6.5</v>
      </c>
      <c r="C13" s="1">
        <v>1.325</v>
      </c>
      <c r="D13" s="1">
        <v>2</v>
      </c>
      <c r="E13" s="1" t="s">
        <v>3</v>
      </c>
    </row>
    <row r="14" spans="1:5" x14ac:dyDescent="0.75">
      <c r="A14" s="1">
        <v>30</v>
      </c>
      <c r="B14" s="1">
        <v>7</v>
      </c>
      <c r="C14" s="1">
        <v>1.847</v>
      </c>
      <c r="D14" s="1">
        <v>2</v>
      </c>
      <c r="E14" s="1" t="s">
        <v>3</v>
      </c>
    </row>
    <row r="15" spans="1:5" x14ac:dyDescent="0.75">
      <c r="A15" s="1">
        <v>30</v>
      </c>
      <c r="B15" s="1">
        <v>7.5</v>
      </c>
      <c r="C15" s="1">
        <v>2.238</v>
      </c>
      <c r="D15" s="1">
        <v>2</v>
      </c>
      <c r="E15" s="1" t="s">
        <v>3</v>
      </c>
    </row>
    <row r="16" spans="1:5" x14ac:dyDescent="0.75">
      <c r="A16" s="1">
        <v>30</v>
      </c>
      <c r="B16" s="1">
        <v>8</v>
      </c>
      <c r="C16" s="1">
        <v>2.4060000000000001</v>
      </c>
      <c r="D16" s="1">
        <v>2</v>
      </c>
      <c r="E16" s="1" t="s">
        <v>3</v>
      </c>
    </row>
    <row r="17" spans="1:5" x14ac:dyDescent="0.75">
      <c r="A17" s="1">
        <v>40</v>
      </c>
      <c r="B17" s="1">
        <v>6</v>
      </c>
      <c r="C17" s="1">
        <v>0.84699999999999998</v>
      </c>
      <c r="D17" s="1">
        <v>2</v>
      </c>
      <c r="E17" s="1" t="s">
        <v>4</v>
      </c>
    </row>
    <row r="18" spans="1:5" x14ac:dyDescent="0.75">
      <c r="A18" s="1">
        <v>40</v>
      </c>
      <c r="B18" s="1">
        <v>6.5</v>
      </c>
      <c r="C18" s="1">
        <v>1.3220000000000001</v>
      </c>
      <c r="D18" s="1">
        <v>2</v>
      </c>
      <c r="E18" s="1" t="s">
        <v>4</v>
      </c>
    </row>
    <row r="19" spans="1:5" x14ac:dyDescent="0.75">
      <c r="A19" s="1">
        <v>40</v>
      </c>
      <c r="B19" s="1">
        <v>7</v>
      </c>
      <c r="C19" s="1">
        <v>1.94</v>
      </c>
      <c r="D19" s="1">
        <v>2</v>
      </c>
      <c r="E19" s="1" t="s">
        <v>4</v>
      </c>
    </row>
    <row r="20" spans="1:5" x14ac:dyDescent="0.75">
      <c r="A20" s="1">
        <v>40</v>
      </c>
      <c r="B20" s="1">
        <v>7.5</v>
      </c>
      <c r="C20" s="1">
        <v>2.2429999999999999</v>
      </c>
      <c r="D20" s="1">
        <v>2</v>
      </c>
      <c r="E20" s="1" t="s">
        <v>4</v>
      </c>
    </row>
    <row r="21" spans="1:5" x14ac:dyDescent="0.75">
      <c r="A21" s="1">
        <v>40</v>
      </c>
      <c r="B21" s="1">
        <v>8</v>
      </c>
      <c r="C21" s="1">
        <v>2.48</v>
      </c>
      <c r="D21" s="1">
        <v>2</v>
      </c>
      <c r="E21" s="1" t="s">
        <v>4</v>
      </c>
    </row>
    <row r="22" spans="1:5" x14ac:dyDescent="0.75">
      <c r="A22">
        <v>10</v>
      </c>
      <c r="B22">
        <v>6</v>
      </c>
      <c r="C22">
        <v>0.45100000000000001</v>
      </c>
      <c r="D22">
        <v>3</v>
      </c>
      <c r="E22" t="s">
        <v>1</v>
      </c>
    </row>
    <row r="23" spans="1:5" x14ac:dyDescent="0.75">
      <c r="A23">
        <v>10</v>
      </c>
      <c r="B23">
        <v>6.5</v>
      </c>
      <c r="C23">
        <v>1.01</v>
      </c>
      <c r="D23">
        <v>3</v>
      </c>
      <c r="E23" t="s">
        <v>1</v>
      </c>
    </row>
    <row r="24" spans="1:5" x14ac:dyDescent="0.75">
      <c r="A24">
        <v>10</v>
      </c>
      <c r="B24">
        <v>7</v>
      </c>
      <c r="C24">
        <v>1.6759999999999999</v>
      </c>
      <c r="D24">
        <v>3</v>
      </c>
      <c r="E24" t="s">
        <v>1</v>
      </c>
    </row>
    <row r="25" spans="1:5" x14ac:dyDescent="0.75">
      <c r="A25">
        <v>10</v>
      </c>
      <c r="B25">
        <v>7.5</v>
      </c>
      <c r="C25">
        <v>2.1509999999999998</v>
      </c>
      <c r="D25">
        <v>3</v>
      </c>
      <c r="E25" t="s">
        <v>1</v>
      </c>
    </row>
    <row r="26" spans="1:5" x14ac:dyDescent="0.75">
      <c r="A26">
        <v>10</v>
      </c>
      <c r="B26">
        <v>8</v>
      </c>
      <c r="C26">
        <v>2.3340000000000001</v>
      </c>
      <c r="D26">
        <v>3</v>
      </c>
      <c r="E26" t="s">
        <v>1</v>
      </c>
    </row>
    <row r="27" spans="1:5" x14ac:dyDescent="0.75">
      <c r="A27">
        <v>20</v>
      </c>
      <c r="B27">
        <v>6</v>
      </c>
      <c r="C27">
        <v>0.624</v>
      </c>
      <c r="D27">
        <v>3</v>
      </c>
      <c r="E27" t="s">
        <v>2</v>
      </c>
    </row>
    <row r="28" spans="1:5" x14ac:dyDescent="0.75">
      <c r="A28">
        <v>20</v>
      </c>
      <c r="B28">
        <v>7</v>
      </c>
      <c r="C28">
        <v>1.877</v>
      </c>
      <c r="D28">
        <v>3</v>
      </c>
      <c r="E28" t="s">
        <v>2</v>
      </c>
    </row>
    <row r="29" spans="1:5" x14ac:dyDescent="0.75">
      <c r="A29">
        <v>20</v>
      </c>
      <c r="B29">
        <v>7.5</v>
      </c>
      <c r="C29">
        <v>2.2719999999999998</v>
      </c>
      <c r="D29">
        <v>3</v>
      </c>
      <c r="E29" t="s">
        <v>2</v>
      </c>
    </row>
    <row r="30" spans="1:5" x14ac:dyDescent="0.75">
      <c r="A30">
        <v>20</v>
      </c>
      <c r="B30">
        <v>8</v>
      </c>
      <c r="C30">
        <v>2.448</v>
      </c>
      <c r="D30">
        <v>3</v>
      </c>
      <c r="E30" t="s">
        <v>2</v>
      </c>
    </row>
    <row r="31" spans="1:5" x14ac:dyDescent="0.75">
      <c r="A31">
        <v>30</v>
      </c>
      <c r="B31">
        <v>6</v>
      </c>
      <c r="C31">
        <v>0.63700000000000001</v>
      </c>
      <c r="D31">
        <v>3</v>
      </c>
      <c r="E31" t="s">
        <v>3</v>
      </c>
    </row>
    <row r="32" spans="1:5" x14ac:dyDescent="0.75">
      <c r="A32">
        <v>30</v>
      </c>
      <c r="B32">
        <v>6.5</v>
      </c>
      <c r="C32">
        <v>1.24</v>
      </c>
      <c r="D32">
        <v>3</v>
      </c>
      <c r="E32" t="s">
        <v>3</v>
      </c>
    </row>
    <row r="33" spans="1:5" x14ac:dyDescent="0.75">
      <c r="A33">
        <v>30</v>
      </c>
      <c r="B33">
        <v>7</v>
      </c>
      <c r="C33">
        <v>1.8129999999999999</v>
      </c>
      <c r="D33">
        <v>3</v>
      </c>
      <c r="E33" t="s">
        <v>3</v>
      </c>
    </row>
    <row r="34" spans="1:5" x14ac:dyDescent="0.75">
      <c r="A34">
        <v>30</v>
      </c>
      <c r="B34">
        <v>7.5</v>
      </c>
      <c r="C34">
        <v>2.3180000000000001</v>
      </c>
      <c r="D34">
        <v>3</v>
      </c>
      <c r="E34" t="s">
        <v>3</v>
      </c>
    </row>
    <row r="35" spans="1:5" x14ac:dyDescent="0.75">
      <c r="A35">
        <v>30</v>
      </c>
      <c r="B35">
        <v>8</v>
      </c>
      <c r="C35">
        <v>2.544</v>
      </c>
      <c r="D35">
        <v>3</v>
      </c>
      <c r="E35" t="s">
        <v>3</v>
      </c>
    </row>
    <row r="36" spans="1:5" x14ac:dyDescent="0.75">
      <c r="A36">
        <v>40</v>
      </c>
      <c r="B36">
        <v>6</v>
      </c>
      <c r="C36">
        <v>0.96099999999999997</v>
      </c>
      <c r="D36">
        <v>3</v>
      </c>
      <c r="E36" t="s">
        <v>4</v>
      </c>
    </row>
    <row r="37" spans="1:5" x14ac:dyDescent="0.75">
      <c r="A37">
        <v>40</v>
      </c>
      <c r="B37">
        <v>6.5</v>
      </c>
      <c r="C37">
        <v>1.325</v>
      </c>
      <c r="D37">
        <v>3</v>
      </c>
      <c r="E37" t="s">
        <v>4</v>
      </c>
    </row>
    <row r="38" spans="1:5" x14ac:dyDescent="0.75">
      <c r="A38">
        <v>40</v>
      </c>
      <c r="B38">
        <v>7</v>
      </c>
      <c r="C38">
        <v>1.895</v>
      </c>
      <c r="D38">
        <v>3</v>
      </c>
      <c r="E38" t="s">
        <v>4</v>
      </c>
    </row>
    <row r="39" spans="1:5" x14ac:dyDescent="0.75">
      <c r="A39">
        <v>40</v>
      </c>
      <c r="B39">
        <v>7.5</v>
      </c>
      <c r="C39">
        <v>2.46</v>
      </c>
      <c r="D39">
        <v>3</v>
      </c>
      <c r="E39" t="s">
        <v>4</v>
      </c>
    </row>
    <row r="40" spans="1:5" x14ac:dyDescent="0.75">
      <c r="A40">
        <v>40</v>
      </c>
      <c r="B40">
        <v>8</v>
      </c>
      <c r="C40">
        <v>2.649</v>
      </c>
      <c r="D40">
        <v>3</v>
      </c>
      <c r="E40" t="s">
        <v>4</v>
      </c>
    </row>
    <row r="41" spans="1:5" x14ac:dyDescent="0.75">
      <c r="A41">
        <v>10</v>
      </c>
      <c r="B41">
        <v>7</v>
      </c>
      <c r="C41">
        <v>1.486</v>
      </c>
      <c r="D41">
        <v>4</v>
      </c>
      <c r="E41" t="s">
        <v>1</v>
      </c>
    </row>
    <row r="42" spans="1:5" x14ac:dyDescent="0.75">
      <c r="A42">
        <v>10</v>
      </c>
      <c r="B42">
        <v>7.5</v>
      </c>
      <c r="C42">
        <v>2.0579999999999998</v>
      </c>
      <c r="D42">
        <v>4</v>
      </c>
      <c r="E42" t="s">
        <v>1</v>
      </c>
    </row>
    <row r="43" spans="1:5" x14ac:dyDescent="0.75">
      <c r="A43">
        <v>10</v>
      </c>
      <c r="B43">
        <v>8</v>
      </c>
      <c r="C43">
        <v>2.2879999999999998</v>
      </c>
      <c r="D43">
        <v>4</v>
      </c>
      <c r="E43" t="s">
        <v>1</v>
      </c>
    </row>
    <row r="44" spans="1:5" x14ac:dyDescent="0.75">
      <c r="A44">
        <v>20</v>
      </c>
      <c r="B44">
        <v>6.5</v>
      </c>
      <c r="C44">
        <v>1.0129999999999999</v>
      </c>
      <c r="D44">
        <v>4</v>
      </c>
      <c r="E44" t="s">
        <v>2</v>
      </c>
    </row>
    <row r="45" spans="1:5" x14ac:dyDescent="0.75">
      <c r="A45">
        <v>20</v>
      </c>
      <c r="B45">
        <v>7</v>
      </c>
      <c r="C45">
        <v>1.6859999999999999</v>
      </c>
      <c r="D45">
        <v>4</v>
      </c>
      <c r="E45" t="s">
        <v>2</v>
      </c>
    </row>
    <row r="46" spans="1:5" x14ac:dyDescent="0.75">
      <c r="A46">
        <v>20</v>
      </c>
      <c r="B46">
        <v>7.5</v>
      </c>
      <c r="C46">
        <v>2.1779999999999999</v>
      </c>
      <c r="D46">
        <v>4</v>
      </c>
      <c r="E46" t="s">
        <v>2</v>
      </c>
    </row>
    <row r="47" spans="1:5" x14ac:dyDescent="0.75">
      <c r="A47">
        <v>20</v>
      </c>
      <c r="B47">
        <v>8</v>
      </c>
      <c r="C47">
        <v>2.4500000000000002</v>
      </c>
      <c r="D47">
        <v>4</v>
      </c>
      <c r="E47" t="s">
        <v>2</v>
      </c>
    </row>
    <row r="48" spans="1:5" x14ac:dyDescent="0.75">
      <c r="A48">
        <v>30</v>
      </c>
      <c r="B48">
        <v>6.5</v>
      </c>
      <c r="C48">
        <v>1.167</v>
      </c>
      <c r="D48">
        <v>4</v>
      </c>
      <c r="E48" t="s">
        <v>3</v>
      </c>
    </row>
    <row r="49" spans="1:5" x14ac:dyDescent="0.75">
      <c r="A49">
        <v>30</v>
      </c>
      <c r="B49">
        <v>7</v>
      </c>
      <c r="C49">
        <v>1.7869999999999999</v>
      </c>
      <c r="D49">
        <v>4</v>
      </c>
      <c r="E49" t="s">
        <v>3</v>
      </c>
    </row>
    <row r="50" spans="1:5" x14ac:dyDescent="0.75">
      <c r="A50">
        <v>30</v>
      </c>
      <c r="B50">
        <v>7.5</v>
      </c>
      <c r="C50">
        <v>2.3029999999999999</v>
      </c>
      <c r="D50">
        <v>4</v>
      </c>
      <c r="E50" t="s">
        <v>3</v>
      </c>
    </row>
    <row r="51" spans="1:5" x14ac:dyDescent="0.75">
      <c r="A51">
        <v>30</v>
      </c>
      <c r="B51">
        <v>8</v>
      </c>
      <c r="C51">
        <v>2.5209999999999999</v>
      </c>
      <c r="D51">
        <v>4</v>
      </c>
      <c r="E51" t="s">
        <v>3</v>
      </c>
    </row>
    <row r="52" spans="1:5" x14ac:dyDescent="0.75">
      <c r="A52">
        <v>40</v>
      </c>
      <c r="B52">
        <v>6.3</v>
      </c>
      <c r="C52">
        <v>0.77400000000000002</v>
      </c>
      <c r="D52">
        <v>4</v>
      </c>
      <c r="E52" t="s">
        <v>4</v>
      </c>
    </row>
    <row r="53" spans="1:5" x14ac:dyDescent="0.75">
      <c r="A53">
        <v>40</v>
      </c>
      <c r="B53">
        <v>6.5</v>
      </c>
      <c r="C53">
        <v>1.2270000000000001</v>
      </c>
      <c r="D53">
        <v>4</v>
      </c>
      <c r="E53" t="s">
        <v>4</v>
      </c>
    </row>
    <row r="54" spans="1:5" x14ac:dyDescent="0.75">
      <c r="A54">
        <v>40</v>
      </c>
      <c r="B54">
        <v>7</v>
      </c>
      <c r="C54">
        <v>1.8260000000000001</v>
      </c>
      <c r="D54">
        <v>4</v>
      </c>
      <c r="E54"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3C578-2002-4EC4-98A1-DC4BFBB3F0B8}">
  <dimension ref="A1:E253"/>
  <sheetViews>
    <sheetView workbookViewId="0"/>
  </sheetViews>
  <sheetFormatPr defaultRowHeight="14.75" x14ac:dyDescent="0.75"/>
  <sheetData>
    <row r="1" spans="1:5" x14ac:dyDescent="0.75">
      <c r="A1" s="1" t="s">
        <v>5</v>
      </c>
      <c r="B1" s="1" t="s">
        <v>6</v>
      </c>
      <c r="C1" s="1" t="s">
        <v>9</v>
      </c>
      <c r="D1" s="1" t="s">
        <v>7</v>
      </c>
      <c r="E1" s="1" t="s">
        <v>14</v>
      </c>
    </row>
    <row r="2" spans="1:5" x14ac:dyDescent="0.75">
      <c r="A2">
        <v>10</v>
      </c>
      <c r="B2">
        <v>6</v>
      </c>
      <c r="C2" s="3">
        <v>0.82138682600000001</v>
      </c>
      <c r="D2">
        <v>2</v>
      </c>
      <c r="E2" t="s">
        <v>1</v>
      </c>
    </row>
    <row r="3" spans="1:5" x14ac:dyDescent="0.75">
      <c r="A3">
        <v>10</v>
      </c>
      <c r="B3">
        <v>6.1</v>
      </c>
      <c r="C3" s="3">
        <v>0.79410438999999999</v>
      </c>
      <c r="D3">
        <v>2</v>
      </c>
      <c r="E3" t="s">
        <v>1</v>
      </c>
    </row>
    <row r="4" spans="1:5" x14ac:dyDescent="0.75">
      <c r="A4">
        <v>10</v>
      </c>
      <c r="B4">
        <v>6.2</v>
      </c>
      <c r="C4" s="3">
        <v>0.76079470000000005</v>
      </c>
      <c r="D4">
        <v>2</v>
      </c>
      <c r="E4" t="s">
        <v>1</v>
      </c>
    </row>
    <row r="5" spans="1:5" x14ac:dyDescent="0.75">
      <c r="A5">
        <v>10</v>
      </c>
      <c r="B5">
        <v>6.3</v>
      </c>
      <c r="C5" s="3">
        <v>0.72160733600000004</v>
      </c>
      <c r="D5">
        <v>2</v>
      </c>
      <c r="E5" t="s">
        <v>1</v>
      </c>
    </row>
    <row r="6" spans="1:5" x14ac:dyDescent="0.75">
      <c r="A6">
        <v>10</v>
      </c>
      <c r="B6">
        <v>6.4</v>
      </c>
      <c r="C6" s="3">
        <v>0.676945185</v>
      </c>
      <c r="D6">
        <v>2</v>
      </c>
      <c r="E6" t="s">
        <v>1</v>
      </c>
    </row>
    <row r="7" spans="1:5" x14ac:dyDescent="0.75">
      <c r="A7">
        <v>10</v>
      </c>
      <c r="B7">
        <v>6.5</v>
      </c>
      <c r="C7" s="3">
        <v>0.62751960900000003</v>
      </c>
      <c r="D7">
        <v>2</v>
      </c>
      <c r="E7" t="s">
        <v>1</v>
      </c>
    </row>
    <row r="8" spans="1:5" x14ac:dyDescent="0.75">
      <c r="A8">
        <v>10</v>
      </c>
      <c r="B8">
        <v>6.6</v>
      </c>
      <c r="C8" s="3">
        <v>0.57436544300000003</v>
      </c>
      <c r="D8">
        <v>2</v>
      </c>
      <c r="E8" t="s">
        <v>1</v>
      </c>
    </row>
    <row r="9" spans="1:5" x14ac:dyDescent="0.75">
      <c r="A9">
        <v>10</v>
      </c>
      <c r="B9">
        <v>6.7</v>
      </c>
      <c r="C9" s="3">
        <v>0.51880173600000001</v>
      </c>
      <c r="D9">
        <v>2</v>
      </c>
      <c r="E9" t="s">
        <v>1</v>
      </c>
    </row>
    <row r="10" spans="1:5" x14ac:dyDescent="0.75">
      <c r="A10">
        <v>10</v>
      </c>
      <c r="B10">
        <v>6.8</v>
      </c>
      <c r="C10" s="3">
        <v>0.46233622200000002</v>
      </c>
      <c r="D10">
        <v>2</v>
      </c>
      <c r="E10" t="s">
        <v>1</v>
      </c>
    </row>
    <row r="11" spans="1:5" x14ac:dyDescent="0.75">
      <c r="A11">
        <v>10</v>
      </c>
      <c r="B11">
        <v>6.9</v>
      </c>
      <c r="C11" s="3">
        <v>0.40652767899999998</v>
      </c>
      <c r="D11">
        <v>2</v>
      </c>
      <c r="E11" t="s">
        <v>1</v>
      </c>
    </row>
    <row r="12" spans="1:5" x14ac:dyDescent="0.75">
      <c r="A12">
        <v>10</v>
      </c>
      <c r="B12">
        <v>7</v>
      </c>
      <c r="C12" s="3">
        <v>0.35283405299999998</v>
      </c>
      <c r="D12">
        <v>2</v>
      </c>
      <c r="E12" t="s">
        <v>1</v>
      </c>
    </row>
    <row r="13" spans="1:5" x14ac:dyDescent="0.75">
      <c r="A13">
        <v>10</v>
      </c>
      <c r="B13">
        <v>7.1</v>
      </c>
      <c r="C13" s="3">
        <v>0.30247905000000003</v>
      </c>
      <c r="D13">
        <v>2</v>
      </c>
      <c r="E13" t="s">
        <v>1</v>
      </c>
    </row>
    <row r="14" spans="1:5" x14ac:dyDescent="0.75">
      <c r="A14">
        <v>10</v>
      </c>
      <c r="B14">
        <v>7.2</v>
      </c>
      <c r="C14" s="3">
        <v>0.256363279</v>
      </c>
      <c r="D14">
        <v>2</v>
      </c>
      <c r="E14" t="s">
        <v>1</v>
      </c>
    </row>
    <row r="15" spans="1:5" x14ac:dyDescent="0.75">
      <c r="A15">
        <v>10</v>
      </c>
      <c r="B15">
        <v>7.3</v>
      </c>
      <c r="C15" s="3">
        <v>0.21503143599999999</v>
      </c>
      <c r="D15">
        <v>2</v>
      </c>
      <c r="E15" t="s">
        <v>1</v>
      </c>
    </row>
    <row r="16" spans="1:5" x14ac:dyDescent="0.75">
      <c r="A16">
        <v>10</v>
      </c>
      <c r="B16">
        <v>7.4</v>
      </c>
      <c r="C16" s="3">
        <v>0.17869117800000001</v>
      </c>
      <c r="D16">
        <v>2</v>
      </c>
      <c r="E16" t="s">
        <v>1</v>
      </c>
    </row>
    <row r="17" spans="1:5" x14ac:dyDescent="0.75">
      <c r="A17">
        <v>10</v>
      </c>
      <c r="B17">
        <v>7.5</v>
      </c>
      <c r="C17" s="3">
        <v>0.14726842700000001</v>
      </c>
      <c r="D17">
        <v>2</v>
      </c>
      <c r="E17" t="s">
        <v>1</v>
      </c>
    </row>
    <row r="18" spans="1:5" x14ac:dyDescent="0.75">
      <c r="A18">
        <v>10</v>
      </c>
      <c r="B18">
        <v>7.6</v>
      </c>
      <c r="C18" s="3">
        <v>0.120480253</v>
      </c>
      <c r="D18">
        <v>2</v>
      </c>
      <c r="E18" t="s">
        <v>1</v>
      </c>
    </row>
    <row r="19" spans="1:5" x14ac:dyDescent="0.75">
      <c r="A19">
        <v>10</v>
      </c>
      <c r="B19">
        <v>7.7</v>
      </c>
      <c r="C19" s="3">
        <v>9.7908953000000007E-2</v>
      </c>
      <c r="D19">
        <v>2</v>
      </c>
      <c r="E19" t="s">
        <v>1</v>
      </c>
    </row>
    <row r="20" spans="1:5" x14ac:dyDescent="0.75">
      <c r="A20">
        <v>10</v>
      </c>
      <c r="B20">
        <v>7.8</v>
      </c>
      <c r="C20" s="3">
        <v>7.9066483000000007E-2</v>
      </c>
      <c r="D20">
        <v>2</v>
      </c>
      <c r="E20" t="s">
        <v>1</v>
      </c>
    </row>
    <row r="21" spans="1:5" x14ac:dyDescent="0.75">
      <c r="A21">
        <v>10</v>
      </c>
      <c r="B21">
        <v>7.9</v>
      </c>
      <c r="C21" s="3">
        <v>6.3444154000000003E-2</v>
      </c>
      <c r="D21">
        <v>2</v>
      </c>
      <c r="E21" t="s">
        <v>1</v>
      </c>
    </row>
    <row r="22" spans="1:5" x14ac:dyDescent="0.75">
      <c r="A22">
        <v>10</v>
      </c>
      <c r="B22">
        <v>8</v>
      </c>
      <c r="C22" s="3">
        <v>5.054691E-2</v>
      </c>
      <c r="D22">
        <v>2</v>
      </c>
      <c r="E22" t="s">
        <v>1</v>
      </c>
    </row>
    <row r="23" spans="1:5" x14ac:dyDescent="0.75">
      <c r="A23">
        <v>20</v>
      </c>
      <c r="B23">
        <v>6</v>
      </c>
      <c r="C23" s="3">
        <v>0.79578570299999996</v>
      </c>
      <c r="D23">
        <v>2</v>
      </c>
      <c r="E23" t="s">
        <v>2</v>
      </c>
    </row>
    <row r="24" spans="1:5" x14ac:dyDescent="0.75">
      <c r="A24">
        <v>20</v>
      </c>
      <c r="B24">
        <v>6.1</v>
      </c>
      <c r="C24" s="3">
        <v>0.76453442800000004</v>
      </c>
      <c r="D24">
        <v>2</v>
      </c>
      <c r="E24" t="s">
        <v>2</v>
      </c>
    </row>
    <row r="25" spans="1:5" x14ac:dyDescent="0.75">
      <c r="A25">
        <v>20</v>
      </c>
      <c r="B25">
        <v>6.2</v>
      </c>
      <c r="C25" s="3">
        <v>0.72719394299999995</v>
      </c>
      <c r="D25">
        <v>2</v>
      </c>
      <c r="E25" t="s">
        <v>2</v>
      </c>
    </row>
    <row r="26" spans="1:5" x14ac:dyDescent="0.75">
      <c r="A26">
        <v>20</v>
      </c>
      <c r="B26">
        <v>6.3</v>
      </c>
      <c r="C26" s="3">
        <v>0.68414032800000002</v>
      </c>
      <c r="D26">
        <v>2</v>
      </c>
      <c r="E26" t="s">
        <v>2</v>
      </c>
    </row>
    <row r="27" spans="1:5" x14ac:dyDescent="0.75">
      <c r="A27">
        <v>20</v>
      </c>
      <c r="B27">
        <v>6.4</v>
      </c>
      <c r="C27" s="3">
        <v>0.63604508000000004</v>
      </c>
      <c r="D27">
        <v>2</v>
      </c>
      <c r="E27" t="s">
        <v>2</v>
      </c>
    </row>
    <row r="28" spans="1:5" x14ac:dyDescent="0.75">
      <c r="A28">
        <v>20</v>
      </c>
      <c r="B28">
        <v>6.5</v>
      </c>
      <c r="C28" s="3">
        <v>0.58390003300000004</v>
      </c>
      <c r="D28">
        <v>2</v>
      </c>
      <c r="E28" t="s">
        <v>2</v>
      </c>
    </row>
    <row r="29" spans="1:5" x14ac:dyDescent="0.75">
      <c r="A29">
        <v>20</v>
      </c>
      <c r="B29">
        <v>6.6</v>
      </c>
      <c r="C29" s="3">
        <v>0.52899017400000004</v>
      </c>
      <c r="D29">
        <v>2</v>
      </c>
      <c r="E29" t="s">
        <v>2</v>
      </c>
    </row>
    <row r="30" spans="1:5" x14ac:dyDescent="0.75">
      <c r="A30">
        <v>20</v>
      </c>
      <c r="B30">
        <v>6.7</v>
      </c>
      <c r="C30" s="3">
        <v>0.47280936499999998</v>
      </c>
      <c r="D30">
        <v>2</v>
      </c>
      <c r="E30" t="s">
        <v>2</v>
      </c>
    </row>
    <row r="31" spans="1:5" x14ac:dyDescent="0.75">
      <c r="A31">
        <v>20</v>
      </c>
      <c r="B31">
        <v>6.8</v>
      </c>
      <c r="C31" s="3">
        <v>0.41692977399999998</v>
      </c>
      <c r="D31">
        <v>2</v>
      </c>
      <c r="E31" t="s">
        <v>2</v>
      </c>
    </row>
    <row r="32" spans="1:5" x14ac:dyDescent="0.75">
      <c r="A32">
        <v>20</v>
      </c>
      <c r="B32">
        <v>6.9</v>
      </c>
      <c r="C32" s="3">
        <v>0.36285068199999998</v>
      </c>
      <c r="D32">
        <v>2</v>
      </c>
      <c r="E32" t="s">
        <v>2</v>
      </c>
    </row>
    <row r="33" spans="1:5" x14ac:dyDescent="0.75">
      <c r="A33">
        <v>20</v>
      </c>
      <c r="B33">
        <v>7</v>
      </c>
      <c r="C33" s="3">
        <v>0.31185928699999999</v>
      </c>
      <c r="D33">
        <v>2</v>
      </c>
      <c r="E33" t="s">
        <v>2</v>
      </c>
    </row>
    <row r="34" spans="1:5" x14ac:dyDescent="0.75">
      <c r="A34">
        <v>20</v>
      </c>
      <c r="B34">
        <v>7.1</v>
      </c>
      <c r="C34" s="3">
        <v>0.26493177000000001</v>
      </c>
      <c r="D34">
        <v>2</v>
      </c>
      <c r="E34" t="s">
        <v>2</v>
      </c>
    </row>
    <row r="35" spans="1:5" x14ac:dyDescent="0.75">
      <c r="A35">
        <v>20</v>
      </c>
      <c r="B35">
        <v>7.2</v>
      </c>
      <c r="C35" s="3">
        <v>0.222689373</v>
      </c>
      <c r="D35">
        <v>2</v>
      </c>
      <c r="E35" t="s">
        <v>2</v>
      </c>
    </row>
    <row r="36" spans="1:5" x14ac:dyDescent="0.75">
      <c r="A36">
        <v>20</v>
      </c>
      <c r="B36">
        <v>7.3</v>
      </c>
      <c r="C36" s="3">
        <v>0.185408093</v>
      </c>
      <c r="D36">
        <v>2</v>
      </c>
      <c r="E36" t="s">
        <v>2</v>
      </c>
    </row>
    <row r="37" spans="1:5" x14ac:dyDescent="0.75">
      <c r="A37">
        <v>20</v>
      </c>
      <c r="B37">
        <v>7.4</v>
      </c>
      <c r="C37" s="3">
        <v>0.15306836900000001</v>
      </c>
      <c r="D37">
        <v>2</v>
      </c>
      <c r="E37" t="s">
        <v>2</v>
      </c>
    </row>
    <row r="38" spans="1:5" x14ac:dyDescent="0.75">
      <c r="A38">
        <v>20</v>
      </c>
      <c r="B38">
        <v>7.5</v>
      </c>
      <c r="C38" s="3">
        <v>0.12542605600000001</v>
      </c>
      <c r="D38">
        <v>2</v>
      </c>
      <c r="E38" t="s">
        <v>2</v>
      </c>
    </row>
    <row r="39" spans="1:5" x14ac:dyDescent="0.75">
      <c r="A39">
        <v>20</v>
      </c>
      <c r="B39">
        <v>7.6</v>
      </c>
      <c r="C39" s="3">
        <v>0.10208747999999999</v>
      </c>
      <c r="D39">
        <v>2</v>
      </c>
      <c r="E39" t="s">
        <v>2</v>
      </c>
    </row>
    <row r="40" spans="1:5" x14ac:dyDescent="0.75">
      <c r="A40">
        <v>20</v>
      </c>
      <c r="B40">
        <v>7.7</v>
      </c>
      <c r="C40" s="3">
        <v>8.2576519000000001E-2</v>
      </c>
      <c r="D40">
        <v>2</v>
      </c>
      <c r="E40" t="s">
        <v>2</v>
      </c>
    </row>
    <row r="41" spans="1:5" x14ac:dyDescent="0.75">
      <c r="A41">
        <v>20</v>
      </c>
      <c r="B41">
        <v>7.8</v>
      </c>
      <c r="C41" s="3">
        <v>6.6387552000000002E-2</v>
      </c>
      <c r="D41">
        <v>2</v>
      </c>
      <c r="E41" t="s">
        <v>2</v>
      </c>
    </row>
    <row r="42" spans="1:5" x14ac:dyDescent="0.75">
      <c r="A42">
        <v>20</v>
      </c>
      <c r="B42">
        <v>7.9</v>
      </c>
      <c r="C42" s="3">
        <v>5.3022852000000002E-2</v>
      </c>
      <c r="D42">
        <v>2</v>
      </c>
      <c r="E42" t="s">
        <v>2</v>
      </c>
    </row>
    <row r="43" spans="1:5" x14ac:dyDescent="0.75">
      <c r="A43">
        <v>20</v>
      </c>
      <c r="B43">
        <v>8</v>
      </c>
      <c r="C43" s="3">
        <v>4.2015927000000002E-2</v>
      </c>
      <c r="D43">
        <v>2</v>
      </c>
      <c r="E43" t="s">
        <v>2</v>
      </c>
    </row>
    <row r="44" spans="1:5" x14ac:dyDescent="0.75">
      <c r="A44">
        <v>30</v>
      </c>
      <c r="B44">
        <v>6</v>
      </c>
      <c r="C44" s="3">
        <v>0.76345238299999996</v>
      </c>
      <c r="D44">
        <v>2</v>
      </c>
      <c r="E44" t="s">
        <v>3</v>
      </c>
    </row>
    <row r="45" spans="1:5" x14ac:dyDescent="0.75">
      <c r="A45">
        <v>30</v>
      </c>
      <c r="B45">
        <v>6.1</v>
      </c>
      <c r="C45" s="3">
        <v>0.72768911999999997</v>
      </c>
      <c r="D45">
        <v>2</v>
      </c>
      <c r="E45" t="s">
        <v>3</v>
      </c>
    </row>
    <row r="46" spans="1:5" x14ac:dyDescent="0.75">
      <c r="A46">
        <v>30</v>
      </c>
      <c r="B46">
        <v>6.2</v>
      </c>
      <c r="C46" s="3">
        <v>0.68597915799999998</v>
      </c>
      <c r="D46">
        <v>2</v>
      </c>
      <c r="E46" t="s">
        <v>3</v>
      </c>
    </row>
    <row r="47" spans="1:5" x14ac:dyDescent="0.75">
      <c r="A47">
        <v>30</v>
      </c>
      <c r="B47">
        <v>6.3</v>
      </c>
      <c r="C47" s="3">
        <v>0.63899293599999996</v>
      </c>
      <c r="D47">
        <v>2</v>
      </c>
      <c r="E47" t="s">
        <v>3</v>
      </c>
    </row>
    <row r="48" spans="1:5" x14ac:dyDescent="0.75">
      <c r="A48">
        <v>30</v>
      </c>
      <c r="B48">
        <v>6.4</v>
      </c>
      <c r="C48" s="3">
        <v>0.58771575899999995</v>
      </c>
      <c r="D48">
        <v>2</v>
      </c>
      <c r="E48" t="s">
        <v>3</v>
      </c>
    </row>
    <row r="49" spans="1:5" x14ac:dyDescent="0.75">
      <c r="A49">
        <v>30</v>
      </c>
      <c r="B49">
        <v>6.5</v>
      </c>
      <c r="C49" s="3">
        <v>0.53342717900000003</v>
      </c>
      <c r="D49">
        <v>2</v>
      </c>
      <c r="E49" t="s">
        <v>3</v>
      </c>
    </row>
    <row r="50" spans="1:5" x14ac:dyDescent="0.75">
      <c r="A50">
        <v>30</v>
      </c>
      <c r="B50">
        <v>6.6</v>
      </c>
      <c r="C50" s="3">
        <v>0.47762318799999998</v>
      </c>
      <c r="D50">
        <v>2</v>
      </c>
      <c r="E50" t="s">
        <v>3</v>
      </c>
    </row>
    <row r="51" spans="1:5" x14ac:dyDescent="0.75">
      <c r="A51">
        <v>30</v>
      </c>
      <c r="B51">
        <v>6.7</v>
      </c>
      <c r="C51" s="3">
        <v>0.42189019999999999</v>
      </c>
      <c r="D51">
        <v>2</v>
      </c>
      <c r="E51" t="s">
        <v>3</v>
      </c>
    </row>
    <row r="52" spans="1:5" x14ac:dyDescent="0.75">
      <c r="A52">
        <v>30</v>
      </c>
      <c r="B52">
        <v>6.8</v>
      </c>
      <c r="C52" s="3">
        <v>0.36775508600000001</v>
      </c>
      <c r="D52">
        <v>2</v>
      </c>
      <c r="E52" t="s">
        <v>3</v>
      </c>
    </row>
    <row r="53" spans="1:5" x14ac:dyDescent="0.75">
      <c r="A53">
        <v>30</v>
      </c>
      <c r="B53">
        <v>6.9</v>
      </c>
      <c r="C53" s="3">
        <v>0.31654367799999999</v>
      </c>
      <c r="D53">
        <v>2</v>
      </c>
      <c r="E53" t="s">
        <v>3</v>
      </c>
    </row>
    <row r="54" spans="1:5" x14ac:dyDescent="0.75">
      <c r="A54">
        <v>30</v>
      </c>
      <c r="B54">
        <v>7</v>
      </c>
      <c r="C54" s="3">
        <v>0.26927696099999998</v>
      </c>
      <c r="D54">
        <v>2</v>
      </c>
      <c r="E54" t="s">
        <v>3</v>
      </c>
    </row>
    <row r="55" spans="1:5" x14ac:dyDescent="0.75">
      <c r="A55">
        <v>30</v>
      </c>
      <c r="B55">
        <v>7.1</v>
      </c>
      <c r="C55" s="3">
        <v>0.22662143100000001</v>
      </c>
      <c r="D55">
        <v>2</v>
      </c>
      <c r="E55" t="s">
        <v>3</v>
      </c>
    </row>
    <row r="56" spans="1:5" x14ac:dyDescent="0.75">
      <c r="A56">
        <v>30</v>
      </c>
      <c r="B56">
        <v>7.2</v>
      </c>
      <c r="C56" s="3">
        <v>0.188893855</v>
      </c>
      <c r="D56">
        <v>2</v>
      </c>
      <c r="E56" t="s">
        <v>3</v>
      </c>
    </row>
    <row r="57" spans="1:5" x14ac:dyDescent="0.75">
      <c r="A57">
        <v>30</v>
      </c>
      <c r="B57">
        <v>7.3</v>
      </c>
      <c r="C57" s="3">
        <v>0.15610780799999999</v>
      </c>
      <c r="D57">
        <v>2</v>
      </c>
      <c r="E57" t="s">
        <v>3</v>
      </c>
    </row>
    <row r="58" spans="1:5" x14ac:dyDescent="0.75">
      <c r="A58">
        <v>30</v>
      </c>
      <c r="B58">
        <v>7.4</v>
      </c>
      <c r="C58" s="3">
        <v>0.12804348800000001</v>
      </c>
      <c r="D58">
        <v>2</v>
      </c>
      <c r="E58" t="s">
        <v>3</v>
      </c>
    </row>
    <row r="59" spans="1:5" x14ac:dyDescent="0.75">
      <c r="A59">
        <v>30</v>
      </c>
      <c r="B59">
        <v>7.5</v>
      </c>
      <c r="C59" s="3">
        <v>0.104323213</v>
      </c>
      <c r="D59">
        <v>2</v>
      </c>
      <c r="E59" t="s">
        <v>3</v>
      </c>
    </row>
    <row r="60" spans="1:5" x14ac:dyDescent="0.75">
      <c r="A60">
        <v>30</v>
      </c>
      <c r="B60">
        <v>7.6</v>
      </c>
      <c r="C60" s="3">
        <v>8.4479924999999997E-2</v>
      </c>
      <c r="D60">
        <v>2</v>
      </c>
      <c r="E60" t="s">
        <v>3</v>
      </c>
    </row>
    <row r="61" spans="1:5" x14ac:dyDescent="0.75">
      <c r="A61">
        <v>30</v>
      </c>
      <c r="B61">
        <v>7.7</v>
      </c>
      <c r="C61" s="3">
        <v>6.8011943000000005E-2</v>
      </c>
      <c r="D61">
        <v>2</v>
      </c>
      <c r="E61" t="s">
        <v>3</v>
      </c>
    </row>
    <row r="62" spans="1:5" x14ac:dyDescent="0.75">
      <c r="A62">
        <v>30</v>
      </c>
      <c r="B62">
        <v>7.8</v>
      </c>
      <c r="C62" s="3">
        <v>5.4422131999999998E-2</v>
      </c>
      <c r="D62">
        <v>2</v>
      </c>
      <c r="E62" t="s">
        <v>3</v>
      </c>
    </row>
    <row r="63" spans="1:5" x14ac:dyDescent="0.75">
      <c r="A63">
        <v>30</v>
      </c>
      <c r="B63">
        <v>7.9</v>
      </c>
      <c r="C63" s="3">
        <v>4.3242775999999997E-2</v>
      </c>
      <c r="D63">
        <v>2</v>
      </c>
      <c r="E63" t="s">
        <v>3</v>
      </c>
    </row>
    <row r="64" spans="1:5" x14ac:dyDescent="0.75">
      <c r="A64">
        <v>30</v>
      </c>
      <c r="B64">
        <v>8</v>
      </c>
      <c r="C64" s="3">
        <v>3.4048914E-2</v>
      </c>
      <c r="D64">
        <v>2</v>
      </c>
      <c r="E64" t="s">
        <v>3</v>
      </c>
    </row>
    <row r="65" spans="1:5" x14ac:dyDescent="0.75">
      <c r="A65">
        <v>40</v>
      </c>
      <c r="B65">
        <v>6</v>
      </c>
      <c r="C65" s="3">
        <v>0.72258996399999997</v>
      </c>
      <c r="D65">
        <v>2</v>
      </c>
      <c r="E65" t="s">
        <v>4</v>
      </c>
    </row>
    <row r="66" spans="1:5" x14ac:dyDescent="0.75">
      <c r="A66">
        <v>40</v>
      </c>
      <c r="B66">
        <v>6.1</v>
      </c>
      <c r="C66" s="3">
        <v>0.68192904200000004</v>
      </c>
      <c r="D66">
        <v>2</v>
      </c>
      <c r="E66" t="s">
        <v>4</v>
      </c>
    </row>
    <row r="67" spans="1:5" x14ac:dyDescent="0.75">
      <c r="A67">
        <v>40</v>
      </c>
      <c r="B67">
        <v>6.2</v>
      </c>
      <c r="C67" s="3">
        <v>0.63579127700000004</v>
      </c>
      <c r="D67">
        <v>2</v>
      </c>
      <c r="E67" t="s">
        <v>4</v>
      </c>
    </row>
    <row r="68" spans="1:5" x14ac:dyDescent="0.75">
      <c r="A68">
        <v>40</v>
      </c>
      <c r="B68">
        <v>6.3</v>
      </c>
      <c r="C68" s="3">
        <v>0.58519709499999994</v>
      </c>
      <c r="D68">
        <v>2</v>
      </c>
      <c r="E68" t="s">
        <v>4</v>
      </c>
    </row>
    <row r="69" spans="1:5" x14ac:dyDescent="0.75">
      <c r="A69">
        <v>40</v>
      </c>
      <c r="B69">
        <v>6.4</v>
      </c>
      <c r="C69" s="3">
        <v>0.53145568600000004</v>
      </c>
      <c r="D69">
        <v>2</v>
      </c>
      <c r="E69" t="s">
        <v>4</v>
      </c>
    </row>
    <row r="70" spans="1:5" x14ac:dyDescent="0.75">
      <c r="A70">
        <v>40</v>
      </c>
      <c r="B70">
        <v>6.5</v>
      </c>
      <c r="C70" s="3">
        <v>0.47608789899999998</v>
      </c>
      <c r="D70">
        <v>2</v>
      </c>
      <c r="E70" t="s">
        <v>4</v>
      </c>
    </row>
    <row r="71" spans="1:5" x14ac:dyDescent="0.75">
      <c r="A71">
        <v>40</v>
      </c>
      <c r="B71">
        <v>6.6</v>
      </c>
      <c r="C71" s="3">
        <v>0.42070097499999998</v>
      </c>
      <c r="D71">
        <v>2</v>
      </c>
      <c r="E71" t="s">
        <v>4</v>
      </c>
    </row>
    <row r="72" spans="1:5" x14ac:dyDescent="0.75">
      <c r="A72">
        <v>40</v>
      </c>
      <c r="B72">
        <v>6.7</v>
      </c>
      <c r="C72" s="3">
        <v>0.366839264</v>
      </c>
      <c r="D72">
        <v>2</v>
      </c>
      <c r="E72" t="s">
        <v>4</v>
      </c>
    </row>
    <row r="73" spans="1:5" x14ac:dyDescent="0.75">
      <c r="A73">
        <v>40</v>
      </c>
      <c r="B73">
        <v>6.8</v>
      </c>
      <c r="C73" s="3">
        <v>0.31584327600000001</v>
      </c>
      <c r="D73">
        <v>2</v>
      </c>
      <c r="E73" t="s">
        <v>4</v>
      </c>
    </row>
    <row r="74" spans="1:5" x14ac:dyDescent="0.75">
      <c r="A74">
        <v>40</v>
      </c>
      <c r="B74">
        <v>6.9</v>
      </c>
      <c r="C74" s="3">
        <v>0.26874630599999999</v>
      </c>
      <c r="D74">
        <v>2</v>
      </c>
      <c r="E74" t="s">
        <v>4</v>
      </c>
    </row>
    <row r="75" spans="1:5" x14ac:dyDescent="0.75">
      <c r="A75">
        <v>40</v>
      </c>
      <c r="B75">
        <v>7</v>
      </c>
      <c r="C75" s="3">
        <v>0.226225114</v>
      </c>
      <c r="D75">
        <v>2</v>
      </c>
      <c r="E75" t="s">
        <v>4</v>
      </c>
    </row>
    <row r="76" spans="1:5" x14ac:dyDescent="0.75">
      <c r="A76">
        <v>40</v>
      </c>
      <c r="B76">
        <v>7.1</v>
      </c>
      <c r="C76" s="3">
        <v>0.18860497500000001</v>
      </c>
      <c r="D76">
        <v>2</v>
      </c>
      <c r="E76" t="s">
        <v>4</v>
      </c>
    </row>
    <row r="77" spans="1:5" x14ac:dyDescent="0.75">
      <c r="A77">
        <v>40</v>
      </c>
      <c r="B77">
        <v>7.2</v>
      </c>
      <c r="C77" s="3">
        <v>0.15590648100000001</v>
      </c>
      <c r="D77">
        <v>2</v>
      </c>
      <c r="E77" t="s">
        <v>4</v>
      </c>
    </row>
    <row r="78" spans="1:5" x14ac:dyDescent="0.75">
      <c r="A78">
        <v>40</v>
      </c>
      <c r="B78">
        <v>7.3</v>
      </c>
      <c r="C78" s="3">
        <v>0.12791562300000001</v>
      </c>
      <c r="D78">
        <v>2</v>
      </c>
      <c r="E78" t="s">
        <v>4</v>
      </c>
    </row>
    <row r="79" spans="1:5" x14ac:dyDescent="0.75">
      <c r="A79">
        <v>40</v>
      </c>
      <c r="B79">
        <v>7.4</v>
      </c>
      <c r="C79" s="3">
        <v>0.10425955200000001</v>
      </c>
      <c r="D79">
        <v>2</v>
      </c>
      <c r="E79" t="s">
        <v>4</v>
      </c>
    </row>
    <row r="80" spans="1:5" x14ac:dyDescent="0.75">
      <c r="A80">
        <v>40</v>
      </c>
      <c r="B80">
        <v>7.5</v>
      </c>
      <c r="C80" s="3">
        <v>8.4475335999999998E-2</v>
      </c>
      <c r="D80">
        <v>2</v>
      </c>
      <c r="E80" t="s">
        <v>4</v>
      </c>
    </row>
    <row r="81" spans="1:5" x14ac:dyDescent="0.75">
      <c r="A81">
        <v>40</v>
      </c>
      <c r="B81">
        <v>7.6</v>
      </c>
      <c r="C81" s="3">
        <v>6.8064963000000006E-2</v>
      </c>
      <c r="D81">
        <v>2</v>
      </c>
      <c r="E81" t="s">
        <v>4</v>
      </c>
    </row>
    <row r="82" spans="1:5" x14ac:dyDescent="0.75">
      <c r="A82">
        <v>40</v>
      </c>
      <c r="B82">
        <v>7.7</v>
      </c>
      <c r="C82" s="3">
        <v>5.4534735000000001E-2</v>
      </c>
      <c r="D82">
        <v>2</v>
      </c>
      <c r="E82" t="s">
        <v>4</v>
      </c>
    </row>
    <row r="83" spans="1:5" x14ac:dyDescent="0.75">
      <c r="A83">
        <v>40</v>
      </c>
      <c r="B83">
        <v>7.8</v>
      </c>
      <c r="C83" s="3">
        <v>4.3420352000000002E-2</v>
      </c>
      <c r="D83">
        <v>2</v>
      </c>
      <c r="E83" t="s">
        <v>4</v>
      </c>
    </row>
    <row r="84" spans="1:5" x14ac:dyDescent="0.75">
      <c r="A84">
        <v>40</v>
      </c>
      <c r="B84">
        <v>7.9</v>
      </c>
      <c r="C84" s="3">
        <v>3.4300465000000002E-2</v>
      </c>
      <c r="D84">
        <v>2</v>
      </c>
      <c r="E84" t="s">
        <v>4</v>
      </c>
    </row>
    <row r="85" spans="1:5" x14ac:dyDescent="0.75">
      <c r="A85">
        <v>40</v>
      </c>
      <c r="B85">
        <v>8</v>
      </c>
      <c r="C85" s="3">
        <v>2.6801766000000001E-2</v>
      </c>
      <c r="D85">
        <v>2</v>
      </c>
      <c r="E85" t="s">
        <v>4</v>
      </c>
    </row>
    <row r="86" spans="1:5" x14ac:dyDescent="0.75">
      <c r="A86">
        <v>10</v>
      </c>
      <c r="B86">
        <v>6</v>
      </c>
      <c r="C86" s="3">
        <v>0.83412075299999999</v>
      </c>
      <c r="D86">
        <v>3</v>
      </c>
      <c r="E86" t="s">
        <v>1</v>
      </c>
    </row>
    <row r="87" spans="1:5" x14ac:dyDescent="0.75">
      <c r="A87">
        <v>10</v>
      </c>
      <c r="B87">
        <v>6.1</v>
      </c>
      <c r="C87" s="3">
        <v>0.81369076100000004</v>
      </c>
      <c r="D87">
        <v>3</v>
      </c>
      <c r="E87" t="s">
        <v>1</v>
      </c>
    </row>
    <row r="88" spans="1:5" x14ac:dyDescent="0.75">
      <c r="A88">
        <v>10</v>
      </c>
      <c r="B88">
        <v>6.2</v>
      </c>
      <c r="C88" s="3">
        <v>0.78700375499999997</v>
      </c>
      <c r="D88">
        <v>3</v>
      </c>
      <c r="E88" t="s">
        <v>1</v>
      </c>
    </row>
    <row r="89" spans="1:5" x14ac:dyDescent="0.75">
      <c r="A89">
        <v>10</v>
      </c>
      <c r="B89">
        <v>6.3</v>
      </c>
      <c r="C89" s="3">
        <v>0.75408589100000001</v>
      </c>
      <c r="D89">
        <v>3</v>
      </c>
      <c r="E89" t="s">
        <v>1</v>
      </c>
    </row>
    <row r="90" spans="1:5" x14ac:dyDescent="0.75">
      <c r="A90">
        <v>10</v>
      </c>
      <c r="B90">
        <v>6.4</v>
      </c>
      <c r="C90" s="3">
        <v>0.71514212600000004</v>
      </c>
      <c r="D90">
        <v>3</v>
      </c>
      <c r="E90" t="s">
        <v>1</v>
      </c>
    </row>
    <row r="91" spans="1:5" x14ac:dyDescent="0.75">
      <c r="A91">
        <v>10</v>
      </c>
      <c r="B91">
        <v>6.5</v>
      </c>
      <c r="C91" s="3">
        <v>0.67063134400000002</v>
      </c>
      <c r="D91">
        <v>3</v>
      </c>
      <c r="E91" t="s">
        <v>1</v>
      </c>
    </row>
    <row r="92" spans="1:5" x14ac:dyDescent="0.75">
      <c r="A92">
        <v>10</v>
      </c>
      <c r="B92">
        <v>6.6</v>
      </c>
      <c r="C92" s="3">
        <v>0.62131912700000003</v>
      </c>
      <c r="D92">
        <v>3</v>
      </c>
      <c r="E92" t="s">
        <v>1</v>
      </c>
    </row>
    <row r="93" spans="1:5" x14ac:dyDescent="0.75">
      <c r="A93">
        <v>10</v>
      </c>
      <c r="B93">
        <v>6.7</v>
      </c>
      <c r="C93" s="3">
        <v>0.56828907500000003</v>
      </c>
      <c r="D93">
        <v>3</v>
      </c>
      <c r="E93" t="s">
        <v>1</v>
      </c>
    </row>
    <row r="94" spans="1:5" x14ac:dyDescent="0.75">
      <c r="A94">
        <v>10</v>
      </c>
      <c r="B94">
        <v>6.8</v>
      </c>
      <c r="C94" s="3">
        <v>0.51289921299999996</v>
      </c>
      <c r="D94">
        <v>3</v>
      </c>
      <c r="E94" t="s">
        <v>1</v>
      </c>
    </row>
    <row r="95" spans="1:5" x14ac:dyDescent="0.75">
      <c r="A95">
        <v>10</v>
      </c>
      <c r="B95">
        <v>6.9</v>
      </c>
      <c r="C95" s="3">
        <v>0.45668270100000002</v>
      </c>
      <c r="D95">
        <v>3</v>
      </c>
      <c r="E95" t="s">
        <v>1</v>
      </c>
    </row>
    <row r="96" spans="1:5" x14ac:dyDescent="0.75">
      <c r="A96">
        <v>10</v>
      </c>
      <c r="B96">
        <v>7</v>
      </c>
      <c r="C96" s="3">
        <v>0.40120832200000001</v>
      </c>
      <c r="D96">
        <v>3</v>
      </c>
      <c r="E96" t="s">
        <v>1</v>
      </c>
    </row>
    <row r="97" spans="1:5" x14ac:dyDescent="0.75">
      <c r="A97">
        <v>10</v>
      </c>
      <c r="B97">
        <v>7.1</v>
      </c>
      <c r="C97" s="3">
        <v>0.34792943900000001</v>
      </c>
      <c r="D97">
        <v>3</v>
      </c>
      <c r="E97" t="s">
        <v>1</v>
      </c>
    </row>
    <row r="98" spans="1:5" x14ac:dyDescent="0.75">
      <c r="A98">
        <v>10</v>
      </c>
      <c r="B98">
        <v>7.2</v>
      </c>
      <c r="C98" s="3">
        <v>0.29805398500000002</v>
      </c>
      <c r="D98">
        <v>3</v>
      </c>
      <c r="E98" t="s">
        <v>1</v>
      </c>
    </row>
    <row r="99" spans="1:5" x14ac:dyDescent="0.75">
      <c r="A99">
        <v>10</v>
      </c>
      <c r="B99">
        <v>7.3</v>
      </c>
      <c r="C99" s="3">
        <v>0.25246056700000002</v>
      </c>
      <c r="D99">
        <v>3</v>
      </c>
      <c r="E99" t="s">
        <v>1</v>
      </c>
    </row>
    <row r="100" spans="1:5" x14ac:dyDescent="0.75">
      <c r="A100">
        <v>10</v>
      </c>
      <c r="B100">
        <v>7.4</v>
      </c>
      <c r="C100" s="3">
        <v>0.211670783</v>
      </c>
      <c r="D100">
        <v>3</v>
      </c>
      <c r="E100" t="s">
        <v>1</v>
      </c>
    </row>
    <row r="101" spans="1:5" x14ac:dyDescent="0.75">
      <c r="A101">
        <v>10</v>
      </c>
      <c r="B101">
        <v>7.5</v>
      </c>
      <c r="C101" s="3">
        <v>0.17587222499999999</v>
      </c>
      <c r="D101">
        <v>3</v>
      </c>
      <c r="E101" t="s">
        <v>1</v>
      </c>
    </row>
    <row r="102" spans="1:5" x14ac:dyDescent="0.75">
      <c r="A102">
        <v>10</v>
      </c>
      <c r="B102">
        <v>7.6</v>
      </c>
      <c r="C102" s="3">
        <v>0.14497632699999999</v>
      </c>
      <c r="D102">
        <v>3</v>
      </c>
      <c r="E102" t="s">
        <v>1</v>
      </c>
    </row>
    <row r="103" spans="1:5" x14ac:dyDescent="0.75">
      <c r="A103">
        <v>10</v>
      </c>
      <c r="B103">
        <v>7.7</v>
      </c>
      <c r="C103" s="3">
        <v>0.118692241</v>
      </c>
      <c r="D103">
        <v>3</v>
      </c>
      <c r="E103" t="s">
        <v>1</v>
      </c>
    </row>
    <row r="104" spans="1:5" x14ac:dyDescent="0.75">
      <c r="A104">
        <v>10</v>
      </c>
      <c r="B104">
        <v>7.8</v>
      </c>
      <c r="C104" s="3">
        <v>9.6600756999999995E-2</v>
      </c>
      <c r="D104">
        <v>3</v>
      </c>
      <c r="E104" t="s">
        <v>1</v>
      </c>
    </row>
    <row r="105" spans="1:5" x14ac:dyDescent="0.75">
      <c r="A105">
        <v>10</v>
      </c>
      <c r="B105">
        <v>7.9</v>
      </c>
      <c r="C105" s="3">
        <v>7.8217964000000001E-2</v>
      </c>
      <c r="D105">
        <v>3</v>
      </c>
      <c r="E105" t="s">
        <v>1</v>
      </c>
    </row>
    <row r="106" spans="1:5" x14ac:dyDescent="0.75">
      <c r="A106">
        <v>10</v>
      </c>
      <c r="B106">
        <v>8</v>
      </c>
      <c r="C106" s="3">
        <v>6.3044006E-2</v>
      </c>
      <c r="D106">
        <v>3</v>
      </c>
      <c r="E106" t="s">
        <v>1</v>
      </c>
    </row>
    <row r="107" spans="1:5" x14ac:dyDescent="0.75">
      <c r="A107">
        <v>20</v>
      </c>
      <c r="B107">
        <v>6</v>
      </c>
      <c r="C107" s="3">
        <v>0.81445567799999996</v>
      </c>
      <c r="D107">
        <v>3</v>
      </c>
      <c r="E107" t="s">
        <v>2</v>
      </c>
    </row>
    <row r="108" spans="1:5" x14ac:dyDescent="0.75">
      <c r="A108">
        <v>20</v>
      </c>
      <c r="B108">
        <v>6.1</v>
      </c>
      <c r="C108" s="3">
        <v>0.79066834399999997</v>
      </c>
      <c r="D108">
        <v>3</v>
      </c>
      <c r="E108" t="s">
        <v>2</v>
      </c>
    </row>
    <row r="109" spans="1:5" x14ac:dyDescent="0.75">
      <c r="A109">
        <v>20</v>
      </c>
      <c r="B109">
        <v>6.2</v>
      </c>
      <c r="C109" s="3">
        <v>0.76042310199999996</v>
      </c>
      <c r="D109">
        <v>3</v>
      </c>
      <c r="E109" t="s">
        <v>2</v>
      </c>
    </row>
    <row r="110" spans="1:5" x14ac:dyDescent="0.75">
      <c r="A110">
        <v>20</v>
      </c>
      <c r="B110">
        <v>6.3</v>
      </c>
      <c r="C110" s="3">
        <v>0.72389964399999995</v>
      </c>
      <c r="D110">
        <v>3</v>
      </c>
      <c r="E110" t="s">
        <v>2</v>
      </c>
    </row>
    <row r="111" spans="1:5" x14ac:dyDescent="0.75">
      <c r="A111">
        <v>20</v>
      </c>
      <c r="B111">
        <v>6.4</v>
      </c>
      <c r="C111" s="3">
        <v>0.68150738799999999</v>
      </c>
      <c r="D111">
        <v>3</v>
      </c>
      <c r="E111" t="s">
        <v>2</v>
      </c>
    </row>
    <row r="112" spans="1:5" x14ac:dyDescent="0.75">
      <c r="A112">
        <v>20</v>
      </c>
      <c r="B112">
        <v>6.5</v>
      </c>
      <c r="C112" s="3">
        <v>0.63394655200000005</v>
      </c>
      <c r="D112">
        <v>3</v>
      </c>
      <c r="E112" t="s">
        <v>2</v>
      </c>
    </row>
    <row r="113" spans="1:5" x14ac:dyDescent="0.75">
      <c r="A113">
        <v>20</v>
      </c>
      <c r="B113">
        <v>6.6</v>
      </c>
      <c r="C113" s="3">
        <v>0.58223331300000003</v>
      </c>
      <c r="D113">
        <v>3</v>
      </c>
      <c r="E113" t="s">
        <v>2</v>
      </c>
    </row>
    <row r="114" spans="1:5" x14ac:dyDescent="0.75">
      <c r="A114">
        <v>20</v>
      </c>
      <c r="B114">
        <v>6.7</v>
      </c>
      <c r="C114" s="3">
        <v>0.52767304599999998</v>
      </c>
      <c r="D114">
        <v>3</v>
      </c>
      <c r="E114" t="s">
        <v>2</v>
      </c>
    </row>
    <row r="115" spans="1:5" x14ac:dyDescent="0.75">
      <c r="A115">
        <v>20</v>
      </c>
      <c r="B115">
        <v>6.8</v>
      </c>
      <c r="C115" s="3">
        <v>0.47177655299999999</v>
      </c>
      <c r="D115">
        <v>3</v>
      </c>
      <c r="E115" t="s">
        <v>2</v>
      </c>
    </row>
    <row r="116" spans="1:5" x14ac:dyDescent="0.75">
      <c r="A116">
        <v>20</v>
      </c>
      <c r="B116">
        <v>6.9</v>
      </c>
      <c r="C116" s="3">
        <v>0.41613002100000002</v>
      </c>
      <c r="D116">
        <v>3</v>
      </c>
      <c r="E116" t="s">
        <v>2</v>
      </c>
    </row>
    <row r="117" spans="1:5" x14ac:dyDescent="0.75">
      <c r="A117">
        <v>20</v>
      </c>
      <c r="B117">
        <v>7</v>
      </c>
      <c r="C117" s="3">
        <v>0.36224434100000003</v>
      </c>
      <c r="D117">
        <v>3</v>
      </c>
      <c r="E117" t="s">
        <v>2</v>
      </c>
    </row>
    <row r="118" spans="1:5" x14ac:dyDescent="0.75">
      <c r="A118">
        <v>20</v>
      </c>
      <c r="B118">
        <v>7.1</v>
      </c>
      <c r="C118" s="3">
        <v>0.31141639599999998</v>
      </c>
      <c r="D118">
        <v>3</v>
      </c>
      <c r="E118" t="s">
        <v>2</v>
      </c>
    </row>
    <row r="119" spans="1:5" x14ac:dyDescent="0.75">
      <c r="A119">
        <v>20</v>
      </c>
      <c r="B119">
        <v>7.2</v>
      </c>
      <c r="C119" s="3">
        <v>0.26463057000000001</v>
      </c>
      <c r="D119">
        <v>3</v>
      </c>
      <c r="E119" t="s">
        <v>2</v>
      </c>
    </row>
    <row r="120" spans="1:5" x14ac:dyDescent="0.75">
      <c r="A120">
        <v>20</v>
      </c>
      <c r="B120">
        <v>7.3</v>
      </c>
      <c r="C120" s="3">
        <v>0.22251523200000001</v>
      </c>
      <c r="D120">
        <v>3</v>
      </c>
      <c r="E120" t="s">
        <v>2</v>
      </c>
    </row>
    <row r="121" spans="1:5" x14ac:dyDescent="0.75">
      <c r="A121">
        <v>20</v>
      </c>
      <c r="B121">
        <v>7.4</v>
      </c>
      <c r="C121" s="3">
        <v>0.18535279900000001</v>
      </c>
      <c r="D121">
        <v>3</v>
      </c>
      <c r="E121" t="s">
        <v>2</v>
      </c>
    </row>
    <row r="122" spans="1:5" x14ac:dyDescent="0.75">
      <c r="A122">
        <v>20</v>
      </c>
      <c r="B122">
        <v>7.5</v>
      </c>
      <c r="C122" s="3">
        <v>0.15312975400000001</v>
      </c>
      <c r="D122">
        <v>3</v>
      </c>
      <c r="E122" t="s">
        <v>2</v>
      </c>
    </row>
    <row r="123" spans="1:5" x14ac:dyDescent="0.75">
      <c r="A123">
        <v>20</v>
      </c>
      <c r="B123">
        <v>7.6</v>
      </c>
      <c r="C123" s="3">
        <v>0.125607936</v>
      </c>
      <c r="D123">
        <v>3</v>
      </c>
      <c r="E123" t="s">
        <v>2</v>
      </c>
    </row>
    <row r="124" spans="1:5" x14ac:dyDescent="0.75">
      <c r="A124">
        <v>20</v>
      </c>
      <c r="B124">
        <v>7.7</v>
      </c>
      <c r="C124" s="3">
        <v>0.102399907</v>
      </c>
      <c r="D124">
        <v>3</v>
      </c>
      <c r="E124" t="s">
        <v>2</v>
      </c>
    </row>
    <row r="125" spans="1:5" x14ac:dyDescent="0.75">
      <c r="A125">
        <v>20</v>
      </c>
      <c r="B125">
        <v>7.8</v>
      </c>
      <c r="C125" s="3">
        <v>8.3036348999999995E-2</v>
      </c>
      <c r="D125">
        <v>3</v>
      </c>
      <c r="E125" t="s">
        <v>2</v>
      </c>
    </row>
    <row r="126" spans="1:5" x14ac:dyDescent="0.75">
      <c r="A126">
        <v>20</v>
      </c>
      <c r="B126">
        <v>7.9</v>
      </c>
      <c r="C126" s="3">
        <v>6.7019366999999996E-2</v>
      </c>
      <c r="D126">
        <v>3</v>
      </c>
      <c r="E126" t="s">
        <v>2</v>
      </c>
    </row>
    <row r="127" spans="1:5" x14ac:dyDescent="0.75">
      <c r="A127">
        <v>20</v>
      </c>
      <c r="B127">
        <v>8</v>
      </c>
      <c r="C127" s="3">
        <v>5.3860272000000001E-2</v>
      </c>
      <c r="D127">
        <v>3</v>
      </c>
      <c r="E127" t="s">
        <v>2</v>
      </c>
    </row>
    <row r="128" spans="1:5" x14ac:dyDescent="0.75">
      <c r="A128">
        <v>30</v>
      </c>
      <c r="B128">
        <v>6</v>
      </c>
      <c r="C128" s="3">
        <v>0.78819753599999998</v>
      </c>
      <c r="D128">
        <v>3</v>
      </c>
      <c r="E128" t="s">
        <v>3</v>
      </c>
    </row>
    <row r="129" spans="1:5" x14ac:dyDescent="0.75">
      <c r="A129">
        <v>30</v>
      </c>
      <c r="B129">
        <v>6.1</v>
      </c>
      <c r="C129" s="3">
        <v>0.76024168400000003</v>
      </c>
      <c r="D129">
        <v>3</v>
      </c>
      <c r="E129" t="s">
        <v>3</v>
      </c>
    </row>
    <row r="130" spans="1:5" x14ac:dyDescent="0.75">
      <c r="A130">
        <v>30</v>
      </c>
      <c r="B130">
        <v>6.2</v>
      </c>
      <c r="C130" s="3">
        <v>0.72572836600000001</v>
      </c>
      <c r="D130">
        <v>3</v>
      </c>
      <c r="E130" t="s">
        <v>3</v>
      </c>
    </row>
    <row r="131" spans="1:5" x14ac:dyDescent="0.75">
      <c r="A131">
        <v>30</v>
      </c>
      <c r="B131">
        <v>6.3</v>
      </c>
      <c r="C131" s="3">
        <v>0.68506594600000004</v>
      </c>
      <c r="D131">
        <v>3</v>
      </c>
      <c r="E131" t="s">
        <v>3</v>
      </c>
    </row>
    <row r="132" spans="1:5" x14ac:dyDescent="0.75">
      <c r="A132">
        <v>30</v>
      </c>
      <c r="B132">
        <v>6.4</v>
      </c>
      <c r="C132" s="3">
        <v>0.63894103499999999</v>
      </c>
      <c r="D132">
        <v>3</v>
      </c>
      <c r="E132" t="s">
        <v>3</v>
      </c>
    </row>
    <row r="133" spans="1:5" x14ac:dyDescent="0.75">
      <c r="A133">
        <v>30</v>
      </c>
      <c r="B133">
        <v>6.5</v>
      </c>
      <c r="C133" s="3">
        <v>0.58835041200000004</v>
      </c>
      <c r="D133">
        <v>3</v>
      </c>
      <c r="E133" t="s">
        <v>3</v>
      </c>
    </row>
    <row r="134" spans="1:5" x14ac:dyDescent="0.75">
      <c r="A134">
        <v>30</v>
      </c>
      <c r="B134">
        <v>6.6</v>
      </c>
      <c r="C134" s="3">
        <v>0.53458335199999996</v>
      </c>
      <c r="D134">
        <v>3</v>
      </c>
      <c r="E134" t="s">
        <v>3</v>
      </c>
    </row>
    <row r="135" spans="1:5" x14ac:dyDescent="0.75">
      <c r="A135">
        <v>30</v>
      </c>
      <c r="B135">
        <v>6.7</v>
      </c>
      <c r="C135" s="3">
        <v>0.47914696800000001</v>
      </c>
      <c r="D135">
        <v>3</v>
      </c>
      <c r="E135" t="s">
        <v>3</v>
      </c>
    </row>
    <row r="136" spans="1:5" x14ac:dyDescent="0.75">
      <c r="A136">
        <v>30</v>
      </c>
      <c r="B136">
        <v>6.8</v>
      </c>
      <c r="C136" s="3">
        <v>0.42364256700000003</v>
      </c>
      <c r="D136">
        <v>3</v>
      </c>
      <c r="E136" t="s">
        <v>3</v>
      </c>
    </row>
    <row r="137" spans="1:5" x14ac:dyDescent="0.75">
      <c r="A137">
        <v>30</v>
      </c>
      <c r="B137">
        <v>6.9</v>
      </c>
      <c r="C137" s="3">
        <v>0.36961664399999999</v>
      </c>
      <c r="D137">
        <v>3</v>
      </c>
      <c r="E137" t="s">
        <v>3</v>
      </c>
    </row>
    <row r="138" spans="1:5" x14ac:dyDescent="0.75">
      <c r="A138">
        <v>30</v>
      </c>
      <c r="B138">
        <v>7</v>
      </c>
      <c r="C138" s="3">
        <v>0.3184187</v>
      </c>
      <c r="D138">
        <v>3</v>
      </c>
      <c r="E138" t="s">
        <v>3</v>
      </c>
    </row>
    <row r="139" spans="1:5" x14ac:dyDescent="0.75">
      <c r="A139">
        <v>30</v>
      </c>
      <c r="B139">
        <v>7.1</v>
      </c>
      <c r="C139" s="3">
        <v>0.271095527</v>
      </c>
      <c r="D139">
        <v>3</v>
      </c>
      <c r="E139" t="s">
        <v>3</v>
      </c>
    </row>
    <row r="140" spans="1:5" x14ac:dyDescent="0.75">
      <c r="A140">
        <v>30</v>
      </c>
      <c r="B140">
        <v>7.2</v>
      </c>
      <c r="C140" s="3">
        <v>0.22833919499999999</v>
      </c>
      <c r="D140">
        <v>3</v>
      </c>
      <c r="E140" t="s">
        <v>3</v>
      </c>
    </row>
    <row r="141" spans="1:5" x14ac:dyDescent="0.75">
      <c r="A141">
        <v>30</v>
      </c>
      <c r="B141">
        <v>7.3</v>
      </c>
      <c r="C141" s="3">
        <v>0.190489727</v>
      </c>
      <c r="D141">
        <v>3</v>
      </c>
      <c r="E141" t="s">
        <v>3</v>
      </c>
    </row>
    <row r="142" spans="1:5" x14ac:dyDescent="0.75">
      <c r="A142">
        <v>30</v>
      </c>
      <c r="B142">
        <v>7.4</v>
      </c>
      <c r="C142" s="3">
        <v>0.15758034900000001</v>
      </c>
      <c r="D142">
        <v>3</v>
      </c>
      <c r="E142" t="s">
        <v>3</v>
      </c>
    </row>
    <row r="143" spans="1:5" x14ac:dyDescent="0.75">
      <c r="A143">
        <v>30</v>
      </c>
      <c r="B143">
        <v>7.5</v>
      </c>
      <c r="C143" s="3">
        <v>0.12940691300000001</v>
      </c>
      <c r="D143">
        <v>3</v>
      </c>
      <c r="E143" t="s">
        <v>3</v>
      </c>
    </row>
    <row r="144" spans="1:5" x14ac:dyDescent="0.75">
      <c r="A144">
        <v>30</v>
      </c>
      <c r="B144">
        <v>7.6</v>
      </c>
      <c r="C144" s="3">
        <v>0.10560377</v>
      </c>
      <c r="D144">
        <v>3</v>
      </c>
      <c r="E144" t="s">
        <v>3</v>
      </c>
    </row>
    <row r="145" spans="1:5" x14ac:dyDescent="0.75">
      <c r="A145">
        <v>30</v>
      </c>
      <c r="B145">
        <v>7.7</v>
      </c>
      <c r="C145" s="3">
        <v>8.5713121000000003E-2</v>
      </c>
      <c r="D145">
        <v>3</v>
      </c>
      <c r="E145" t="s">
        <v>3</v>
      </c>
    </row>
    <row r="146" spans="1:5" x14ac:dyDescent="0.75">
      <c r="A146">
        <v>30</v>
      </c>
      <c r="B146">
        <v>7.8</v>
      </c>
      <c r="C146" s="3">
        <v>6.9240845999999995E-2</v>
      </c>
      <c r="D146">
        <v>3</v>
      </c>
      <c r="E146" t="s">
        <v>3</v>
      </c>
    </row>
    <row r="147" spans="1:5" x14ac:dyDescent="0.75">
      <c r="A147">
        <v>30</v>
      </c>
      <c r="B147">
        <v>7.9</v>
      </c>
      <c r="C147" s="3">
        <v>5.5696782E-2</v>
      </c>
      <c r="D147">
        <v>3</v>
      </c>
      <c r="E147" t="s">
        <v>3</v>
      </c>
    </row>
    <row r="148" spans="1:5" x14ac:dyDescent="0.75">
      <c r="A148">
        <v>30</v>
      </c>
      <c r="B148">
        <v>8</v>
      </c>
      <c r="C148" s="3">
        <v>4.4620643000000001E-2</v>
      </c>
      <c r="D148">
        <v>3</v>
      </c>
      <c r="E148" t="s">
        <v>3</v>
      </c>
    </row>
    <row r="149" spans="1:5" x14ac:dyDescent="0.75">
      <c r="A149">
        <v>40</v>
      </c>
      <c r="B149">
        <v>6</v>
      </c>
      <c r="C149" s="3">
        <v>0.75283839900000005</v>
      </c>
      <c r="D149">
        <v>3</v>
      </c>
      <c r="E149" t="s">
        <v>4</v>
      </c>
    </row>
    <row r="150" spans="1:5" x14ac:dyDescent="0.75">
      <c r="A150">
        <v>40</v>
      </c>
      <c r="B150">
        <v>6.1</v>
      </c>
      <c r="C150" s="3">
        <v>0.71986118300000002</v>
      </c>
      <c r="D150">
        <v>3</v>
      </c>
      <c r="E150" t="s">
        <v>4</v>
      </c>
    </row>
    <row r="151" spans="1:5" x14ac:dyDescent="0.75">
      <c r="A151">
        <v>40</v>
      </c>
      <c r="B151">
        <v>6.2</v>
      </c>
      <c r="C151" s="3">
        <v>0.68045546499999998</v>
      </c>
      <c r="D151">
        <v>3</v>
      </c>
      <c r="E151" t="s">
        <v>4</v>
      </c>
    </row>
    <row r="152" spans="1:5" x14ac:dyDescent="0.75">
      <c r="A152">
        <v>40</v>
      </c>
      <c r="B152">
        <v>6.3</v>
      </c>
      <c r="C152" s="3">
        <v>0.63535145500000001</v>
      </c>
      <c r="D152">
        <v>3</v>
      </c>
      <c r="E152" t="s">
        <v>4</v>
      </c>
    </row>
    <row r="153" spans="1:5" x14ac:dyDescent="0.75">
      <c r="A153">
        <v>40</v>
      </c>
      <c r="B153">
        <v>6.4</v>
      </c>
      <c r="C153" s="3">
        <v>0.58558372999999997</v>
      </c>
      <c r="D153">
        <v>3</v>
      </c>
      <c r="E153" t="s">
        <v>4</v>
      </c>
    </row>
    <row r="154" spans="1:5" x14ac:dyDescent="0.75">
      <c r="A154">
        <v>40</v>
      </c>
      <c r="B154">
        <v>6.5</v>
      </c>
      <c r="C154" s="3">
        <v>0.53247392699999996</v>
      </c>
      <c r="D154">
        <v>3</v>
      </c>
      <c r="E154" t="s">
        <v>4</v>
      </c>
    </row>
    <row r="155" spans="1:5" x14ac:dyDescent="0.75">
      <c r="A155">
        <v>40</v>
      </c>
      <c r="B155">
        <v>6.6</v>
      </c>
      <c r="C155" s="3">
        <v>0.477556851</v>
      </c>
      <c r="D155">
        <v>3</v>
      </c>
      <c r="E155" t="s">
        <v>4</v>
      </c>
    </row>
    <row r="156" spans="1:5" x14ac:dyDescent="0.75">
      <c r="A156">
        <v>40</v>
      </c>
      <c r="B156">
        <v>6.7</v>
      </c>
      <c r="C156" s="3">
        <v>0.42245769799999999</v>
      </c>
      <c r="D156">
        <v>3</v>
      </c>
      <c r="E156" t="s">
        <v>4</v>
      </c>
    </row>
    <row r="157" spans="1:5" x14ac:dyDescent="0.75">
      <c r="A157">
        <v>40</v>
      </c>
      <c r="B157">
        <v>6.8</v>
      </c>
      <c r="C157" s="3">
        <v>0.36874376199999997</v>
      </c>
      <c r="D157">
        <v>3</v>
      </c>
      <c r="E157" t="s">
        <v>4</v>
      </c>
    </row>
    <row r="158" spans="1:5" x14ac:dyDescent="0.75">
      <c r="A158">
        <v>40</v>
      </c>
      <c r="B158">
        <v>6.9</v>
      </c>
      <c r="C158" s="3">
        <v>0.31778271000000002</v>
      </c>
      <c r="D158">
        <v>3</v>
      </c>
      <c r="E158" t="s">
        <v>4</v>
      </c>
    </row>
    <row r="159" spans="1:5" x14ac:dyDescent="0.75">
      <c r="A159">
        <v>40</v>
      </c>
      <c r="B159">
        <v>7</v>
      </c>
      <c r="C159" s="3">
        <v>0.27063709800000002</v>
      </c>
      <c r="D159">
        <v>3</v>
      </c>
      <c r="E159" t="s">
        <v>4</v>
      </c>
    </row>
    <row r="160" spans="1:5" x14ac:dyDescent="0.75">
      <c r="A160">
        <v>40</v>
      </c>
      <c r="B160">
        <v>7.1</v>
      </c>
      <c r="C160" s="3">
        <v>0.22801244400000001</v>
      </c>
      <c r="D160">
        <v>3</v>
      </c>
      <c r="E160" t="s">
        <v>4</v>
      </c>
    </row>
    <row r="161" spans="1:5" x14ac:dyDescent="0.75">
      <c r="A161">
        <v>40</v>
      </c>
      <c r="B161">
        <v>7.2</v>
      </c>
      <c r="C161" s="3">
        <v>0.190259978</v>
      </c>
      <c r="D161">
        <v>3</v>
      </c>
      <c r="E161" t="s">
        <v>4</v>
      </c>
    </row>
    <row r="162" spans="1:5" x14ac:dyDescent="0.75">
      <c r="A162">
        <v>40</v>
      </c>
      <c r="B162">
        <v>7.3</v>
      </c>
      <c r="C162" s="3">
        <v>0.157422018</v>
      </c>
      <c r="D162">
        <v>3</v>
      </c>
      <c r="E162" t="s">
        <v>4</v>
      </c>
    </row>
    <row r="163" spans="1:5" x14ac:dyDescent="0.75">
      <c r="A163">
        <v>40</v>
      </c>
      <c r="B163">
        <v>7.4</v>
      </c>
      <c r="C163" s="3">
        <v>0.12930160700000001</v>
      </c>
      <c r="D163">
        <v>3</v>
      </c>
      <c r="E163" t="s">
        <v>4</v>
      </c>
    </row>
    <row r="164" spans="1:5" x14ac:dyDescent="0.75">
      <c r="A164">
        <v>40</v>
      </c>
      <c r="B164">
        <v>7.5</v>
      </c>
      <c r="C164" s="3">
        <v>0.105538665</v>
      </c>
      <c r="D164">
        <v>3</v>
      </c>
      <c r="E164" t="s">
        <v>4</v>
      </c>
    </row>
    <row r="165" spans="1:5" x14ac:dyDescent="0.75">
      <c r="A165">
        <v>40</v>
      </c>
      <c r="B165">
        <v>7.6</v>
      </c>
      <c r="C165" s="3">
        <v>8.5679651999999995E-2</v>
      </c>
      <c r="D165">
        <v>3</v>
      </c>
      <c r="E165" t="s">
        <v>4</v>
      </c>
    </row>
    <row r="166" spans="1:5" x14ac:dyDescent="0.75">
      <c r="A166">
        <v>40</v>
      </c>
      <c r="B166">
        <v>7.7</v>
      </c>
      <c r="C166" s="3">
        <v>6.9233702999999994E-2</v>
      </c>
      <c r="D166">
        <v>3</v>
      </c>
      <c r="E166" t="s">
        <v>4</v>
      </c>
    </row>
    <row r="167" spans="1:5" x14ac:dyDescent="0.75">
      <c r="A167">
        <v>40</v>
      </c>
      <c r="B167">
        <v>7.8</v>
      </c>
      <c r="C167" s="3">
        <v>5.5713185999999998E-2</v>
      </c>
      <c r="D167">
        <v>3</v>
      </c>
      <c r="E167" t="s">
        <v>4</v>
      </c>
    </row>
    <row r="168" spans="1:5" x14ac:dyDescent="0.75">
      <c r="A168">
        <v>40</v>
      </c>
      <c r="B168">
        <v>7.9</v>
      </c>
      <c r="C168" s="3">
        <v>4.4659856999999997E-2</v>
      </c>
      <c r="D168">
        <v>3</v>
      </c>
      <c r="E168" t="s">
        <v>4</v>
      </c>
    </row>
    <row r="169" spans="1:5" x14ac:dyDescent="0.75">
      <c r="A169">
        <v>40</v>
      </c>
      <c r="B169">
        <v>8</v>
      </c>
      <c r="C169" s="3">
        <v>3.5659367999999997E-2</v>
      </c>
      <c r="D169">
        <v>3</v>
      </c>
      <c r="E169" t="s">
        <v>4</v>
      </c>
    </row>
    <row r="170" spans="1:5" x14ac:dyDescent="0.75">
      <c r="A170">
        <v>10</v>
      </c>
      <c r="B170">
        <v>6</v>
      </c>
      <c r="C170" s="3">
        <v>0.83513027399999995</v>
      </c>
      <c r="D170">
        <v>4</v>
      </c>
      <c r="E170" t="s">
        <v>1</v>
      </c>
    </row>
    <row r="171" spans="1:5" x14ac:dyDescent="0.75">
      <c r="A171">
        <v>10</v>
      </c>
      <c r="B171">
        <v>6.1</v>
      </c>
      <c r="C171" s="3">
        <v>0.81562347599999996</v>
      </c>
      <c r="D171">
        <v>4</v>
      </c>
      <c r="E171" t="s">
        <v>1</v>
      </c>
    </row>
    <row r="172" spans="1:5" x14ac:dyDescent="0.75">
      <c r="A172">
        <v>10</v>
      </c>
      <c r="B172">
        <v>6.2</v>
      </c>
      <c r="C172" s="3">
        <v>0.78983016100000003</v>
      </c>
      <c r="D172">
        <v>4</v>
      </c>
      <c r="E172" t="s">
        <v>1</v>
      </c>
    </row>
    <row r="173" spans="1:5" x14ac:dyDescent="0.75">
      <c r="A173">
        <v>10</v>
      </c>
      <c r="B173">
        <v>6.3</v>
      </c>
      <c r="C173" s="3">
        <v>0.75776627600000002</v>
      </c>
      <c r="D173">
        <v>4</v>
      </c>
      <c r="E173" t="s">
        <v>1</v>
      </c>
    </row>
    <row r="174" spans="1:5" x14ac:dyDescent="0.75">
      <c r="A174">
        <v>10</v>
      </c>
      <c r="B174">
        <v>6.4</v>
      </c>
      <c r="C174" s="3">
        <v>0.71961656299999999</v>
      </c>
      <c r="D174">
        <v>4</v>
      </c>
      <c r="E174" t="s">
        <v>1</v>
      </c>
    </row>
    <row r="175" spans="1:5" x14ac:dyDescent="0.75">
      <c r="A175">
        <v>10</v>
      </c>
      <c r="B175">
        <v>6.5</v>
      </c>
      <c r="C175" s="3">
        <v>0.675810994</v>
      </c>
      <c r="D175">
        <v>4</v>
      </c>
      <c r="E175" t="s">
        <v>1</v>
      </c>
    </row>
    <row r="176" spans="1:5" x14ac:dyDescent="0.75">
      <c r="A176">
        <v>10</v>
      </c>
      <c r="B176">
        <v>6.6</v>
      </c>
      <c r="C176" s="3">
        <v>0.62708121000000006</v>
      </c>
      <c r="D176">
        <v>4</v>
      </c>
      <c r="E176" t="s">
        <v>1</v>
      </c>
    </row>
    <row r="177" spans="1:5" x14ac:dyDescent="0.75">
      <c r="A177">
        <v>10</v>
      </c>
      <c r="B177">
        <v>6.7</v>
      </c>
      <c r="C177" s="3">
        <v>0.57447764000000001</v>
      </c>
      <c r="D177">
        <v>4</v>
      </c>
      <c r="E177" t="s">
        <v>1</v>
      </c>
    </row>
    <row r="178" spans="1:5" x14ac:dyDescent="0.75">
      <c r="A178">
        <v>10</v>
      </c>
      <c r="B178">
        <v>6.8</v>
      </c>
      <c r="C178" s="3">
        <v>0.51933278100000002</v>
      </c>
      <c r="D178">
        <v>4</v>
      </c>
      <c r="E178" t="s">
        <v>1</v>
      </c>
    </row>
    <row r="179" spans="1:5" x14ac:dyDescent="0.75">
      <c r="A179">
        <v>10</v>
      </c>
      <c r="B179">
        <v>6.9</v>
      </c>
      <c r="C179" s="3">
        <v>0.46316805599999999</v>
      </c>
      <c r="D179">
        <v>4</v>
      </c>
      <c r="E179" t="s">
        <v>1</v>
      </c>
    </row>
    <row r="180" spans="1:5" x14ac:dyDescent="0.75">
      <c r="A180">
        <v>10</v>
      </c>
      <c r="B180">
        <v>7</v>
      </c>
      <c r="C180" s="3">
        <v>0.40755780000000003</v>
      </c>
      <c r="D180">
        <v>4</v>
      </c>
      <c r="E180" t="s">
        <v>1</v>
      </c>
    </row>
    <row r="181" spans="1:5" x14ac:dyDescent="0.75">
      <c r="A181">
        <v>10</v>
      </c>
      <c r="B181">
        <v>7.1</v>
      </c>
      <c r="C181" s="3">
        <v>0.353977928</v>
      </c>
      <c r="D181">
        <v>4</v>
      </c>
      <c r="E181" t="s">
        <v>1</v>
      </c>
    </row>
    <row r="182" spans="1:5" x14ac:dyDescent="0.75">
      <c r="A182">
        <v>10</v>
      </c>
      <c r="B182">
        <v>7.2</v>
      </c>
      <c r="C182" s="3">
        <v>0.30367197800000001</v>
      </c>
      <c r="D182">
        <v>4</v>
      </c>
      <c r="E182" t="s">
        <v>1</v>
      </c>
    </row>
    <row r="183" spans="1:5" x14ac:dyDescent="0.75">
      <c r="A183">
        <v>10</v>
      </c>
      <c r="B183">
        <v>7.3</v>
      </c>
      <c r="C183" s="3">
        <v>0.25756099700000001</v>
      </c>
      <c r="D183">
        <v>4</v>
      </c>
      <c r="E183" t="s">
        <v>1</v>
      </c>
    </row>
    <row r="184" spans="1:5" x14ac:dyDescent="0.75">
      <c r="A184">
        <v>10</v>
      </c>
      <c r="B184">
        <v>7.4</v>
      </c>
      <c r="C184" s="3">
        <v>0.21620931600000001</v>
      </c>
      <c r="D184">
        <v>4</v>
      </c>
      <c r="E184" t="s">
        <v>1</v>
      </c>
    </row>
    <row r="185" spans="1:5" x14ac:dyDescent="0.75">
      <c r="A185">
        <v>10</v>
      </c>
      <c r="B185">
        <v>7.5</v>
      </c>
      <c r="C185" s="3">
        <v>0.17984232999999999</v>
      </c>
      <c r="D185">
        <v>4</v>
      </c>
      <c r="E185" t="s">
        <v>1</v>
      </c>
    </row>
    <row r="186" spans="1:5" x14ac:dyDescent="0.75">
      <c r="A186">
        <v>10</v>
      </c>
      <c r="B186">
        <v>7.6</v>
      </c>
      <c r="C186" s="3">
        <v>0.14840128</v>
      </c>
      <c r="D186">
        <v>4</v>
      </c>
      <c r="E186" t="s">
        <v>1</v>
      </c>
    </row>
    <row r="187" spans="1:5" x14ac:dyDescent="0.75">
      <c r="A187">
        <v>10</v>
      </c>
      <c r="B187">
        <v>7.7</v>
      </c>
      <c r="C187" s="3">
        <v>0.121616217</v>
      </c>
      <c r="D187">
        <v>4</v>
      </c>
      <c r="E187" t="s">
        <v>1</v>
      </c>
    </row>
    <row r="188" spans="1:5" x14ac:dyDescent="0.75">
      <c r="A188">
        <v>10</v>
      </c>
      <c r="B188">
        <v>7.8</v>
      </c>
      <c r="C188" s="3">
        <v>9.9080626000000005E-2</v>
      </c>
      <c r="D188">
        <v>4</v>
      </c>
      <c r="E188" t="s">
        <v>1</v>
      </c>
    </row>
    <row r="189" spans="1:5" x14ac:dyDescent="0.75">
      <c r="A189">
        <v>10</v>
      </c>
      <c r="B189">
        <v>7.9</v>
      </c>
      <c r="C189" s="3">
        <v>8.0316689999999996E-2</v>
      </c>
      <c r="D189">
        <v>4</v>
      </c>
      <c r="E189" t="s">
        <v>1</v>
      </c>
    </row>
    <row r="190" spans="1:5" x14ac:dyDescent="0.75">
      <c r="A190">
        <v>10</v>
      </c>
      <c r="B190">
        <v>8</v>
      </c>
      <c r="C190" s="3">
        <v>6.4825963E-2</v>
      </c>
      <c r="D190">
        <v>4</v>
      </c>
      <c r="E190" t="s">
        <v>1</v>
      </c>
    </row>
    <row r="191" spans="1:5" x14ac:dyDescent="0.75">
      <c r="A191">
        <v>20</v>
      </c>
      <c r="B191">
        <v>6</v>
      </c>
      <c r="C191" s="3">
        <v>0.81619724400000004</v>
      </c>
      <c r="D191">
        <v>4</v>
      </c>
      <c r="E191" t="s">
        <v>2</v>
      </c>
    </row>
    <row r="192" spans="1:5" x14ac:dyDescent="0.75">
      <c r="A192">
        <v>20</v>
      </c>
      <c r="B192">
        <v>6.1</v>
      </c>
      <c r="C192" s="3">
        <v>0.79342316400000001</v>
      </c>
      <c r="D192">
        <v>4</v>
      </c>
      <c r="E192" t="s">
        <v>2</v>
      </c>
    </row>
    <row r="193" spans="1:5" x14ac:dyDescent="0.75">
      <c r="A193">
        <v>20</v>
      </c>
      <c r="B193">
        <v>6.2</v>
      </c>
      <c r="C193" s="3">
        <v>0.76415019299999998</v>
      </c>
      <c r="D193">
        <v>4</v>
      </c>
      <c r="E193" t="s">
        <v>2</v>
      </c>
    </row>
    <row r="194" spans="1:5" x14ac:dyDescent="0.75">
      <c r="A194">
        <v>20</v>
      </c>
      <c r="B194">
        <v>6.3</v>
      </c>
      <c r="C194" s="3">
        <v>0.72853860800000003</v>
      </c>
      <c r="D194">
        <v>4</v>
      </c>
      <c r="E194" t="s">
        <v>2</v>
      </c>
    </row>
    <row r="195" spans="1:5" x14ac:dyDescent="0.75">
      <c r="A195">
        <v>20</v>
      </c>
      <c r="B195">
        <v>6.4</v>
      </c>
      <c r="C195" s="3">
        <v>0.68696835599999995</v>
      </c>
      <c r="D195">
        <v>4</v>
      </c>
      <c r="E195" t="s">
        <v>2</v>
      </c>
    </row>
    <row r="196" spans="1:5" x14ac:dyDescent="0.75">
      <c r="A196">
        <v>20</v>
      </c>
      <c r="B196">
        <v>6.5</v>
      </c>
      <c r="C196" s="3">
        <v>0.64010330100000001</v>
      </c>
      <c r="D196">
        <v>4</v>
      </c>
      <c r="E196" t="s">
        <v>2</v>
      </c>
    </row>
    <row r="197" spans="1:5" x14ac:dyDescent="0.75">
      <c r="A197">
        <v>20</v>
      </c>
      <c r="B197">
        <v>6.6</v>
      </c>
      <c r="C197" s="3">
        <v>0.588922116</v>
      </c>
      <c r="D197">
        <v>4</v>
      </c>
      <c r="E197" t="s">
        <v>2</v>
      </c>
    </row>
    <row r="198" spans="1:5" x14ac:dyDescent="0.75">
      <c r="A198">
        <v>20</v>
      </c>
      <c r="B198">
        <v>6.7</v>
      </c>
      <c r="C198" s="3">
        <v>0.53469890900000006</v>
      </c>
      <c r="D198">
        <v>4</v>
      </c>
      <c r="E198" t="s">
        <v>2</v>
      </c>
    </row>
    <row r="199" spans="1:5" x14ac:dyDescent="0.75">
      <c r="A199">
        <v>20</v>
      </c>
      <c r="B199">
        <v>6.8</v>
      </c>
      <c r="C199" s="3">
        <v>0.47892667300000002</v>
      </c>
      <c r="D199">
        <v>4</v>
      </c>
      <c r="E199" t="s">
        <v>2</v>
      </c>
    </row>
    <row r="200" spans="1:5" x14ac:dyDescent="0.75">
      <c r="A200">
        <v>20</v>
      </c>
      <c r="B200">
        <v>6.9</v>
      </c>
      <c r="C200" s="3">
        <v>0.42319215199999999</v>
      </c>
      <c r="D200">
        <v>4</v>
      </c>
      <c r="E200" t="s">
        <v>2</v>
      </c>
    </row>
    <row r="201" spans="1:5" x14ac:dyDescent="0.75">
      <c r="A201">
        <v>20</v>
      </c>
      <c r="B201">
        <v>7</v>
      </c>
      <c r="C201" s="3">
        <v>0.36902609800000002</v>
      </c>
      <c r="D201">
        <v>4</v>
      </c>
      <c r="E201" t="s">
        <v>2</v>
      </c>
    </row>
    <row r="202" spans="1:5" x14ac:dyDescent="0.75">
      <c r="A202">
        <v>20</v>
      </c>
      <c r="B202">
        <v>7.1</v>
      </c>
      <c r="C202" s="3">
        <v>0.31776126799999999</v>
      </c>
      <c r="D202">
        <v>4</v>
      </c>
      <c r="E202" t="s">
        <v>2</v>
      </c>
    </row>
    <row r="203" spans="1:5" x14ac:dyDescent="0.75">
      <c r="A203">
        <v>20</v>
      </c>
      <c r="B203">
        <v>7.2</v>
      </c>
      <c r="C203" s="3">
        <v>0.270427582</v>
      </c>
      <c r="D203">
        <v>4</v>
      </c>
      <c r="E203" t="s">
        <v>2</v>
      </c>
    </row>
    <row r="204" spans="1:5" x14ac:dyDescent="0.75">
      <c r="A204">
        <v>20</v>
      </c>
      <c r="B204">
        <v>7.3</v>
      </c>
      <c r="C204" s="3">
        <v>0.22770126600000001</v>
      </c>
      <c r="D204">
        <v>4</v>
      </c>
      <c r="E204" t="s">
        <v>2</v>
      </c>
    </row>
    <row r="205" spans="1:5" x14ac:dyDescent="0.75">
      <c r="A205">
        <v>20</v>
      </c>
      <c r="B205">
        <v>7.4</v>
      </c>
      <c r="C205" s="3">
        <v>0.189908573</v>
      </c>
      <c r="D205">
        <v>4</v>
      </c>
      <c r="E205" t="s">
        <v>2</v>
      </c>
    </row>
    <row r="206" spans="1:5" x14ac:dyDescent="0.75">
      <c r="A206">
        <v>20</v>
      </c>
      <c r="B206">
        <v>7.5</v>
      </c>
      <c r="C206" s="3">
        <v>0.15707167999999999</v>
      </c>
      <c r="D206">
        <v>4</v>
      </c>
      <c r="E206" t="s">
        <v>2</v>
      </c>
    </row>
    <row r="207" spans="1:5" x14ac:dyDescent="0.75">
      <c r="A207">
        <v>20</v>
      </c>
      <c r="B207">
        <v>7.6</v>
      </c>
      <c r="C207" s="3">
        <v>0.12897831900000001</v>
      </c>
      <c r="D207">
        <v>4</v>
      </c>
      <c r="E207" t="s">
        <v>2</v>
      </c>
    </row>
    <row r="208" spans="1:5" x14ac:dyDescent="0.75">
      <c r="A208">
        <v>20</v>
      </c>
      <c r="B208">
        <v>7.7</v>
      </c>
      <c r="C208" s="3">
        <v>0.10525746900000001</v>
      </c>
      <c r="D208">
        <v>4</v>
      </c>
      <c r="E208" t="s">
        <v>2</v>
      </c>
    </row>
    <row r="209" spans="1:5" x14ac:dyDescent="0.75">
      <c r="A209">
        <v>20</v>
      </c>
      <c r="B209">
        <v>7.8</v>
      </c>
      <c r="C209" s="3">
        <v>8.5448319999999994E-2</v>
      </c>
      <c r="D209">
        <v>4</v>
      </c>
      <c r="E209" t="s">
        <v>2</v>
      </c>
    </row>
    <row r="210" spans="1:5" x14ac:dyDescent="0.75">
      <c r="A210">
        <v>20</v>
      </c>
      <c r="B210">
        <v>7.9</v>
      </c>
      <c r="C210" s="3">
        <v>6.9055628999999993E-2</v>
      </c>
      <c r="D210">
        <v>4</v>
      </c>
      <c r="E210" t="s">
        <v>2</v>
      </c>
    </row>
    <row r="211" spans="1:5" x14ac:dyDescent="0.75">
      <c r="A211">
        <v>20</v>
      </c>
      <c r="B211">
        <v>8</v>
      </c>
      <c r="C211" s="3">
        <v>5.5589553E-2</v>
      </c>
      <c r="D211">
        <v>4</v>
      </c>
      <c r="E211" t="s">
        <v>2</v>
      </c>
    </row>
    <row r="212" spans="1:5" x14ac:dyDescent="0.75">
      <c r="A212">
        <v>30</v>
      </c>
      <c r="B212">
        <v>6</v>
      </c>
      <c r="C212" s="3">
        <v>0.79070557600000002</v>
      </c>
      <c r="D212">
        <v>4</v>
      </c>
      <c r="E212" t="s">
        <v>3</v>
      </c>
    </row>
    <row r="213" spans="1:5" x14ac:dyDescent="0.75">
      <c r="A213">
        <v>30</v>
      </c>
      <c r="B213">
        <v>6.1</v>
      </c>
      <c r="C213" s="3">
        <v>0.76382568299999998</v>
      </c>
      <c r="D213">
        <v>4</v>
      </c>
      <c r="E213" t="s">
        <v>3</v>
      </c>
    </row>
    <row r="214" spans="1:5" x14ac:dyDescent="0.75">
      <c r="A214">
        <v>30</v>
      </c>
      <c r="B214">
        <v>6.2</v>
      </c>
      <c r="C214" s="3">
        <v>0.73032251599999998</v>
      </c>
      <c r="D214">
        <v>4</v>
      </c>
      <c r="E214" t="s">
        <v>3</v>
      </c>
    </row>
    <row r="215" spans="1:5" x14ac:dyDescent="0.75">
      <c r="A215">
        <v>30</v>
      </c>
      <c r="B215">
        <v>6.3</v>
      </c>
      <c r="C215" s="3">
        <v>0.69057526700000005</v>
      </c>
      <c r="D215">
        <v>4</v>
      </c>
      <c r="E215" t="s">
        <v>3</v>
      </c>
    </row>
    <row r="216" spans="1:5" x14ac:dyDescent="0.75">
      <c r="A216">
        <v>30</v>
      </c>
      <c r="B216">
        <v>6.4</v>
      </c>
      <c r="C216" s="3">
        <v>0.64523356200000004</v>
      </c>
      <c r="D216">
        <v>4</v>
      </c>
      <c r="E216" t="s">
        <v>3</v>
      </c>
    </row>
    <row r="217" spans="1:5" x14ac:dyDescent="0.75">
      <c r="A217">
        <v>30</v>
      </c>
      <c r="B217">
        <v>6.5</v>
      </c>
      <c r="C217" s="3">
        <v>0.59525491100000005</v>
      </c>
      <c r="D217">
        <v>4</v>
      </c>
      <c r="E217" t="s">
        <v>3</v>
      </c>
    </row>
    <row r="218" spans="1:5" x14ac:dyDescent="0.75">
      <c r="A218">
        <v>30</v>
      </c>
      <c r="B218">
        <v>6.6</v>
      </c>
      <c r="C218" s="3">
        <v>0.541894604</v>
      </c>
      <c r="D218">
        <v>4</v>
      </c>
      <c r="E218" t="s">
        <v>3</v>
      </c>
    </row>
    <row r="219" spans="1:5" x14ac:dyDescent="0.75">
      <c r="A219">
        <v>30</v>
      </c>
      <c r="B219">
        <v>6.7</v>
      </c>
      <c r="C219" s="3">
        <v>0.486638813</v>
      </c>
      <c r="D219">
        <v>4</v>
      </c>
      <c r="E219" t="s">
        <v>3</v>
      </c>
    </row>
    <row r="220" spans="1:5" x14ac:dyDescent="0.75">
      <c r="A220">
        <v>30</v>
      </c>
      <c r="B220">
        <v>6.8</v>
      </c>
      <c r="C220" s="3">
        <v>0.43108665299999999</v>
      </c>
      <c r="D220">
        <v>4</v>
      </c>
      <c r="E220" t="s">
        <v>3</v>
      </c>
    </row>
    <row r="221" spans="1:5" x14ac:dyDescent="0.75">
      <c r="A221">
        <v>30</v>
      </c>
      <c r="B221">
        <v>6.9</v>
      </c>
      <c r="C221" s="3">
        <v>0.37680289500000003</v>
      </c>
      <c r="D221">
        <v>4</v>
      </c>
      <c r="E221" t="s">
        <v>3</v>
      </c>
    </row>
    <row r="222" spans="1:5" x14ac:dyDescent="0.75">
      <c r="A222">
        <v>30</v>
      </c>
      <c r="B222">
        <v>7</v>
      </c>
      <c r="C222" s="3">
        <v>0.325172972</v>
      </c>
      <c r="D222">
        <v>4</v>
      </c>
      <c r="E222" t="s">
        <v>3</v>
      </c>
    </row>
    <row r="223" spans="1:5" x14ac:dyDescent="0.75">
      <c r="A223">
        <v>30</v>
      </c>
      <c r="B223">
        <v>7.1</v>
      </c>
      <c r="C223" s="3">
        <v>0.27729094999999998</v>
      </c>
      <c r="D223">
        <v>4</v>
      </c>
      <c r="E223" t="s">
        <v>3</v>
      </c>
    </row>
    <row r="224" spans="1:5" x14ac:dyDescent="0.75">
      <c r="A224">
        <v>30</v>
      </c>
      <c r="B224">
        <v>7.2</v>
      </c>
      <c r="C224" s="3">
        <v>0.23389976700000001</v>
      </c>
      <c r="D224">
        <v>4</v>
      </c>
      <c r="E224" t="s">
        <v>3</v>
      </c>
    </row>
    <row r="225" spans="1:5" x14ac:dyDescent="0.75">
      <c r="A225">
        <v>30</v>
      </c>
      <c r="B225">
        <v>7.3</v>
      </c>
      <c r="C225" s="3">
        <v>0.19538694700000001</v>
      </c>
      <c r="D225">
        <v>4</v>
      </c>
      <c r="E225" t="s">
        <v>3</v>
      </c>
    </row>
    <row r="226" spans="1:5" x14ac:dyDescent="0.75">
      <c r="A226">
        <v>30</v>
      </c>
      <c r="B226">
        <v>7.4</v>
      </c>
      <c r="C226" s="3">
        <v>0.16182507099999999</v>
      </c>
      <c r="D226">
        <v>4</v>
      </c>
      <c r="E226" t="s">
        <v>3</v>
      </c>
    </row>
    <row r="227" spans="1:5" x14ac:dyDescent="0.75">
      <c r="A227">
        <v>30</v>
      </c>
      <c r="B227">
        <v>7.5</v>
      </c>
      <c r="C227" s="3">
        <v>0.13303906099999999</v>
      </c>
      <c r="D227">
        <v>4</v>
      </c>
      <c r="E227" t="s">
        <v>3</v>
      </c>
    </row>
    <row r="228" spans="1:5" x14ac:dyDescent="0.75">
      <c r="A228">
        <v>30</v>
      </c>
      <c r="B228">
        <v>7.6</v>
      </c>
      <c r="C228" s="3">
        <v>0.108682107</v>
      </c>
      <c r="D228">
        <v>4</v>
      </c>
      <c r="E228" t="s">
        <v>3</v>
      </c>
    </row>
    <row r="229" spans="1:5" x14ac:dyDescent="0.75">
      <c r="A229">
        <v>30</v>
      </c>
      <c r="B229">
        <v>7.7</v>
      </c>
      <c r="C229" s="3">
        <v>8.8306517000000001E-2</v>
      </c>
      <c r="D229">
        <v>4</v>
      </c>
      <c r="E229" t="s">
        <v>3</v>
      </c>
    </row>
    <row r="230" spans="1:5" x14ac:dyDescent="0.75">
      <c r="A230">
        <v>30</v>
      </c>
      <c r="B230">
        <v>7.8</v>
      </c>
      <c r="C230" s="3">
        <v>7.1421675000000004E-2</v>
      </c>
      <c r="D230">
        <v>4</v>
      </c>
      <c r="E230" t="s">
        <v>3</v>
      </c>
    </row>
    <row r="231" spans="1:5" x14ac:dyDescent="0.75">
      <c r="A231">
        <v>30</v>
      </c>
      <c r="B231">
        <v>7.9</v>
      </c>
      <c r="C231" s="3">
        <v>5.7536504000000002E-2</v>
      </c>
      <c r="D231">
        <v>4</v>
      </c>
      <c r="E231" t="s">
        <v>3</v>
      </c>
    </row>
    <row r="232" spans="1:5" x14ac:dyDescent="0.75">
      <c r="A232">
        <v>30</v>
      </c>
      <c r="B232">
        <v>8</v>
      </c>
      <c r="C232" s="3">
        <v>4.6187286000000001E-2</v>
      </c>
      <c r="D232">
        <v>4</v>
      </c>
      <c r="E232" t="s">
        <v>3</v>
      </c>
    </row>
    <row r="233" spans="1:5" x14ac:dyDescent="0.75">
      <c r="A233">
        <v>40</v>
      </c>
      <c r="B233">
        <v>6</v>
      </c>
      <c r="C233" s="3">
        <v>0.75606187599999997</v>
      </c>
      <c r="D233">
        <v>4</v>
      </c>
      <c r="E233" t="s">
        <v>4</v>
      </c>
    </row>
    <row r="234" spans="1:5" x14ac:dyDescent="0.75">
      <c r="A234">
        <v>40</v>
      </c>
      <c r="B234">
        <v>6.1</v>
      </c>
      <c r="C234" s="3">
        <v>0.72416819099999996</v>
      </c>
      <c r="D234">
        <v>4</v>
      </c>
      <c r="E234" t="s">
        <v>4</v>
      </c>
    </row>
    <row r="235" spans="1:5" x14ac:dyDescent="0.75">
      <c r="A235">
        <v>40</v>
      </c>
      <c r="B235">
        <v>6.2</v>
      </c>
      <c r="C235" s="3">
        <v>0.68574003699999997</v>
      </c>
      <c r="D235">
        <v>4</v>
      </c>
      <c r="E235" t="s">
        <v>4</v>
      </c>
    </row>
    <row r="236" spans="1:5" x14ac:dyDescent="0.75">
      <c r="A236">
        <v>40</v>
      </c>
      <c r="B236">
        <v>6.3</v>
      </c>
      <c r="C236" s="3">
        <v>0.641471597</v>
      </c>
      <c r="D236">
        <v>4</v>
      </c>
      <c r="E236" t="s">
        <v>4</v>
      </c>
    </row>
    <row r="237" spans="1:5" x14ac:dyDescent="0.75">
      <c r="A237">
        <v>40</v>
      </c>
      <c r="B237">
        <v>6.4</v>
      </c>
      <c r="C237" s="3">
        <v>0.59235920500000006</v>
      </c>
      <c r="D237">
        <v>4</v>
      </c>
      <c r="E237" t="s">
        <v>4</v>
      </c>
    </row>
    <row r="238" spans="1:5" x14ac:dyDescent="0.75">
      <c r="A238">
        <v>40</v>
      </c>
      <c r="B238">
        <v>6.5</v>
      </c>
      <c r="C238" s="3">
        <v>0.539691476</v>
      </c>
      <c r="D238">
        <v>4</v>
      </c>
      <c r="E238" t="s">
        <v>4</v>
      </c>
    </row>
    <row r="239" spans="1:5" x14ac:dyDescent="0.75">
      <c r="A239">
        <v>40</v>
      </c>
      <c r="B239">
        <v>6.6</v>
      </c>
      <c r="C239" s="3">
        <v>0.48498316400000002</v>
      </c>
      <c r="D239">
        <v>4</v>
      </c>
      <c r="E239" t="s">
        <v>4</v>
      </c>
    </row>
    <row r="240" spans="1:5" x14ac:dyDescent="0.75">
      <c r="A240">
        <v>40</v>
      </c>
      <c r="B240">
        <v>6.7</v>
      </c>
      <c r="C240" s="3">
        <v>0.42985809699999999</v>
      </c>
      <c r="D240">
        <v>4</v>
      </c>
      <c r="E240" t="s">
        <v>4</v>
      </c>
    </row>
    <row r="241" spans="1:5" x14ac:dyDescent="0.75">
      <c r="A241">
        <v>40</v>
      </c>
      <c r="B241">
        <v>6.8</v>
      </c>
      <c r="C241" s="3">
        <v>0.37590264099999998</v>
      </c>
      <c r="D241">
        <v>4</v>
      </c>
      <c r="E241" t="s">
        <v>4</v>
      </c>
    </row>
    <row r="242" spans="1:5" x14ac:dyDescent="0.75">
      <c r="A242">
        <v>40</v>
      </c>
      <c r="B242">
        <v>6.9</v>
      </c>
      <c r="C242" s="3">
        <v>0.32452118800000002</v>
      </c>
      <c r="D242">
        <v>4</v>
      </c>
      <c r="E242" t="s">
        <v>4</v>
      </c>
    </row>
    <row r="243" spans="1:5" x14ac:dyDescent="0.75">
      <c r="A243">
        <v>40</v>
      </c>
      <c r="B243">
        <v>7</v>
      </c>
      <c r="C243" s="3">
        <v>0.27682434900000003</v>
      </c>
      <c r="D243">
        <v>4</v>
      </c>
      <c r="E243" t="s">
        <v>4</v>
      </c>
    </row>
    <row r="244" spans="1:5" x14ac:dyDescent="0.75">
      <c r="A244">
        <v>40</v>
      </c>
      <c r="B244">
        <v>7.1</v>
      </c>
      <c r="C244" s="3">
        <v>0.233569255</v>
      </c>
      <c r="D244">
        <v>4</v>
      </c>
      <c r="E244" t="s">
        <v>4</v>
      </c>
    </row>
    <row r="245" spans="1:5" x14ac:dyDescent="0.75">
      <c r="A245">
        <v>40</v>
      </c>
      <c r="B245">
        <v>7.2</v>
      </c>
      <c r="C245" s="3">
        <v>0.195155305</v>
      </c>
      <c r="D245">
        <v>4</v>
      </c>
      <c r="E245" t="s">
        <v>4</v>
      </c>
    </row>
    <row r="246" spans="1:5" x14ac:dyDescent="0.75">
      <c r="A246">
        <v>40</v>
      </c>
      <c r="B246">
        <v>7.3</v>
      </c>
      <c r="C246" s="3">
        <v>0.16166472900000001</v>
      </c>
      <c r="D246">
        <v>4</v>
      </c>
      <c r="E246" t="s">
        <v>4</v>
      </c>
    </row>
    <row r="247" spans="1:5" x14ac:dyDescent="0.75">
      <c r="A247">
        <v>40</v>
      </c>
      <c r="B247">
        <v>7.4</v>
      </c>
      <c r="C247" s="3">
        <v>0.13293006299999999</v>
      </c>
      <c r="D247">
        <v>4</v>
      </c>
      <c r="E247" t="s">
        <v>4</v>
      </c>
    </row>
    <row r="248" spans="1:5" x14ac:dyDescent="0.75">
      <c r="A248">
        <v>40</v>
      </c>
      <c r="B248">
        <v>7.5</v>
      </c>
      <c r="C248" s="3">
        <v>0.10861034899999999</v>
      </c>
      <c r="D248">
        <v>4</v>
      </c>
      <c r="E248" t="s">
        <v>4</v>
      </c>
    </row>
    <row r="249" spans="1:5" x14ac:dyDescent="0.75">
      <c r="A249">
        <v>40</v>
      </c>
      <c r="B249">
        <v>7.6</v>
      </c>
      <c r="C249" s="3">
        <v>8.8262296000000004E-2</v>
      </c>
      <c r="D249">
        <v>4</v>
      </c>
      <c r="E249" t="s">
        <v>4</v>
      </c>
    </row>
    <row r="250" spans="1:5" x14ac:dyDescent="0.75">
      <c r="A250">
        <v>40</v>
      </c>
      <c r="B250">
        <v>7.7</v>
      </c>
      <c r="C250" s="3">
        <v>7.1398559E-2</v>
      </c>
      <c r="D250">
        <v>4</v>
      </c>
      <c r="E250" t="s">
        <v>4</v>
      </c>
    </row>
    <row r="251" spans="1:5" x14ac:dyDescent="0.75">
      <c r="A251">
        <v>40</v>
      </c>
      <c r="B251">
        <v>7.8</v>
      </c>
      <c r="C251" s="3">
        <v>5.7530482000000001E-2</v>
      </c>
      <c r="D251">
        <v>4</v>
      </c>
      <c r="E251" t="s">
        <v>4</v>
      </c>
    </row>
    <row r="252" spans="1:5" x14ac:dyDescent="0.75">
      <c r="A252">
        <v>40</v>
      </c>
      <c r="B252">
        <v>7.9</v>
      </c>
      <c r="C252" s="3">
        <v>4.6196172000000001E-2</v>
      </c>
      <c r="D252">
        <v>4</v>
      </c>
      <c r="E252" t="s">
        <v>4</v>
      </c>
    </row>
    <row r="253" spans="1:5" x14ac:dyDescent="0.75">
      <c r="A253">
        <v>40</v>
      </c>
      <c r="B253">
        <v>8</v>
      </c>
      <c r="C253" s="3">
        <v>3.6976510999999997E-2</v>
      </c>
      <c r="D253">
        <v>4</v>
      </c>
      <c r="E253" t="s">
        <v>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BEA95-9D90-46F2-A8BF-72D948AF8680}">
  <dimension ref="A1:D43"/>
  <sheetViews>
    <sheetView workbookViewId="0"/>
  </sheetViews>
  <sheetFormatPr defaultRowHeight="14.75" x14ac:dyDescent="0.75"/>
  <sheetData>
    <row r="1" spans="1:4" x14ac:dyDescent="0.75">
      <c r="A1" t="s">
        <v>28</v>
      </c>
      <c r="B1" t="s">
        <v>7</v>
      </c>
      <c r="C1" t="s">
        <v>6</v>
      </c>
      <c r="D1" t="s">
        <v>27</v>
      </c>
    </row>
    <row r="2" spans="1:4" x14ac:dyDescent="0.75">
      <c r="A2">
        <v>30</v>
      </c>
      <c r="B2">
        <v>3</v>
      </c>
      <c r="C2">
        <v>6</v>
      </c>
      <c r="D2" s="2">
        <v>0.68400000000000005</v>
      </c>
    </row>
    <row r="3" spans="1:4" x14ac:dyDescent="0.75">
      <c r="A3">
        <v>30</v>
      </c>
      <c r="B3">
        <v>3</v>
      </c>
      <c r="C3">
        <v>6.1</v>
      </c>
      <c r="D3" s="2">
        <v>0.71599999999999997</v>
      </c>
    </row>
    <row r="4" spans="1:4" x14ac:dyDescent="0.75">
      <c r="A4">
        <v>30</v>
      </c>
      <c r="B4">
        <v>3</v>
      </c>
      <c r="C4">
        <v>6.2</v>
      </c>
      <c r="D4" s="2">
        <v>0.749</v>
      </c>
    </row>
    <row r="5" spans="1:4" x14ac:dyDescent="0.75">
      <c r="A5">
        <v>30</v>
      </c>
      <c r="B5">
        <v>3</v>
      </c>
      <c r="C5">
        <v>6.3</v>
      </c>
      <c r="D5" s="2">
        <v>0.78100000000000003</v>
      </c>
    </row>
    <row r="6" spans="1:4" x14ac:dyDescent="0.75">
      <c r="A6">
        <v>30</v>
      </c>
      <c r="B6">
        <v>3</v>
      </c>
      <c r="C6">
        <v>6.4</v>
      </c>
      <c r="D6" s="2">
        <v>0.81200000000000006</v>
      </c>
    </row>
    <row r="7" spans="1:4" x14ac:dyDescent="0.75">
      <c r="A7">
        <v>30</v>
      </c>
      <c r="B7">
        <v>3</v>
      </c>
      <c r="C7">
        <v>6.5</v>
      </c>
      <c r="D7" s="2">
        <v>0.84099999999999997</v>
      </c>
    </row>
    <row r="8" spans="1:4" x14ac:dyDescent="0.75">
      <c r="A8">
        <v>30</v>
      </c>
      <c r="B8">
        <v>3</v>
      </c>
      <c r="C8">
        <v>6.6</v>
      </c>
      <c r="D8" s="2">
        <v>0.86699999999999999</v>
      </c>
    </row>
    <row r="9" spans="1:4" x14ac:dyDescent="0.75">
      <c r="A9">
        <v>30</v>
      </c>
      <c r="B9">
        <v>3</v>
      </c>
      <c r="C9">
        <v>6.7</v>
      </c>
      <c r="D9" s="2">
        <v>0.88900000000000001</v>
      </c>
    </row>
    <row r="10" spans="1:4" x14ac:dyDescent="0.75">
      <c r="A10">
        <v>30</v>
      </c>
      <c r="B10">
        <v>3</v>
      </c>
      <c r="C10">
        <v>6.8</v>
      </c>
      <c r="D10" s="2">
        <v>0.90900000000000003</v>
      </c>
    </row>
    <row r="11" spans="1:4" x14ac:dyDescent="0.75">
      <c r="A11">
        <v>30</v>
      </c>
      <c r="B11">
        <v>3</v>
      </c>
      <c r="C11">
        <v>6.9</v>
      </c>
      <c r="D11" s="2">
        <v>0.92500000000000004</v>
      </c>
    </row>
    <row r="12" spans="1:4" x14ac:dyDescent="0.75">
      <c r="A12">
        <v>30</v>
      </c>
      <c r="B12">
        <v>3</v>
      </c>
      <c r="C12">
        <v>7</v>
      </c>
      <c r="D12" s="2">
        <v>0.93899999999999995</v>
      </c>
    </row>
    <row r="13" spans="1:4" x14ac:dyDescent="0.75">
      <c r="A13">
        <v>30</v>
      </c>
      <c r="B13">
        <v>3</v>
      </c>
      <c r="C13">
        <v>7.1</v>
      </c>
      <c r="D13" s="2">
        <v>0.95099999999999996</v>
      </c>
    </row>
    <row r="14" spans="1:4" x14ac:dyDescent="0.75">
      <c r="A14">
        <v>30</v>
      </c>
      <c r="B14">
        <v>3</v>
      </c>
      <c r="C14">
        <v>7.2</v>
      </c>
      <c r="D14" s="2">
        <v>0.96</v>
      </c>
    </row>
    <row r="15" spans="1:4" x14ac:dyDescent="0.75">
      <c r="A15">
        <v>30</v>
      </c>
      <c r="B15">
        <v>3</v>
      </c>
      <c r="C15">
        <v>7.3</v>
      </c>
      <c r="D15" s="2">
        <v>0.96799999999999997</v>
      </c>
    </row>
    <row r="16" spans="1:4" x14ac:dyDescent="0.75">
      <c r="A16">
        <v>30</v>
      </c>
      <c r="B16">
        <v>3</v>
      </c>
      <c r="C16">
        <v>7.4</v>
      </c>
      <c r="D16" s="2">
        <v>0.97399999999999998</v>
      </c>
    </row>
    <row r="17" spans="1:4" x14ac:dyDescent="0.75">
      <c r="A17">
        <v>30</v>
      </c>
      <c r="B17">
        <v>3</v>
      </c>
      <c r="C17">
        <v>7.5</v>
      </c>
      <c r="D17" s="2">
        <v>0.97899999999999998</v>
      </c>
    </row>
    <row r="18" spans="1:4" x14ac:dyDescent="0.75">
      <c r="A18">
        <v>30</v>
      </c>
      <c r="B18">
        <v>3</v>
      </c>
      <c r="C18">
        <v>7.6</v>
      </c>
      <c r="D18" s="2">
        <v>0.98399999999999999</v>
      </c>
    </row>
    <row r="19" spans="1:4" x14ac:dyDescent="0.75">
      <c r="A19">
        <v>30</v>
      </c>
      <c r="B19">
        <v>3</v>
      </c>
      <c r="C19">
        <v>7.7</v>
      </c>
      <c r="D19" s="2">
        <v>0.98699999999999999</v>
      </c>
    </row>
    <row r="20" spans="1:4" x14ac:dyDescent="0.75">
      <c r="A20">
        <v>30</v>
      </c>
      <c r="B20">
        <v>3</v>
      </c>
      <c r="C20">
        <v>7.8</v>
      </c>
      <c r="D20" s="2">
        <v>0.99</v>
      </c>
    </row>
    <row r="21" spans="1:4" x14ac:dyDescent="0.75">
      <c r="A21">
        <v>30</v>
      </c>
      <c r="B21">
        <v>3</v>
      </c>
      <c r="C21">
        <v>7.9</v>
      </c>
      <c r="D21" s="2">
        <v>0.99199999999999999</v>
      </c>
    </row>
    <row r="22" spans="1:4" x14ac:dyDescent="0.75">
      <c r="A22">
        <v>30</v>
      </c>
      <c r="B22">
        <v>3</v>
      </c>
      <c r="C22">
        <v>8</v>
      </c>
      <c r="D22" s="2">
        <v>0.99299999999999999</v>
      </c>
    </row>
    <row r="23" spans="1:4" x14ac:dyDescent="0.75">
      <c r="A23">
        <v>10</v>
      </c>
      <c r="B23">
        <v>4</v>
      </c>
      <c r="C23">
        <v>6</v>
      </c>
      <c r="D23" s="2">
        <v>0.90700000000000003</v>
      </c>
    </row>
    <row r="24" spans="1:4" x14ac:dyDescent="0.75">
      <c r="A24">
        <v>10</v>
      </c>
      <c r="B24">
        <v>4</v>
      </c>
      <c r="C24">
        <v>6.1</v>
      </c>
      <c r="D24" s="2">
        <v>0.91300000000000003</v>
      </c>
    </row>
    <row r="25" spans="1:4" x14ac:dyDescent="0.75">
      <c r="A25">
        <v>10</v>
      </c>
      <c r="B25">
        <v>4</v>
      </c>
      <c r="C25">
        <v>6.2</v>
      </c>
      <c r="D25" s="2">
        <v>0.91900000000000004</v>
      </c>
    </row>
    <row r="26" spans="1:4" x14ac:dyDescent="0.75">
      <c r="A26">
        <v>10</v>
      </c>
      <c r="B26">
        <v>4</v>
      </c>
      <c r="C26">
        <v>6.3</v>
      </c>
      <c r="D26" s="2">
        <v>0.92500000000000004</v>
      </c>
    </row>
    <row r="27" spans="1:4" x14ac:dyDescent="0.75">
      <c r="A27">
        <v>10</v>
      </c>
      <c r="B27">
        <v>4</v>
      </c>
      <c r="C27">
        <v>6.4</v>
      </c>
      <c r="D27" s="2">
        <v>0.93200000000000005</v>
      </c>
    </row>
    <row r="28" spans="1:4" x14ac:dyDescent="0.75">
      <c r="A28">
        <v>10</v>
      </c>
      <c r="B28">
        <v>4</v>
      </c>
      <c r="C28">
        <v>6.5</v>
      </c>
      <c r="D28" s="2">
        <v>0.93899999999999995</v>
      </c>
    </row>
    <row r="29" spans="1:4" x14ac:dyDescent="0.75">
      <c r="A29">
        <v>10</v>
      </c>
      <c r="B29">
        <v>4</v>
      </c>
      <c r="C29">
        <v>6.6</v>
      </c>
      <c r="D29" s="2">
        <v>0.94599999999999995</v>
      </c>
    </row>
    <row r="30" spans="1:4" x14ac:dyDescent="0.75">
      <c r="A30">
        <v>10</v>
      </c>
      <c r="B30">
        <v>4</v>
      </c>
      <c r="C30">
        <v>6.7</v>
      </c>
      <c r="D30" s="2">
        <v>0.95299999999999996</v>
      </c>
    </row>
    <row r="31" spans="1:4" x14ac:dyDescent="0.75">
      <c r="A31">
        <v>10</v>
      </c>
      <c r="B31">
        <v>4</v>
      </c>
      <c r="C31">
        <v>6.8</v>
      </c>
      <c r="D31" s="2">
        <v>0.95899999999999996</v>
      </c>
    </row>
    <row r="32" spans="1:4" x14ac:dyDescent="0.75">
      <c r="A32">
        <v>10</v>
      </c>
      <c r="B32">
        <v>4</v>
      </c>
      <c r="C32">
        <v>6.9</v>
      </c>
      <c r="D32" s="2">
        <v>0.96599999999999997</v>
      </c>
    </row>
    <row r="33" spans="1:4" x14ac:dyDescent="0.75">
      <c r="A33">
        <v>10</v>
      </c>
      <c r="B33">
        <v>4</v>
      </c>
      <c r="C33">
        <v>7</v>
      </c>
      <c r="D33" s="2">
        <v>0.97099999999999997</v>
      </c>
    </row>
    <row r="34" spans="1:4" x14ac:dyDescent="0.75">
      <c r="A34">
        <v>10</v>
      </c>
      <c r="B34">
        <v>4</v>
      </c>
      <c r="C34">
        <v>7.1</v>
      </c>
      <c r="D34" s="2">
        <v>0.97599999999999998</v>
      </c>
    </row>
    <row r="35" spans="1:4" x14ac:dyDescent="0.75">
      <c r="A35">
        <v>10</v>
      </c>
      <c r="B35">
        <v>4</v>
      </c>
      <c r="C35">
        <v>7.2</v>
      </c>
      <c r="D35" s="2">
        <v>0.98</v>
      </c>
    </row>
    <row r="36" spans="1:4" x14ac:dyDescent="0.75">
      <c r="A36">
        <v>10</v>
      </c>
      <c r="B36">
        <v>4</v>
      </c>
      <c r="C36">
        <v>7.3</v>
      </c>
      <c r="D36" s="2">
        <v>0.98399999999999999</v>
      </c>
    </row>
    <row r="37" spans="1:4" x14ac:dyDescent="0.75">
      <c r="A37">
        <v>10</v>
      </c>
      <c r="B37">
        <v>4</v>
      </c>
      <c r="C37">
        <v>7.4</v>
      </c>
      <c r="D37" s="2">
        <v>0.98699999999999999</v>
      </c>
    </row>
    <row r="38" spans="1:4" x14ac:dyDescent="0.75">
      <c r="A38">
        <v>10</v>
      </c>
      <c r="B38">
        <v>4</v>
      </c>
      <c r="C38">
        <v>7.5</v>
      </c>
      <c r="D38" s="2">
        <v>0.98899999999999999</v>
      </c>
    </row>
    <row r="39" spans="1:4" x14ac:dyDescent="0.75">
      <c r="A39">
        <v>10</v>
      </c>
      <c r="B39">
        <v>4</v>
      </c>
      <c r="C39">
        <v>7.6</v>
      </c>
      <c r="D39" s="2">
        <v>0.99099999999999999</v>
      </c>
    </row>
    <row r="40" spans="1:4" x14ac:dyDescent="0.75">
      <c r="A40">
        <v>10</v>
      </c>
      <c r="B40">
        <v>4</v>
      </c>
      <c r="C40">
        <v>7.7</v>
      </c>
      <c r="D40" s="2">
        <v>0.99299999999999999</v>
      </c>
    </row>
    <row r="41" spans="1:4" x14ac:dyDescent="0.75">
      <c r="A41">
        <v>10</v>
      </c>
      <c r="B41">
        <v>4</v>
      </c>
      <c r="C41">
        <v>7.8</v>
      </c>
      <c r="D41" s="2">
        <v>0.99399999999999999</v>
      </c>
    </row>
    <row r="42" spans="1:4" x14ac:dyDescent="0.75">
      <c r="A42">
        <v>10</v>
      </c>
      <c r="B42">
        <v>4</v>
      </c>
      <c r="C42">
        <v>7.9</v>
      </c>
      <c r="D42" s="2">
        <v>0.996</v>
      </c>
    </row>
    <row r="43" spans="1:4" x14ac:dyDescent="0.75">
      <c r="A43">
        <v>10</v>
      </c>
      <c r="B43">
        <v>4</v>
      </c>
      <c r="C43">
        <v>8</v>
      </c>
      <c r="D43" s="2">
        <v>0.996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F190E-AFF8-4579-9651-991E2CAD0023}">
  <dimension ref="A1:N228"/>
  <sheetViews>
    <sheetView workbookViewId="0"/>
  </sheetViews>
  <sheetFormatPr defaultRowHeight="14.75" x14ac:dyDescent="0.75"/>
  <sheetData>
    <row r="1" spans="1:14" x14ac:dyDescent="0.75">
      <c r="A1" t="s">
        <v>10</v>
      </c>
      <c r="B1" t="s">
        <v>16</v>
      </c>
      <c r="C1" t="s">
        <v>17</v>
      </c>
      <c r="D1" t="s">
        <v>6</v>
      </c>
      <c r="E1" t="s">
        <v>7</v>
      </c>
      <c r="F1" t="s">
        <v>18</v>
      </c>
      <c r="G1" t="s">
        <v>19</v>
      </c>
      <c r="H1" t="s">
        <v>20</v>
      </c>
      <c r="I1" t="s">
        <v>21</v>
      </c>
      <c r="J1" t="s">
        <v>11</v>
      </c>
      <c r="K1" t="s">
        <v>15</v>
      </c>
      <c r="L1" t="s">
        <v>22</v>
      </c>
      <c r="M1" t="s">
        <v>23</v>
      </c>
      <c r="N1" t="s">
        <v>24</v>
      </c>
    </row>
    <row r="2" spans="1:14" x14ac:dyDescent="0.75">
      <c r="A2">
        <v>0</v>
      </c>
      <c r="B2" s="4">
        <v>13.206</v>
      </c>
      <c r="C2">
        <v>10</v>
      </c>
      <c r="D2">
        <v>6</v>
      </c>
      <c r="E2">
        <v>2</v>
      </c>
      <c r="F2" s="4">
        <v>33.664759099999998</v>
      </c>
      <c r="G2" s="3">
        <v>8.8622300000000005E-3</v>
      </c>
      <c r="H2" s="4">
        <v>2.0176744499999999</v>
      </c>
      <c r="I2" s="4">
        <v>10.543067000000001</v>
      </c>
      <c r="J2" s="3">
        <v>0.802374005</v>
      </c>
      <c r="K2" t="s">
        <v>4</v>
      </c>
      <c r="L2">
        <v>1</v>
      </c>
      <c r="M2">
        <v>1</v>
      </c>
      <c r="N2" t="s">
        <v>26</v>
      </c>
    </row>
    <row r="3" spans="1:14" x14ac:dyDescent="0.75">
      <c r="A3">
        <v>0.5</v>
      </c>
      <c r="B3" s="4">
        <v>13.206</v>
      </c>
      <c r="C3">
        <v>10</v>
      </c>
      <c r="D3">
        <v>6</v>
      </c>
      <c r="E3">
        <v>2</v>
      </c>
      <c r="F3" s="4">
        <v>11.718582400000001</v>
      </c>
      <c r="G3" s="3">
        <v>1.541E-2</v>
      </c>
      <c r="H3" s="4">
        <v>2.5706809599999998</v>
      </c>
      <c r="I3" s="4">
        <v>3.4147904699999998</v>
      </c>
      <c r="J3" s="3">
        <v>0.802374005</v>
      </c>
      <c r="K3" t="s">
        <v>4</v>
      </c>
      <c r="L3">
        <v>1</v>
      </c>
      <c r="M3">
        <v>1</v>
      </c>
      <c r="N3" t="s">
        <v>26</v>
      </c>
    </row>
    <row r="4" spans="1:14" x14ac:dyDescent="0.75">
      <c r="A4">
        <v>5</v>
      </c>
      <c r="B4" s="4">
        <v>13.206</v>
      </c>
      <c r="C4">
        <v>10</v>
      </c>
      <c r="D4">
        <v>6</v>
      </c>
      <c r="E4">
        <v>2</v>
      </c>
      <c r="F4" s="4">
        <v>35.5456225</v>
      </c>
      <c r="G4" s="3">
        <v>1.6756750000000001E-2</v>
      </c>
      <c r="H4" s="4">
        <v>5.0190330400000001</v>
      </c>
      <c r="I4" s="4">
        <v>10.7258671</v>
      </c>
      <c r="J4" s="3">
        <v>0.802374005</v>
      </c>
      <c r="K4" t="s">
        <v>4</v>
      </c>
      <c r="L4">
        <v>1</v>
      </c>
      <c r="M4">
        <v>1</v>
      </c>
      <c r="N4" t="s">
        <v>26</v>
      </c>
    </row>
    <row r="5" spans="1:14" x14ac:dyDescent="0.75">
      <c r="A5">
        <v>50</v>
      </c>
      <c r="B5" s="4">
        <v>13.206</v>
      </c>
      <c r="C5">
        <v>10</v>
      </c>
      <c r="D5">
        <v>6</v>
      </c>
      <c r="E5">
        <v>2</v>
      </c>
      <c r="F5" s="4">
        <v>22.385896500000001</v>
      </c>
      <c r="G5" s="3">
        <v>1.827873E-2</v>
      </c>
      <c r="H5" s="4">
        <v>57.522428900000001</v>
      </c>
      <c r="I5" s="4">
        <v>6.5558508199999999</v>
      </c>
      <c r="J5" s="3">
        <v>0.802374005</v>
      </c>
      <c r="K5" t="s">
        <v>4</v>
      </c>
      <c r="L5">
        <v>1</v>
      </c>
      <c r="M5">
        <v>1</v>
      </c>
      <c r="N5" t="s">
        <v>26</v>
      </c>
    </row>
    <row r="6" spans="1:14" x14ac:dyDescent="0.75">
      <c r="A6">
        <v>0</v>
      </c>
      <c r="B6" s="4">
        <v>12.44</v>
      </c>
      <c r="C6">
        <v>10</v>
      </c>
      <c r="D6">
        <v>6.5</v>
      </c>
      <c r="E6">
        <v>2</v>
      </c>
      <c r="F6" s="4">
        <v>24.049220500000001</v>
      </c>
      <c r="G6" s="3">
        <v>1.061606E-2</v>
      </c>
      <c r="H6" s="4">
        <v>0.93672898000000004</v>
      </c>
      <c r="I6" s="4">
        <v>6.3730775800000004</v>
      </c>
      <c r="J6" s="3">
        <v>0.92361262600000005</v>
      </c>
      <c r="K6" t="s">
        <v>12</v>
      </c>
      <c r="L6">
        <v>1</v>
      </c>
      <c r="M6">
        <v>1</v>
      </c>
      <c r="N6" t="s">
        <v>26</v>
      </c>
    </row>
    <row r="7" spans="1:14" x14ac:dyDescent="0.75">
      <c r="A7">
        <v>0.5</v>
      </c>
      <c r="B7" s="4">
        <v>12.44</v>
      </c>
      <c r="C7">
        <v>10</v>
      </c>
      <c r="D7">
        <v>6.5</v>
      </c>
      <c r="E7">
        <v>2</v>
      </c>
      <c r="F7" s="4">
        <v>36.1350701</v>
      </c>
      <c r="G7" s="3">
        <v>1.901245E-2</v>
      </c>
      <c r="H7" s="4">
        <v>1.1617927100000001</v>
      </c>
      <c r="I7" s="4">
        <v>10.1836573</v>
      </c>
      <c r="J7" s="3">
        <v>0.92361262600000005</v>
      </c>
      <c r="K7" t="s">
        <v>12</v>
      </c>
      <c r="L7">
        <v>1</v>
      </c>
      <c r="M7">
        <v>1</v>
      </c>
      <c r="N7" t="s">
        <v>26</v>
      </c>
    </row>
    <row r="8" spans="1:14" x14ac:dyDescent="0.75">
      <c r="A8">
        <v>5</v>
      </c>
      <c r="B8" s="4">
        <v>12.44</v>
      </c>
      <c r="C8">
        <v>10</v>
      </c>
      <c r="D8">
        <v>6.5</v>
      </c>
      <c r="E8">
        <v>2</v>
      </c>
      <c r="F8" s="4">
        <v>37.431658599999999</v>
      </c>
      <c r="G8" s="3">
        <v>1.471153E-2</v>
      </c>
      <c r="H8" s="4">
        <v>5.7133578399999996</v>
      </c>
      <c r="I8" s="4">
        <v>10.2488665</v>
      </c>
      <c r="J8" s="3">
        <v>0.92361262600000005</v>
      </c>
      <c r="K8" t="s">
        <v>12</v>
      </c>
      <c r="L8">
        <v>1</v>
      </c>
      <c r="M8">
        <v>1</v>
      </c>
      <c r="N8" t="s">
        <v>26</v>
      </c>
    </row>
    <row r="9" spans="1:14" x14ac:dyDescent="0.75">
      <c r="A9">
        <v>50</v>
      </c>
      <c r="B9" s="4">
        <v>12.44</v>
      </c>
      <c r="C9">
        <v>10</v>
      </c>
      <c r="D9">
        <v>6.5</v>
      </c>
      <c r="E9">
        <v>2</v>
      </c>
      <c r="F9" s="4">
        <v>37.350331799999999</v>
      </c>
      <c r="G9" s="3">
        <v>3.9717769999999999E-2</v>
      </c>
      <c r="H9" s="4">
        <v>57.333300800000004</v>
      </c>
      <c r="I9" s="4">
        <v>10.0472921</v>
      </c>
      <c r="J9" s="3">
        <v>0.92361262600000005</v>
      </c>
      <c r="K9" t="s">
        <v>12</v>
      </c>
      <c r="L9">
        <v>1</v>
      </c>
      <c r="M9">
        <v>1</v>
      </c>
      <c r="N9" t="s">
        <v>26</v>
      </c>
    </row>
    <row r="10" spans="1:14" x14ac:dyDescent="0.75">
      <c r="A10">
        <v>0</v>
      </c>
      <c r="B10" s="4">
        <v>12.198</v>
      </c>
      <c r="C10">
        <v>10</v>
      </c>
      <c r="D10">
        <v>7</v>
      </c>
      <c r="E10">
        <v>2</v>
      </c>
      <c r="F10" s="4">
        <v>31.1567851</v>
      </c>
      <c r="G10" s="3">
        <v>2.3287660000000002E-2</v>
      </c>
      <c r="H10" s="4">
        <v>0.49292184999999999</v>
      </c>
      <c r="I10" s="4">
        <v>8.2246918499999992</v>
      </c>
      <c r="J10" s="3">
        <v>0.97405406299999997</v>
      </c>
      <c r="K10" t="s">
        <v>2</v>
      </c>
      <c r="L10">
        <v>1</v>
      </c>
      <c r="M10">
        <v>1</v>
      </c>
      <c r="N10" t="s">
        <v>26</v>
      </c>
    </row>
    <row r="11" spans="1:14" x14ac:dyDescent="0.75">
      <c r="A11">
        <v>0.5</v>
      </c>
      <c r="B11" s="4">
        <v>12.198</v>
      </c>
      <c r="C11">
        <v>10</v>
      </c>
      <c r="D11">
        <v>7</v>
      </c>
      <c r="E11">
        <v>2</v>
      </c>
      <c r="F11" s="4">
        <v>36.188327899999997</v>
      </c>
      <c r="G11" s="3">
        <v>1.0091849999999999E-2</v>
      </c>
      <c r="H11" s="4">
        <v>0.75145028999999997</v>
      </c>
      <c r="I11" s="4">
        <v>9.8291596999999999</v>
      </c>
      <c r="J11" s="3">
        <v>0.97405406299999997</v>
      </c>
      <c r="K11" t="s">
        <v>2</v>
      </c>
      <c r="L11">
        <v>1</v>
      </c>
      <c r="M11">
        <v>1</v>
      </c>
      <c r="N11" t="s">
        <v>26</v>
      </c>
    </row>
    <row r="12" spans="1:14" x14ac:dyDescent="0.75">
      <c r="A12">
        <v>5</v>
      </c>
      <c r="B12" s="4">
        <v>12.198</v>
      </c>
      <c r="C12">
        <v>10</v>
      </c>
      <c r="D12">
        <v>7</v>
      </c>
      <c r="E12">
        <v>2</v>
      </c>
      <c r="F12" s="4">
        <v>37.3320851</v>
      </c>
      <c r="G12" s="3">
        <v>1.8773080000000001E-2</v>
      </c>
      <c r="H12" s="4">
        <v>6.3679254399999996</v>
      </c>
      <c r="I12" s="4">
        <v>9.8204401299999997</v>
      </c>
      <c r="J12" s="3">
        <v>0.97405406299999997</v>
      </c>
      <c r="K12" t="s">
        <v>2</v>
      </c>
      <c r="L12">
        <v>1</v>
      </c>
      <c r="M12">
        <v>1</v>
      </c>
      <c r="N12" t="s">
        <v>26</v>
      </c>
    </row>
    <row r="13" spans="1:14" x14ac:dyDescent="0.75">
      <c r="A13">
        <v>50</v>
      </c>
      <c r="B13" s="4">
        <v>12.198</v>
      </c>
      <c r="C13">
        <v>10</v>
      </c>
      <c r="D13">
        <v>7</v>
      </c>
      <c r="E13">
        <v>2</v>
      </c>
      <c r="F13" s="4">
        <v>26.425031400000002</v>
      </c>
      <c r="G13" s="3">
        <v>5.7973950000000003E-2</v>
      </c>
      <c r="H13" s="4">
        <v>52.213699300000002</v>
      </c>
      <c r="I13" s="4">
        <v>6.5901557100000003</v>
      </c>
      <c r="J13" s="3">
        <v>0.97405406299999997</v>
      </c>
      <c r="K13" t="s">
        <v>2</v>
      </c>
      <c r="L13">
        <v>1</v>
      </c>
      <c r="M13">
        <v>1</v>
      </c>
      <c r="N13" t="s">
        <v>26</v>
      </c>
    </row>
    <row r="14" spans="1:14" x14ac:dyDescent="0.75">
      <c r="A14">
        <v>0</v>
      </c>
      <c r="B14" s="4">
        <v>12.122</v>
      </c>
      <c r="C14">
        <v>10</v>
      </c>
      <c r="D14">
        <v>7.5</v>
      </c>
      <c r="E14">
        <v>2</v>
      </c>
      <c r="F14" s="4">
        <v>26.228687499999999</v>
      </c>
      <c r="G14" s="3">
        <v>1.440607E-2</v>
      </c>
      <c r="H14" s="4">
        <v>0.38945027999999998</v>
      </c>
      <c r="I14" s="4">
        <v>6.5621222499999998</v>
      </c>
      <c r="J14" s="3">
        <v>0.991599605</v>
      </c>
      <c r="K14" t="s">
        <v>13</v>
      </c>
      <c r="L14">
        <v>1</v>
      </c>
      <c r="M14">
        <v>1</v>
      </c>
      <c r="N14" t="s">
        <v>26</v>
      </c>
    </row>
    <row r="15" spans="1:14" x14ac:dyDescent="0.75">
      <c r="A15">
        <v>0.5</v>
      </c>
      <c r="B15" s="4">
        <v>12.122</v>
      </c>
      <c r="C15">
        <v>10</v>
      </c>
      <c r="D15">
        <v>7.5</v>
      </c>
      <c r="E15">
        <v>2</v>
      </c>
      <c r="F15" s="4">
        <v>24.266057799999999</v>
      </c>
      <c r="G15" s="3">
        <v>1.738346E-2</v>
      </c>
      <c r="H15" s="4">
        <v>0.78260658000000005</v>
      </c>
      <c r="I15" s="4">
        <v>6.1171360899999998</v>
      </c>
      <c r="J15" s="3">
        <v>0.991599605</v>
      </c>
      <c r="K15" t="s">
        <v>13</v>
      </c>
      <c r="L15">
        <v>1</v>
      </c>
      <c r="M15">
        <v>1</v>
      </c>
      <c r="N15" t="s">
        <v>26</v>
      </c>
    </row>
    <row r="16" spans="1:14" x14ac:dyDescent="0.75">
      <c r="A16">
        <v>5</v>
      </c>
      <c r="B16" s="4">
        <v>12.122</v>
      </c>
      <c r="C16">
        <v>10</v>
      </c>
      <c r="D16">
        <v>7.5</v>
      </c>
      <c r="E16">
        <v>2</v>
      </c>
      <c r="F16" s="4">
        <v>37.2029766</v>
      </c>
      <c r="G16" s="3">
        <v>2.9516299999999999E-2</v>
      </c>
      <c r="H16" s="4">
        <v>5.6548036499999998</v>
      </c>
      <c r="I16" s="4">
        <v>9.6354448599999998</v>
      </c>
      <c r="J16" s="3">
        <v>0.991599605</v>
      </c>
      <c r="K16" t="s">
        <v>13</v>
      </c>
      <c r="L16">
        <v>1</v>
      </c>
      <c r="M16">
        <v>1</v>
      </c>
      <c r="N16" t="s">
        <v>26</v>
      </c>
    </row>
    <row r="17" spans="1:14" x14ac:dyDescent="0.75">
      <c r="A17">
        <v>50</v>
      </c>
      <c r="B17" s="4">
        <v>12.122</v>
      </c>
      <c r="C17">
        <v>10</v>
      </c>
      <c r="D17">
        <v>7.5</v>
      </c>
      <c r="E17">
        <v>2</v>
      </c>
      <c r="F17" s="4">
        <v>29.406835399999999</v>
      </c>
      <c r="G17" s="3">
        <v>0.13588770999999999</v>
      </c>
      <c r="H17" s="4">
        <v>55.341225700000003</v>
      </c>
      <c r="I17" s="4">
        <v>7.1591433899999997</v>
      </c>
      <c r="J17" s="3">
        <v>0.991599605</v>
      </c>
      <c r="K17" t="s">
        <v>13</v>
      </c>
      <c r="L17">
        <v>1</v>
      </c>
      <c r="M17">
        <v>1</v>
      </c>
      <c r="N17" t="s">
        <v>26</v>
      </c>
    </row>
    <row r="18" spans="1:14" x14ac:dyDescent="0.75">
      <c r="A18">
        <v>0</v>
      </c>
      <c r="B18" s="4">
        <v>12.098000000000001</v>
      </c>
      <c r="C18">
        <v>10</v>
      </c>
      <c r="D18">
        <v>8</v>
      </c>
      <c r="E18">
        <v>2</v>
      </c>
      <c r="F18" s="4">
        <v>37.243677699999999</v>
      </c>
      <c r="G18" s="3">
        <v>1.2248820000000001E-2</v>
      </c>
      <c r="H18" s="4"/>
      <c r="I18" s="4">
        <v>9.9623050099999997</v>
      </c>
      <c r="J18" s="3">
        <v>0.99732343099999998</v>
      </c>
      <c r="K18" t="s">
        <v>1</v>
      </c>
      <c r="L18">
        <v>1</v>
      </c>
      <c r="M18">
        <v>1</v>
      </c>
      <c r="N18" t="s">
        <v>26</v>
      </c>
    </row>
    <row r="19" spans="1:14" x14ac:dyDescent="0.75">
      <c r="A19">
        <v>0.5</v>
      </c>
      <c r="B19" s="4">
        <v>12.098000000000001</v>
      </c>
      <c r="C19">
        <v>10</v>
      </c>
      <c r="D19">
        <v>8</v>
      </c>
      <c r="E19">
        <v>2</v>
      </c>
      <c r="F19" s="4">
        <v>36.590489499999997</v>
      </c>
      <c r="G19" s="3">
        <v>1.865932E-2</v>
      </c>
      <c r="H19" s="4">
        <v>0.58462612000000003</v>
      </c>
      <c r="I19" s="4">
        <v>9.6664705000000009</v>
      </c>
      <c r="J19" s="3">
        <v>0.99732343099999998</v>
      </c>
      <c r="K19" t="s">
        <v>1</v>
      </c>
      <c r="L19">
        <v>1</v>
      </c>
      <c r="M19">
        <v>1</v>
      </c>
      <c r="N19" t="s">
        <v>26</v>
      </c>
    </row>
    <row r="20" spans="1:14" x14ac:dyDescent="0.75">
      <c r="A20">
        <v>5</v>
      </c>
      <c r="B20" s="4">
        <v>12.098000000000001</v>
      </c>
      <c r="C20">
        <v>10</v>
      </c>
      <c r="D20">
        <v>8</v>
      </c>
      <c r="E20">
        <v>2</v>
      </c>
      <c r="F20" s="4">
        <v>26.876927500000001</v>
      </c>
      <c r="G20" s="3">
        <v>5.1168030000000003E-2</v>
      </c>
      <c r="H20" s="4">
        <v>5.94274931</v>
      </c>
      <c r="I20" s="4">
        <v>6.5661698099999999</v>
      </c>
      <c r="J20" s="3">
        <v>0.99732343099999998</v>
      </c>
      <c r="K20" t="s">
        <v>1</v>
      </c>
      <c r="L20">
        <v>1</v>
      </c>
      <c r="M20">
        <v>1</v>
      </c>
      <c r="N20" t="s">
        <v>26</v>
      </c>
    </row>
    <row r="21" spans="1:14" x14ac:dyDescent="0.75">
      <c r="A21">
        <v>50</v>
      </c>
      <c r="B21" s="4">
        <v>12.098000000000001</v>
      </c>
      <c r="C21">
        <v>10</v>
      </c>
      <c r="D21">
        <v>8</v>
      </c>
      <c r="E21">
        <v>2</v>
      </c>
      <c r="F21" s="4">
        <v>36.209187700000001</v>
      </c>
      <c r="G21" s="3">
        <v>0.39255973999999999</v>
      </c>
      <c r="H21" s="4">
        <v>51.647065499999997</v>
      </c>
      <c r="I21" s="4">
        <v>8.5366525899999992</v>
      </c>
      <c r="J21" s="3">
        <v>0.99732343099999998</v>
      </c>
      <c r="K21" t="s">
        <v>1</v>
      </c>
      <c r="L21">
        <v>1</v>
      </c>
      <c r="M21">
        <v>1</v>
      </c>
      <c r="N21" t="s">
        <v>26</v>
      </c>
    </row>
    <row r="22" spans="1:14" x14ac:dyDescent="0.75">
      <c r="A22">
        <v>0</v>
      </c>
      <c r="B22" s="4">
        <v>13.097</v>
      </c>
      <c r="C22">
        <v>20</v>
      </c>
      <c r="D22">
        <v>6</v>
      </c>
      <c r="E22">
        <v>2</v>
      </c>
      <c r="F22" s="4">
        <v>34.133994299999998</v>
      </c>
      <c r="G22" s="3">
        <v>1.226673E-2</v>
      </c>
      <c r="H22" s="4">
        <v>1.3722059900000001</v>
      </c>
      <c r="I22" s="4">
        <v>10.7621658</v>
      </c>
      <c r="J22" s="3">
        <v>0.82521465999999999</v>
      </c>
      <c r="K22" t="s">
        <v>4</v>
      </c>
      <c r="L22">
        <v>1</v>
      </c>
      <c r="M22">
        <v>2</v>
      </c>
      <c r="N22" t="s">
        <v>26</v>
      </c>
    </row>
    <row r="23" spans="1:14" x14ac:dyDescent="0.75">
      <c r="A23">
        <v>0.5</v>
      </c>
      <c r="B23" s="4">
        <v>13.097</v>
      </c>
      <c r="C23">
        <v>20</v>
      </c>
      <c r="D23">
        <v>6</v>
      </c>
      <c r="E23">
        <v>2</v>
      </c>
      <c r="F23" s="4">
        <v>34.866433700000002</v>
      </c>
      <c r="G23" s="3">
        <v>2.421241E-2</v>
      </c>
      <c r="H23" s="4">
        <v>2.67857389</v>
      </c>
      <c r="I23" s="4">
        <v>10.7996918</v>
      </c>
      <c r="J23" s="3">
        <v>0.82521465999999999</v>
      </c>
      <c r="K23" t="s">
        <v>4</v>
      </c>
      <c r="L23">
        <v>1</v>
      </c>
      <c r="M23">
        <v>2</v>
      </c>
      <c r="N23" t="s">
        <v>26</v>
      </c>
    </row>
    <row r="24" spans="1:14" x14ac:dyDescent="0.75">
      <c r="A24">
        <v>5</v>
      </c>
      <c r="B24" s="4">
        <v>13.097</v>
      </c>
      <c r="C24">
        <v>20</v>
      </c>
      <c r="D24">
        <v>6</v>
      </c>
      <c r="E24">
        <v>2</v>
      </c>
      <c r="F24" s="4">
        <v>34.101077699999998</v>
      </c>
      <c r="G24" s="3">
        <v>1.6280119999999999E-2</v>
      </c>
      <c r="H24" s="4">
        <v>7.2970322000000003</v>
      </c>
      <c r="I24" s="4">
        <v>10.3767388</v>
      </c>
      <c r="J24" s="3">
        <v>0.82521465999999999</v>
      </c>
      <c r="K24" t="s">
        <v>4</v>
      </c>
      <c r="L24">
        <v>1</v>
      </c>
      <c r="M24">
        <v>2</v>
      </c>
      <c r="N24" t="s">
        <v>26</v>
      </c>
    </row>
    <row r="25" spans="1:14" x14ac:dyDescent="0.75">
      <c r="A25">
        <v>50</v>
      </c>
      <c r="B25" s="4">
        <v>13.097</v>
      </c>
      <c r="C25">
        <v>20</v>
      </c>
      <c r="D25">
        <v>6</v>
      </c>
      <c r="E25">
        <v>2</v>
      </c>
      <c r="F25" s="4">
        <v>34.490455400000002</v>
      </c>
      <c r="G25" s="3">
        <v>2.8537030000000001E-2</v>
      </c>
      <c r="H25" s="4">
        <v>60.099014799999999</v>
      </c>
      <c r="I25" s="4">
        <v>10.4169926</v>
      </c>
      <c r="J25" s="3">
        <v>0.82521465999999999</v>
      </c>
      <c r="K25" t="s">
        <v>4</v>
      </c>
      <c r="L25">
        <v>1</v>
      </c>
      <c r="M25">
        <v>2</v>
      </c>
      <c r="N25" t="s">
        <v>26</v>
      </c>
    </row>
    <row r="26" spans="1:14" x14ac:dyDescent="0.75">
      <c r="A26">
        <v>0</v>
      </c>
      <c r="B26" s="4">
        <v>12.393000000000001</v>
      </c>
      <c r="C26">
        <v>20</v>
      </c>
      <c r="D26">
        <v>6.5</v>
      </c>
      <c r="E26">
        <v>2</v>
      </c>
      <c r="F26" s="4">
        <v>36.490031500000001</v>
      </c>
      <c r="G26" s="3">
        <v>1.2669E-2</v>
      </c>
      <c r="H26" s="4">
        <v>0.48257538</v>
      </c>
      <c r="I26" s="4">
        <v>10.041979599999999</v>
      </c>
      <c r="J26" s="3">
        <v>0.93446954199999999</v>
      </c>
      <c r="K26" t="s">
        <v>12</v>
      </c>
      <c r="L26">
        <v>1</v>
      </c>
      <c r="M26">
        <v>2</v>
      </c>
      <c r="N26" t="s">
        <v>26</v>
      </c>
    </row>
    <row r="27" spans="1:14" x14ac:dyDescent="0.75">
      <c r="A27">
        <v>0.5</v>
      </c>
      <c r="B27" s="4">
        <v>12.393000000000001</v>
      </c>
      <c r="C27">
        <v>20</v>
      </c>
      <c r="D27">
        <v>6.5</v>
      </c>
      <c r="E27">
        <v>2</v>
      </c>
      <c r="F27" s="4">
        <v>36.721580899999999</v>
      </c>
      <c r="G27" s="3">
        <v>2.2569829999999999E-2</v>
      </c>
      <c r="H27" s="4">
        <v>1.2502943099999999</v>
      </c>
      <c r="I27" s="4">
        <v>10.1203</v>
      </c>
      <c r="J27" s="3">
        <v>0.93446954199999999</v>
      </c>
      <c r="K27" t="s">
        <v>12</v>
      </c>
      <c r="L27">
        <v>1</v>
      </c>
      <c r="M27">
        <v>2</v>
      </c>
      <c r="N27" t="s">
        <v>26</v>
      </c>
    </row>
    <row r="28" spans="1:14" x14ac:dyDescent="0.75">
      <c r="A28">
        <v>5</v>
      </c>
      <c r="B28" s="4">
        <v>12.393000000000001</v>
      </c>
      <c r="C28">
        <v>20</v>
      </c>
      <c r="D28">
        <v>6.5</v>
      </c>
      <c r="E28">
        <v>2</v>
      </c>
      <c r="F28" s="4">
        <v>32.285160900000001</v>
      </c>
      <c r="G28" s="3">
        <v>3.1458260000000002E-2</v>
      </c>
      <c r="H28" s="4">
        <v>5.61149041</v>
      </c>
      <c r="I28" s="4">
        <v>8.3971121100000001</v>
      </c>
      <c r="J28" s="3">
        <v>0.93446954199999999</v>
      </c>
      <c r="K28" t="s">
        <v>12</v>
      </c>
      <c r="L28">
        <v>1</v>
      </c>
      <c r="M28">
        <v>2</v>
      </c>
      <c r="N28" t="s">
        <v>26</v>
      </c>
    </row>
    <row r="29" spans="1:14" x14ac:dyDescent="0.75">
      <c r="A29">
        <v>50</v>
      </c>
      <c r="B29" s="4">
        <v>12.393000000000001</v>
      </c>
      <c r="C29">
        <v>20</v>
      </c>
      <c r="D29">
        <v>6.5</v>
      </c>
      <c r="E29">
        <v>2</v>
      </c>
      <c r="F29" s="4">
        <v>37.126179499999999</v>
      </c>
      <c r="G29" s="3">
        <v>4.5488170000000001E-2</v>
      </c>
      <c r="H29" s="4">
        <v>56.374947900000002</v>
      </c>
      <c r="I29" s="4">
        <v>9.6515120499999991</v>
      </c>
      <c r="J29" s="3">
        <v>0.93446954199999999</v>
      </c>
      <c r="K29" t="s">
        <v>12</v>
      </c>
      <c r="L29">
        <v>1</v>
      </c>
      <c r="M29">
        <v>2</v>
      </c>
      <c r="N29" t="s">
        <v>26</v>
      </c>
    </row>
    <row r="30" spans="1:14" x14ac:dyDescent="0.75">
      <c r="A30">
        <v>0</v>
      </c>
      <c r="B30" s="4">
        <v>12.17</v>
      </c>
      <c r="C30">
        <v>20</v>
      </c>
      <c r="D30">
        <v>7</v>
      </c>
      <c r="E30">
        <v>2</v>
      </c>
      <c r="F30" s="4">
        <v>36.544794099999997</v>
      </c>
      <c r="G30" s="3">
        <v>1.332614E-2</v>
      </c>
      <c r="H30" s="4">
        <v>0.34496262999999999</v>
      </c>
      <c r="I30" s="4">
        <v>9.8499146</v>
      </c>
      <c r="J30" s="3">
        <v>0.978002916</v>
      </c>
      <c r="K30" t="s">
        <v>2</v>
      </c>
      <c r="L30">
        <v>1</v>
      </c>
      <c r="M30">
        <v>2</v>
      </c>
      <c r="N30" t="s">
        <v>26</v>
      </c>
    </row>
    <row r="31" spans="1:14" x14ac:dyDescent="0.75">
      <c r="A31">
        <v>0.5</v>
      </c>
      <c r="B31" s="4">
        <v>12.17</v>
      </c>
      <c r="C31">
        <v>20</v>
      </c>
      <c r="D31">
        <v>7</v>
      </c>
      <c r="E31">
        <v>2</v>
      </c>
      <c r="F31" s="4">
        <v>37.040679799999999</v>
      </c>
      <c r="G31" s="3">
        <v>2.5129350000000002E-2</v>
      </c>
      <c r="H31" s="4">
        <v>1.2566346900000001</v>
      </c>
      <c r="I31" s="4">
        <v>10.0539021</v>
      </c>
      <c r="J31" s="3">
        <v>0.978002916</v>
      </c>
      <c r="K31" t="s">
        <v>2</v>
      </c>
      <c r="L31">
        <v>1</v>
      </c>
      <c r="M31">
        <v>2</v>
      </c>
      <c r="N31" t="s">
        <v>26</v>
      </c>
    </row>
    <row r="32" spans="1:14" x14ac:dyDescent="0.75">
      <c r="A32">
        <v>5</v>
      </c>
      <c r="B32" s="4">
        <v>12.17</v>
      </c>
      <c r="C32">
        <v>20</v>
      </c>
      <c r="D32">
        <v>7</v>
      </c>
      <c r="E32">
        <v>2</v>
      </c>
      <c r="F32" s="4">
        <v>37.168259800000001</v>
      </c>
      <c r="G32" s="3">
        <v>2.3135949999999999E-2</v>
      </c>
      <c r="H32" s="4">
        <v>6.3648344300000002</v>
      </c>
      <c r="I32" s="4">
        <v>9.6910004199999999</v>
      </c>
      <c r="J32" s="3">
        <v>0.978002916</v>
      </c>
      <c r="K32" t="s">
        <v>2</v>
      </c>
      <c r="L32">
        <v>1</v>
      </c>
      <c r="M32">
        <v>2</v>
      </c>
      <c r="N32" t="s">
        <v>26</v>
      </c>
    </row>
    <row r="33" spans="1:14" x14ac:dyDescent="0.75">
      <c r="A33">
        <v>50</v>
      </c>
      <c r="B33" s="4">
        <v>12.17</v>
      </c>
      <c r="C33">
        <v>20</v>
      </c>
      <c r="D33">
        <v>7</v>
      </c>
      <c r="E33">
        <v>2</v>
      </c>
      <c r="F33" s="4">
        <v>36.955500499999999</v>
      </c>
      <c r="G33" s="3">
        <v>8.6282689999999995E-2</v>
      </c>
      <c r="H33" s="4">
        <v>56.861233400000003</v>
      </c>
      <c r="I33" s="4">
        <v>9.3610758599999997</v>
      </c>
      <c r="J33" s="3">
        <v>0.978002916</v>
      </c>
      <c r="K33" t="s">
        <v>2</v>
      </c>
      <c r="L33">
        <v>1</v>
      </c>
      <c r="M33">
        <v>2</v>
      </c>
      <c r="N33" t="s">
        <v>26</v>
      </c>
    </row>
    <row r="34" spans="1:14" x14ac:dyDescent="0.75">
      <c r="A34">
        <v>0</v>
      </c>
      <c r="B34" s="4">
        <v>12.1</v>
      </c>
      <c r="C34">
        <v>20</v>
      </c>
      <c r="D34">
        <v>7.5</v>
      </c>
      <c r="E34">
        <v>2</v>
      </c>
      <c r="F34" s="4">
        <v>31.081701500000001</v>
      </c>
      <c r="G34" s="3">
        <v>2.2086359999999999E-2</v>
      </c>
      <c r="H34" s="4">
        <v>0.46815562999999999</v>
      </c>
      <c r="I34" s="4">
        <v>7.9371913000000003</v>
      </c>
      <c r="J34" s="3">
        <v>0.99290657599999999</v>
      </c>
      <c r="K34" t="s">
        <v>13</v>
      </c>
      <c r="L34">
        <v>1</v>
      </c>
      <c r="M34">
        <v>2</v>
      </c>
      <c r="N34" t="s">
        <v>26</v>
      </c>
    </row>
    <row r="35" spans="1:14" x14ac:dyDescent="0.75">
      <c r="A35">
        <v>0.5</v>
      </c>
      <c r="B35" s="4">
        <v>12.1</v>
      </c>
      <c r="C35">
        <v>20</v>
      </c>
      <c r="D35">
        <v>7.5</v>
      </c>
      <c r="E35">
        <v>2</v>
      </c>
      <c r="F35" s="4">
        <v>37.2108907</v>
      </c>
      <c r="G35" s="3">
        <v>2.0547820000000001E-2</v>
      </c>
      <c r="H35" s="4">
        <v>1.03522008</v>
      </c>
      <c r="I35" s="4">
        <v>9.8454893299999995</v>
      </c>
      <c r="J35" s="3">
        <v>0.99290657599999999</v>
      </c>
      <c r="K35" t="s">
        <v>13</v>
      </c>
      <c r="L35">
        <v>1</v>
      </c>
      <c r="M35">
        <v>2</v>
      </c>
      <c r="N35" t="s">
        <v>26</v>
      </c>
    </row>
    <row r="36" spans="1:14" x14ac:dyDescent="0.75">
      <c r="A36">
        <v>5</v>
      </c>
      <c r="B36" s="4">
        <v>12.1</v>
      </c>
      <c r="C36">
        <v>20</v>
      </c>
      <c r="D36">
        <v>7.5</v>
      </c>
      <c r="E36">
        <v>2</v>
      </c>
      <c r="F36" s="4">
        <v>37.710523600000002</v>
      </c>
      <c r="G36" s="3">
        <v>3.4435550000000002E-2</v>
      </c>
      <c r="H36" s="4">
        <v>1.4621330100000001</v>
      </c>
      <c r="I36" s="4">
        <v>9.6312463800000003</v>
      </c>
      <c r="J36" s="3">
        <v>0.99290657599999999</v>
      </c>
      <c r="K36" t="s">
        <v>13</v>
      </c>
      <c r="L36">
        <v>1</v>
      </c>
      <c r="M36">
        <v>2</v>
      </c>
      <c r="N36" t="s">
        <v>26</v>
      </c>
    </row>
    <row r="37" spans="1:14" x14ac:dyDescent="0.75">
      <c r="A37">
        <v>50</v>
      </c>
      <c r="B37" s="4">
        <v>12.1</v>
      </c>
      <c r="C37">
        <v>20</v>
      </c>
      <c r="D37">
        <v>7.5</v>
      </c>
      <c r="E37">
        <v>2</v>
      </c>
      <c r="F37" s="4">
        <v>34.419607300000003</v>
      </c>
      <c r="G37" s="3">
        <v>0.12497456999999999</v>
      </c>
      <c r="H37" s="4">
        <v>54.164872799999998</v>
      </c>
      <c r="I37" s="4">
        <v>8.3666073799999996</v>
      </c>
      <c r="J37" s="3">
        <v>0.99290657599999999</v>
      </c>
      <c r="K37" t="s">
        <v>13</v>
      </c>
      <c r="L37">
        <v>1</v>
      </c>
      <c r="M37">
        <v>2</v>
      </c>
      <c r="N37" t="s">
        <v>26</v>
      </c>
    </row>
    <row r="38" spans="1:14" x14ac:dyDescent="0.75">
      <c r="A38">
        <v>0</v>
      </c>
      <c r="B38" s="4">
        <v>12.077999999999999</v>
      </c>
      <c r="C38">
        <v>20</v>
      </c>
      <c r="D38">
        <v>8</v>
      </c>
      <c r="E38">
        <v>2</v>
      </c>
      <c r="F38" s="4">
        <v>36.828694800000001</v>
      </c>
      <c r="G38" s="3">
        <v>1.193643E-2</v>
      </c>
      <c r="H38" s="4"/>
      <c r="I38" s="4">
        <v>9.61736462</v>
      </c>
      <c r="J38" s="3">
        <v>0.99774279099999996</v>
      </c>
      <c r="K38" t="s">
        <v>1</v>
      </c>
      <c r="L38">
        <v>1</v>
      </c>
      <c r="M38">
        <v>2</v>
      </c>
      <c r="N38" t="s">
        <v>26</v>
      </c>
    </row>
    <row r="39" spans="1:14" x14ac:dyDescent="0.75">
      <c r="A39">
        <v>0.5</v>
      </c>
      <c r="B39" s="4">
        <v>12.077999999999999</v>
      </c>
      <c r="C39">
        <v>20</v>
      </c>
      <c r="D39">
        <v>8</v>
      </c>
      <c r="E39">
        <v>2</v>
      </c>
      <c r="F39" s="4">
        <v>35.606955900000003</v>
      </c>
      <c r="G39" s="3">
        <v>1.5123040000000001E-2</v>
      </c>
      <c r="H39" s="4">
        <v>1.07144094</v>
      </c>
      <c r="I39" s="4">
        <v>9.1730256299999997</v>
      </c>
      <c r="J39" s="3">
        <v>0.99774279099999996</v>
      </c>
      <c r="K39" t="s">
        <v>1</v>
      </c>
      <c r="L39">
        <v>1</v>
      </c>
      <c r="M39">
        <v>2</v>
      </c>
      <c r="N39" t="s">
        <v>26</v>
      </c>
    </row>
    <row r="40" spans="1:14" x14ac:dyDescent="0.75">
      <c r="A40">
        <v>5</v>
      </c>
      <c r="B40" s="4">
        <v>12.077999999999999</v>
      </c>
      <c r="C40">
        <v>20</v>
      </c>
      <c r="D40">
        <v>8</v>
      </c>
      <c r="E40">
        <v>2</v>
      </c>
      <c r="F40" s="4">
        <v>37.723976399999998</v>
      </c>
      <c r="G40" s="3">
        <v>8.0593010000000007E-2</v>
      </c>
      <c r="H40" s="4">
        <v>6.0029932600000002</v>
      </c>
      <c r="I40" s="4">
        <v>9.4411173300000009</v>
      </c>
      <c r="J40" s="3">
        <v>0.99774279099999996</v>
      </c>
      <c r="K40" t="s">
        <v>1</v>
      </c>
      <c r="L40">
        <v>1</v>
      </c>
      <c r="M40">
        <v>2</v>
      </c>
      <c r="N40" t="s">
        <v>26</v>
      </c>
    </row>
    <row r="41" spans="1:14" x14ac:dyDescent="0.75">
      <c r="A41">
        <v>50</v>
      </c>
      <c r="B41" s="4">
        <v>12.077999999999999</v>
      </c>
      <c r="C41">
        <v>20</v>
      </c>
      <c r="D41">
        <v>8</v>
      </c>
      <c r="E41">
        <v>2</v>
      </c>
      <c r="F41" s="4">
        <v>38.264463599999999</v>
      </c>
      <c r="G41" s="3">
        <v>0.49530576999999998</v>
      </c>
      <c r="H41" s="4">
        <v>53.194999099999997</v>
      </c>
      <c r="I41" s="4">
        <v>8.8095171200000006</v>
      </c>
      <c r="J41" s="3">
        <v>0.99774279099999996</v>
      </c>
      <c r="K41" t="s">
        <v>1</v>
      </c>
      <c r="L41">
        <v>1</v>
      </c>
      <c r="M41">
        <v>2</v>
      </c>
      <c r="N41" t="s">
        <v>26</v>
      </c>
    </row>
    <row r="42" spans="1:14" x14ac:dyDescent="0.75">
      <c r="A42">
        <v>0</v>
      </c>
      <c r="B42" s="4">
        <v>13.000999999999999</v>
      </c>
      <c r="C42">
        <v>30</v>
      </c>
      <c r="D42">
        <v>6</v>
      </c>
      <c r="E42">
        <v>2</v>
      </c>
      <c r="F42" s="4">
        <v>29.467505599999999</v>
      </c>
      <c r="G42" s="3">
        <v>1.8695440000000001E-2</v>
      </c>
      <c r="H42" s="4">
        <v>2.20620605</v>
      </c>
      <c r="I42" s="4">
        <v>10.7016589</v>
      </c>
      <c r="J42" s="3">
        <v>0.84673847999999996</v>
      </c>
      <c r="K42" t="s">
        <v>4</v>
      </c>
      <c r="L42">
        <v>1</v>
      </c>
      <c r="M42">
        <v>3</v>
      </c>
      <c r="N42" t="s">
        <v>26</v>
      </c>
    </row>
    <row r="43" spans="1:14" x14ac:dyDescent="0.75">
      <c r="A43">
        <v>0.5</v>
      </c>
      <c r="B43" s="4">
        <v>13.000999999999999</v>
      </c>
      <c r="C43">
        <v>30</v>
      </c>
      <c r="D43">
        <v>6</v>
      </c>
      <c r="E43">
        <v>2</v>
      </c>
      <c r="F43" s="4">
        <v>29.370362199999999</v>
      </c>
      <c r="G43" s="3">
        <v>2.1164800000000001E-2</v>
      </c>
      <c r="H43" s="4">
        <v>2.6135104999999998</v>
      </c>
      <c r="I43" s="4">
        <v>10.857207600000001</v>
      </c>
      <c r="J43" s="3">
        <v>0.84673847999999996</v>
      </c>
      <c r="K43" t="s">
        <v>4</v>
      </c>
      <c r="L43">
        <v>1</v>
      </c>
      <c r="M43">
        <v>3</v>
      </c>
      <c r="N43" t="s">
        <v>26</v>
      </c>
    </row>
    <row r="44" spans="1:14" x14ac:dyDescent="0.75">
      <c r="A44">
        <v>5</v>
      </c>
      <c r="B44" s="4">
        <v>13.000999999999999</v>
      </c>
      <c r="C44">
        <v>30</v>
      </c>
      <c r="D44">
        <v>6</v>
      </c>
      <c r="E44">
        <v>2</v>
      </c>
      <c r="F44" s="4">
        <v>29.3848919</v>
      </c>
      <c r="G44" s="3">
        <v>2.049927E-2</v>
      </c>
      <c r="H44" s="4">
        <v>8.3230198800000004</v>
      </c>
      <c r="I44" s="4">
        <v>10.698032899999999</v>
      </c>
      <c r="J44" s="3">
        <v>0.84673847999999996</v>
      </c>
      <c r="K44" t="s">
        <v>4</v>
      </c>
      <c r="L44">
        <v>1</v>
      </c>
      <c r="M44">
        <v>3</v>
      </c>
      <c r="N44" t="s">
        <v>26</v>
      </c>
    </row>
    <row r="45" spans="1:14" x14ac:dyDescent="0.75">
      <c r="A45">
        <v>50</v>
      </c>
      <c r="B45" s="4">
        <v>13.000999999999999</v>
      </c>
      <c r="C45">
        <v>30</v>
      </c>
      <c r="D45">
        <v>6</v>
      </c>
      <c r="E45">
        <v>2</v>
      </c>
      <c r="F45" s="4">
        <v>29.710542700000001</v>
      </c>
      <c r="G45" s="3">
        <v>1.7267870000000001E-2</v>
      </c>
      <c r="H45" s="4">
        <v>58.226105799999999</v>
      </c>
      <c r="I45" s="4">
        <v>10.766511299999999</v>
      </c>
      <c r="J45" s="3">
        <v>0.84673847999999996</v>
      </c>
      <c r="K45" t="s">
        <v>4</v>
      </c>
      <c r="L45">
        <v>1</v>
      </c>
      <c r="M45">
        <v>3</v>
      </c>
      <c r="N45" t="s">
        <v>26</v>
      </c>
    </row>
    <row r="46" spans="1:14" x14ac:dyDescent="0.75">
      <c r="A46">
        <v>0</v>
      </c>
      <c r="B46" s="4">
        <v>12.352</v>
      </c>
      <c r="C46">
        <v>30</v>
      </c>
      <c r="D46">
        <v>6.5</v>
      </c>
      <c r="E46">
        <v>2</v>
      </c>
      <c r="F46" s="4">
        <v>32.908647199999997</v>
      </c>
      <c r="G46" s="3">
        <v>1.7949860000000002E-2</v>
      </c>
      <c r="H46" s="4">
        <v>0.97323868999999996</v>
      </c>
      <c r="I46" s="4">
        <v>10.3525376</v>
      </c>
      <c r="J46" s="3">
        <v>0.94406185099999995</v>
      </c>
      <c r="K46" t="s">
        <v>12</v>
      </c>
      <c r="L46">
        <v>1</v>
      </c>
      <c r="M46">
        <v>3</v>
      </c>
      <c r="N46" t="s">
        <v>26</v>
      </c>
    </row>
    <row r="47" spans="1:14" x14ac:dyDescent="0.75">
      <c r="A47">
        <v>0.5</v>
      </c>
      <c r="B47" s="4">
        <v>12.352</v>
      </c>
      <c r="C47">
        <v>30</v>
      </c>
      <c r="D47">
        <v>6.5</v>
      </c>
      <c r="E47">
        <v>2</v>
      </c>
      <c r="F47" s="4">
        <v>32.344341</v>
      </c>
      <c r="G47" s="3">
        <v>2.1565040000000001E-2</v>
      </c>
      <c r="H47" s="4">
        <v>2.3449686299999999</v>
      </c>
      <c r="I47" s="4">
        <v>10.1228155</v>
      </c>
      <c r="J47" s="3">
        <v>0.94406185099999995</v>
      </c>
      <c r="K47" t="s">
        <v>12</v>
      </c>
      <c r="L47">
        <v>1</v>
      </c>
      <c r="M47">
        <v>3</v>
      </c>
      <c r="N47" t="s">
        <v>26</v>
      </c>
    </row>
    <row r="48" spans="1:14" x14ac:dyDescent="0.75">
      <c r="A48">
        <v>5</v>
      </c>
      <c r="B48" s="4">
        <v>12.352</v>
      </c>
      <c r="C48">
        <v>30</v>
      </c>
      <c r="D48">
        <v>6.5</v>
      </c>
      <c r="E48">
        <v>2</v>
      </c>
      <c r="F48" s="4">
        <v>32.944642000000002</v>
      </c>
      <c r="G48" s="3">
        <v>8.7334400000000003E-3</v>
      </c>
      <c r="H48" s="4">
        <v>6.7556468799999996</v>
      </c>
      <c r="I48" s="4">
        <v>10.103016200000001</v>
      </c>
      <c r="J48" s="3">
        <v>0.94406185099999995</v>
      </c>
      <c r="K48" t="s">
        <v>12</v>
      </c>
      <c r="L48">
        <v>1</v>
      </c>
      <c r="M48">
        <v>3</v>
      </c>
      <c r="N48" t="s">
        <v>26</v>
      </c>
    </row>
    <row r="49" spans="1:14" x14ac:dyDescent="0.75">
      <c r="A49">
        <v>50</v>
      </c>
      <c r="B49" s="4">
        <v>12.352</v>
      </c>
      <c r="C49">
        <v>30</v>
      </c>
      <c r="D49">
        <v>6.5</v>
      </c>
      <c r="E49">
        <v>2</v>
      </c>
      <c r="F49" s="4">
        <v>32.689525799999998</v>
      </c>
      <c r="G49" s="3">
        <v>4.3140480000000002E-2</v>
      </c>
      <c r="H49" s="4">
        <v>56.416017199999999</v>
      </c>
      <c r="I49" s="4">
        <v>9.9802898100000004</v>
      </c>
      <c r="J49" s="3">
        <v>0.94406185099999995</v>
      </c>
      <c r="K49" t="s">
        <v>12</v>
      </c>
      <c r="L49">
        <v>1</v>
      </c>
      <c r="M49">
        <v>3</v>
      </c>
      <c r="N49" t="s">
        <v>26</v>
      </c>
    </row>
    <row r="50" spans="1:14" x14ac:dyDescent="0.75">
      <c r="A50">
        <v>0</v>
      </c>
      <c r="B50" s="4">
        <v>12.147</v>
      </c>
      <c r="C50">
        <v>30</v>
      </c>
      <c r="D50">
        <v>7</v>
      </c>
      <c r="E50">
        <v>2</v>
      </c>
      <c r="F50" s="4">
        <v>33.051222199999998</v>
      </c>
      <c r="G50" s="3">
        <v>1.8669430000000001E-2</v>
      </c>
      <c r="H50" s="4">
        <v>0.42419496000000001</v>
      </c>
      <c r="I50" s="4">
        <v>10.0038038</v>
      </c>
      <c r="J50" s="3">
        <v>0.98141193000000004</v>
      </c>
      <c r="K50" t="s">
        <v>2</v>
      </c>
      <c r="L50">
        <v>1</v>
      </c>
      <c r="M50">
        <v>3</v>
      </c>
      <c r="N50" t="s">
        <v>26</v>
      </c>
    </row>
    <row r="51" spans="1:14" x14ac:dyDescent="0.75">
      <c r="A51">
        <v>0.5</v>
      </c>
      <c r="B51" s="4">
        <v>12.147</v>
      </c>
      <c r="C51">
        <v>30</v>
      </c>
      <c r="D51">
        <v>7</v>
      </c>
      <c r="E51">
        <v>2</v>
      </c>
      <c r="F51" s="4">
        <v>32.235384500000002</v>
      </c>
      <c r="G51" s="3">
        <v>2.129195E-2</v>
      </c>
      <c r="H51" s="4">
        <v>1.44867247</v>
      </c>
      <c r="I51" s="4">
        <v>9.7152571200000004</v>
      </c>
      <c r="J51" s="3">
        <v>0.98141193000000004</v>
      </c>
      <c r="K51" t="s">
        <v>2</v>
      </c>
      <c r="L51">
        <v>1</v>
      </c>
      <c r="M51">
        <v>3</v>
      </c>
      <c r="N51" t="s">
        <v>26</v>
      </c>
    </row>
    <row r="52" spans="1:14" x14ac:dyDescent="0.75">
      <c r="A52">
        <v>5</v>
      </c>
      <c r="B52" s="4">
        <v>12.147</v>
      </c>
      <c r="C52">
        <v>30</v>
      </c>
      <c r="D52">
        <v>7</v>
      </c>
      <c r="E52">
        <v>2</v>
      </c>
      <c r="F52" s="4">
        <v>33.482408200000002</v>
      </c>
      <c r="G52" s="3">
        <v>1.587247E-2</v>
      </c>
      <c r="H52" s="4">
        <v>6.1742902500000003</v>
      </c>
      <c r="I52" s="4">
        <v>9.9783003600000004</v>
      </c>
      <c r="J52" s="3">
        <v>0.98141193000000004</v>
      </c>
      <c r="K52" t="s">
        <v>2</v>
      </c>
      <c r="L52">
        <v>1</v>
      </c>
      <c r="M52">
        <v>3</v>
      </c>
      <c r="N52" t="s">
        <v>26</v>
      </c>
    </row>
    <row r="53" spans="1:14" x14ac:dyDescent="0.75">
      <c r="A53">
        <v>50</v>
      </c>
      <c r="B53" s="4">
        <v>12.147</v>
      </c>
      <c r="C53">
        <v>30</v>
      </c>
      <c r="D53">
        <v>7</v>
      </c>
      <c r="E53">
        <v>2</v>
      </c>
      <c r="F53" s="4">
        <v>33.679993600000003</v>
      </c>
      <c r="G53" s="3">
        <v>0.10451056</v>
      </c>
      <c r="H53" s="4">
        <v>56.089683800000003</v>
      </c>
      <c r="I53" s="4">
        <v>9.8233878099999998</v>
      </c>
      <c r="J53" s="3">
        <v>0.98141193000000004</v>
      </c>
      <c r="K53" t="s">
        <v>2</v>
      </c>
      <c r="L53">
        <v>1</v>
      </c>
      <c r="M53">
        <v>3</v>
      </c>
      <c r="N53" t="s">
        <v>26</v>
      </c>
    </row>
    <row r="54" spans="1:14" x14ac:dyDescent="0.75">
      <c r="A54">
        <v>0</v>
      </c>
      <c r="B54" s="4">
        <v>12.083</v>
      </c>
      <c r="C54">
        <v>30</v>
      </c>
      <c r="D54">
        <v>7.5</v>
      </c>
      <c r="E54">
        <v>2</v>
      </c>
      <c r="F54" s="4">
        <v>33.706126699999999</v>
      </c>
      <c r="G54" s="3">
        <v>7.4765600000000002E-3</v>
      </c>
      <c r="H54" s="4">
        <v>0.24061046</v>
      </c>
      <c r="I54" s="4">
        <v>9.8760085899999996</v>
      </c>
      <c r="J54" s="3">
        <v>0.99402622600000001</v>
      </c>
      <c r="K54" t="s">
        <v>13</v>
      </c>
      <c r="L54">
        <v>1</v>
      </c>
      <c r="M54">
        <v>3</v>
      </c>
      <c r="N54" t="s">
        <v>26</v>
      </c>
    </row>
    <row r="55" spans="1:14" x14ac:dyDescent="0.75">
      <c r="A55">
        <v>0.5</v>
      </c>
      <c r="B55" s="4">
        <v>12.083</v>
      </c>
      <c r="C55">
        <v>30</v>
      </c>
      <c r="D55">
        <v>7.5</v>
      </c>
      <c r="E55">
        <v>2</v>
      </c>
      <c r="F55" s="4">
        <v>33.616152499999998</v>
      </c>
      <c r="G55" s="3">
        <v>2.068855E-2</v>
      </c>
      <c r="H55" s="4">
        <v>1.4068860000000001</v>
      </c>
      <c r="I55" s="4">
        <v>9.8719776899999996</v>
      </c>
      <c r="J55" s="3">
        <v>0.99402622600000001</v>
      </c>
      <c r="K55" t="s">
        <v>13</v>
      </c>
      <c r="L55">
        <v>1</v>
      </c>
      <c r="M55">
        <v>3</v>
      </c>
      <c r="N55" t="s">
        <v>26</v>
      </c>
    </row>
    <row r="56" spans="1:14" x14ac:dyDescent="0.75">
      <c r="A56">
        <v>5</v>
      </c>
      <c r="B56" s="4">
        <v>12.083</v>
      </c>
      <c r="C56">
        <v>30</v>
      </c>
      <c r="D56">
        <v>7.5</v>
      </c>
      <c r="E56">
        <v>2</v>
      </c>
      <c r="F56" s="4">
        <v>33.834385900000001</v>
      </c>
      <c r="G56" s="3">
        <v>4.2295109999999997E-2</v>
      </c>
      <c r="H56" s="4">
        <v>5.5381464999999999</v>
      </c>
      <c r="I56" s="4">
        <v>9.7558874600000003</v>
      </c>
      <c r="J56" s="3">
        <v>0.99402622600000001</v>
      </c>
      <c r="K56" t="s">
        <v>13</v>
      </c>
      <c r="L56">
        <v>1</v>
      </c>
      <c r="M56">
        <v>3</v>
      </c>
      <c r="N56" t="s">
        <v>26</v>
      </c>
    </row>
    <row r="57" spans="1:14" x14ac:dyDescent="0.75">
      <c r="A57">
        <v>50</v>
      </c>
      <c r="B57" s="4">
        <v>12.083</v>
      </c>
      <c r="C57">
        <v>30</v>
      </c>
      <c r="D57">
        <v>7.5</v>
      </c>
      <c r="E57">
        <v>2</v>
      </c>
      <c r="F57" s="4">
        <v>34.924581799999999</v>
      </c>
      <c r="G57" s="3">
        <v>0.28065815999999999</v>
      </c>
      <c r="H57" s="4">
        <v>59.050392199999997</v>
      </c>
      <c r="I57" s="4">
        <v>9.5811266199999991</v>
      </c>
      <c r="J57" s="3">
        <v>0.99402622600000001</v>
      </c>
      <c r="K57" t="s">
        <v>13</v>
      </c>
      <c r="L57">
        <v>1</v>
      </c>
      <c r="M57">
        <v>3</v>
      </c>
      <c r="N57" t="s">
        <v>26</v>
      </c>
    </row>
    <row r="58" spans="1:14" x14ac:dyDescent="0.75">
      <c r="A58">
        <v>0</v>
      </c>
      <c r="B58" s="4">
        <v>12.061999999999999</v>
      </c>
      <c r="C58">
        <v>30</v>
      </c>
      <c r="D58">
        <v>8</v>
      </c>
      <c r="E58">
        <v>2</v>
      </c>
      <c r="F58" s="4">
        <v>33.132282099999998</v>
      </c>
      <c r="G58" s="3">
        <v>8.9275399999999994E-3</v>
      </c>
      <c r="H58" s="4">
        <v>0.13792948999999999</v>
      </c>
      <c r="I58" s="4">
        <v>9.6994486999999996</v>
      </c>
      <c r="J58" s="3">
        <v>0.99810115899999996</v>
      </c>
      <c r="K58" t="s">
        <v>1</v>
      </c>
      <c r="L58">
        <v>1</v>
      </c>
      <c r="M58">
        <v>3</v>
      </c>
      <c r="N58" t="s">
        <v>26</v>
      </c>
    </row>
    <row r="59" spans="1:14" x14ac:dyDescent="0.75">
      <c r="A59">
        <v>0.5</v>
      </c>
      <c r="B59" s="4">
        <v>12.061999999999999</v>
      </c>
      <c r="C59">
        <v>30</v>
      </c>
      <c r="D59">
        <v>8</v>
      </c>
      <c r="E59">
        <v>2</v>
      </c>
      <c r="F59" s="4">
        <v>34.0332078</v>
      </c>
      <c r="G59" s="3">
        <v>3.5402679999999999E-2</v>
      </c>
      <c r="H59" s="4">
        <v>1.2155366400000001</v>
      </c>
      <c r="I59" s="4">
        <v>9.9666938799999993</v>
      </c>
      <c r="J59" s="3">
        <v>0.99810115899999996</v>
      </c>
      <c r="K59" t="s">
        <v>1</v>
      </c>
      <c r="L59">
        <v>1</v>
      </c>
      <c r="M59">
        <v>3</v>
      </c>
      <c r="N59" t="s">
        <v>26</v>
      </c>
    </row>
    <row r="60" spans="1:14" x14ac:dyDescent="0.75">
      <c r="A60">
        <v>5</v>
      </c>
      <c r="B60" s="4">
        <v>12.061999999999999</v>
      </c>
      <c r="C60">
        <v>30</v>
      </c>
      <c r="D60">
        <v>8</v>
      </c>
      <c r="E60">
        <v>2</v>
      </c>
      <c r="F60" s="4">
        <v>33.5947174</v>
      </c>
      <c r="G60" s="3">
        <v>0.10424681</v>
      </c>
      <c r="H60" s="4">
        <v>6.10119189</v>
      </c>
      <c r="I60" s="4">
        <v>9.56703963</v>
      </c>
      <c r="J60" s="3">
        <v>0.99810115899999996</v>
      </c>
      <c r="K60" t="s">
        <v>1</v>
      </c>
      <c r="L60">
        <v>1</v>
      </c>
      <c r="M60">
        <v>3</v>
      </c>
      <c r="N60" t="s">
        <v>26</v>
      </c>
    </row>
    <row r="61" spans="1:14" x14ac:dyDescent="0.75">
      <c r="A61">
        <v>50</v>
      </c>
      <c r="B61" s="4">
        <v>12.061999999999999</v>
      </c>
      <c r="C61">
        <v>30</v>
      </c>
      <c r="D61">
        <v>8</v>
      </c>
      <c r="E61">
        <v>2</v>
      </c>
      <c r="F61" s="4">
        <v>34.989564399999999</v>
      </c>
      <c r="G61" s="3">
        <v>0.69865531000000003</v>
      </c>
      <c r="H61" s="4">
        <v>53.720347699999998</v>
      </c>
      <c r="I61" s="4">
        <v>8.9935318300000002</v>
      </c>
      <c r="J61" s="3">
        <v>0.99810115899999996</v>
      </c>
      <c r="K61" t="s">
        <v>1</v>
      </c>
      <c r="L61">
        <v>1</v>
      </c>
      <c r="M61">
        <v>3</v>
      </c>
      <c r="N61" t="s">
        <v>26</v>
      </c>
    </row>
    <row r="62" spans="1:14" x14ac:dyDescent="0.75">
      <c r="A62">
        <v>0</v>
      </c>
      <c r="B62" s="4">
        <v>12.917</v>
      </c>
      <c r="C62">
        <v>40</v>
      </c>
      <c r="D62">
        <v>6</v>
      </c>
      <c r="E62">
        <v>2</v>
      </c>
      <c r="F62" s="4">
        <v>27.090456700000001</v>
      </c>
      <c r="G62" s="3">
        <v>1.494849E-2</v>
      </c>
      <c r="H62" s="4">
        <v>7.3675279700000003</v>
      </c>
      <c r="I62" s="4">
        <v>10.568182500000001</v>
      </c>
      <c r="J62" s="3">
        <v>0.866538429</v>
      </c>
      <c r="K62" t="s">
        <v>4</v>
      </c>
      <c r="L62">
        <v>1</v>
      </c>
      <c r="M62">
        <v>4</v>
      </c>
      <c r="N62" t="s">
        <v>26</v>
      </c>
    </row>
    <row r="63" spans="1:14" x14ac:dyDescent="0.75">
      <c r="A63">
        <v>0.5</v>
      </c>
      <c r="B63" s="4">
        <v>12.917</v>
      </c>
      <c r="C63">
        <v>40</v>
      </c>
      <c r="D63">
        <v>6</v>
      </c>
      <c r="E63">
        <v>2</v>
      </c>
      <c r="F63" s="4">
        <v>27.035775099999999</v>
      </c>
      <c r="G63" s="3">
        <v>1.226702E-2</v>
      </c>
      <c r="H63" s="4">
        <v>7.99425293</v>
      </c>
      <c r="I63" s="4">
        <v>10.4838608</v>
      </c>
      <c r="J63" s="3">
        <v>0.866538429</v>
      </c>
      <c r="K63" t="s">
        <v>4</v>
      </c>
      <c r="L63">
        <v>1</v>
      </c>
      <c r="M63">
        <v>4</v>
      </c>
      <c r="N63" t="s">
        <v>26</v>
      </c>
    </row>
    <row r="64" spans="1:14" x14ac:dyDescent="0.75">
      <c r="A64">
        <v>5</v>
      </c>
      <c r="B64" s="4">
        <v>12.917</v>
      </c>
      <c r="C64">
        <v>40</v>
      </c>
      <c r="D64">
        <v>6</v>
      </c>
      <c r="E64">
        <v>2</v>
      </c>
      <c r="F64" s="4">
        <v>22.431612099999999</v>
      </c>
      <c r="G64" s="3">
        <v>2.3236509999999998E-2</v>
      </c>
      <c r="H64" s="4">
        <v>13.5332077</v>
      </c>
      <c r="I64" s="4">
        <v>8.5753984499999998</v>
      </c>
      <c r="J64" s="3">
        <v>0.866538429</v>
      </c>
      <c r="K64" t="s">
        <v>4</v>
      </c>
      <c r="L64">
        <v>1</v>
      </c>
      <c r="M64">
        <v>4</v>
      </c>
      <c r="N64" t="s">
        <v>26</v>
      </c>
    </row>
    <row r="65" spans="1:14" x14ac:dyDescent="0.75">
      <c r="A65">
        <v>50</v>
      </c>
      <c r="B65" s="4">
        <v>12.917</v>
      </c>
      <c r="C65">
        <v>40</v>
      </c>
      <c r="D65">
        <v>6</v>
      </c>
      <c r="E65">
        <v>2</v>
      </c>
      <c r="F65" s="4">
        <v>22.327660099999999</v>
      </c>
      <c r="G65" s="3">
        <v>4.4016100000000002E-2</v>
      </c>
      <c r="H65" s="4">
        <v>62.962442799999998</v>
      </c>
      <c r="I65" s="4">
        <v>8.4976528800000004</v>
      </c>
      <c r="J65" s="3">
        <v>0.866538429</v>
      </c>
      <c r="K65" t="s">
        <v>4</v>
      </c>
      <c r="L65">
        <v>1</v>
      </c>
      <c r="M65">
        <v>4</v>
      </c>
      <c r="N65" t="s">
        <v>26</v>
      </c>
    </row>
    <row r="66" spans="1:14" x14ac:dyDescent="0.75">
      <c r="A66">
        <v>0</v>
      </c>
      <c r="B66" s="4">
        <v>12.319000000000001</v>
      </c>
      <c r="C66">
        <v>40</v>
      </c>
      <c r="D66">
        <v>6.5</v>
      </c>
      <c r="E66">
        <v>2</v>
      </c>
      <c r="F66" s="4">
        <v>31.462118400000001</v>
      </c>
      <c r="G66" s="3">
        <v>1.434914E-2</v>
      </c>
      <c r="H66" s="4">
        <v>3.8408966000000002</v>
      </c>
      <c r="I66" s="4">
        <v>9.8888585500000001</v>
      </c>
      <c r="J66" s="3">
        <v>0.95241603399999997</v>
      </c>
      <c r="K66" t="s">
        <v>12</v>
      </c>
      <c r="L66">
        <v>1</v>
      </c>
      <c r="M66">
        <v>4</v>
      </c>
      <c r="N66" t="s">
        <v>26</v>
      </c>
    </row>
    <row r="67" spans="1:14" x14ac:dyDescent="0.75">
      <c r="A67">
        <v>0.5</v>
      </c>
      <c r="B67" s="4">
        <v>12.319000000000001</v>
      </c>
      <c r="C67">
        <v>40</v>
      </c>
      <c r="D67">
        <v>6.5</v>
      </c>
      <c r="E67">
        <v>2</v>
      </c>
      <c r="F67" s="4">
        <v>21.0814141</v>
      </c>
      <c r="G67" s="3">
        <v>1.9018520000000001E-2</v>
      </c>
      <c r="H67" s="4">
        <v>4.7729833299999997</v>
      </c>
      <c r="I67" s="4">
        <v>6.35180524</v>
      </c>
      <c r="J67" s="3">
        <v>0.95241603399999997</v>
      </c>
      <c r="K67" t="s">
        <v>12</v>
      </c>
      <c r="L67">
        <v>1</v>
      </c>
      <c r="M67">
        <v>4</v>
      </c>
      <c r="N67" t="s">
        <v>26</v>
      </c>
    </row>
    <row r="68" spans="1:14" x14ac:dyDescent="0.75">
      <c r="A68">
        <v>5</v>
      </c>
      <c r="B68" s="4">
        <v>12.319000000000001</v>
      </c>
      <c r="C68">
        <v>40</v>
      </c>
      <c r="D68">
        <v>6.5</v>
      </c>
      <c r="E68">
        <v>2</v>
      </c>
      <c r="F68" s="4">
        <v>32.019094600000003</v>
      </c>
      <c r="G68" s="3">
        <v>2.6812579999999999E-2</v>
      </c>
      <c r="H68" s="4">
        <v>9.1128152799999995</v>
      </c>
      <c r="I68" s="4">
        <v>9.8898311299999992</v>
      </c>
      <c r="J68" s="3">
        <v>0.95241603399999997</v>
      </c>
      <c r="K68" t="s">
        <v>12</v>
      </c>
      <c r="L68">
        <v>1</v>
      </c>
      <c r="M68">
        <v>4</v>
      </c>
      <c r="N68" t="s">
        <v>26</v>
      </c>
    </row>
    <row r="69" spans="1:14" x14ac:dyDescent="0.75">
      <c r="A69">
        <v>50</v>
      </c>
      <c r="B69" s="4">
        <v>12.319000000000001</v>
      </c>
      <c r="C69">
        <v>40</v>
      </c>
      <c r="D69">
        <v>6.5</v>
      </c>
      <c r="E69">
        <v>2</v>
      </c>
      <c r="F69" s="4">
        <v>30.057534199999999</v>
      </c>
      <c r="G69" s="3">
        <v>7.4170849999999997E-2</v>
      </c>
      <c r="H69" s="4">
        <v>62.056404200000003</v>
      </c>
      <c r="I69" s="4">
        <v>9.0421598400000001</v>
      </c>
      <c r="J69" s="3">
        <v>0.95241603399999997</v>
      </c>
      <c r="K69" t="s">
        <v>12</v>
      </c>
      <c r="L69">
        <v>1</v>
      </c>
      <c r="M69">
        <v>4</v>
      </c>
      <c r="N69" t="s">
        <v>26</v>
      </c>
    </row>
    <row r="70" spans="1:14" x14ac:dyDescent="0.75">
      <c r="A70">
        <v>0</v>
      </c>
      <c r="B70" s="4">
        <v>12.129</v>
      </c>
      <c r="C70">
        <v>40</v>
      </c>
      <c r="D70">
        <v>7</v>
      </c>
      <c r="E70">
        <v>2</v>
      </c>
      <c r="F70" s="4">
        <v>34.590754400000002</v>
      </c>
      <c r="G70" s="3">
        <v>1.3713380000000001E-2</v>
      </c>
      <c r="H70" s="4">
        <v>1.9143302600000001</v>
      </c>
      <c r="I70" s="4">
        <v>9.9289572899999996</v>
      </c>
      <c r="J70" s="3">
        <v>0.98432362900000003</v>
      </c>
      <c r="K70" t="s">
        <v>2</v>
      </c>
      <c r="L70">
        <v>1</v>
      </c>
      <c r="M70">
        <v>4</v>
      </c>
      <c r="N70" t="s">
        <v>26</v>
      </c>
    </row>
    <row r="71" spans="1:14" x14ac:dyDescent="0.75">
      <c r="A71">
        <v>0.5</v>
      </c>
      <c r="B71" s="4">
        <v>12.129</v>
      </c>
      <c r="C71">
        <v>40</v>
      </c>
      <c r="D71">
        <v>7</v>
      </c>
      <c r="E71">
        <v>2</v>
      </c>
      <c r="F71" s="4">
        <v>34.593067099999999</v>
      </c>
      <c r="G71" s="3">
        <v>1.416246E-2</v>
      </c>
      <c r="H71" s="4">
        <v>2.6133793000000001</v>
      </c>
      <c r="I71" s="4">
        <v>9.9215319500000003</v>
      </c>
      <c r="J71" s="3">
        <v>0.98432362900000003</v>
      </c>
      <c r="K71" t="s">
        <v>2</v>
      </c>
      <c r="L71">
        <v>1</v>
      </c>
      <c r="M71">
        <v>4</v>
      </c>
      <c r="N71" t="s">
        <v>26</v>
      </c>
    </row>
    <row r="72" spans="1:14" x14ac:dyDescent="0.75">
      <c r="A72">
        <v>5</v>
      </c>
      <c r="B72" s="4">
        <v>12.129</v>
      </c>
      <c r="C72">
        <v>40</v>
      </c>
      <c r="D72">
        <v>7</v>
      </c>
      <c r="E72">
        <v>2</v>
      </c>
      <c r="F72" s="4">
        <v>34.690494200000003</v>
      </c>
      <c r="G72" s="3">
        <v>2.562967E-2</v>
      </c>
      <c r="H72" s="4">
        <v>7.2503645700000003</v>
      </c>
      <c r="I72" s="4">
        <v>9.6131408199999999</v>
      </c>
      <c r="J72" s="3">
        <v>0.98432362900000003</v>
      </c>
      <c r="K72" t="s">
        <v>2</v>
      </c>
      <c r="L72">
        <v>1</v>
      </c>
      <c r="M72">
        <v>4</v>
      </c>
      <c r="N72" t="s">
        <v>26</v>
      </c>
    </row>
    <row r="73" spans="1:14" x14ac:dyDescent="0.75">
      <c r="A73">
        <v>50</v>
      </c>
      <c r="B73" s="4">
        <v>12.129</v>
      </c>
      <c r="C73">
        <v>40</v>
      </c>
      <c r="D73">
        <v>7</v>
      </c>
      <c r="E73">
        <v>2</v>
      </c>
      <c r="F73" s="4">
        <v>28.484152600000002</v>
      </c>
      <c r="G73" s="3">
        <v>0.11741594</v>
      </c>
      <c r="H73" s="4">
        <v>59.5085908</v>
      </c>
      <c r="I73" s="4">
        <v>7.3292533100000004</v>
      </c>
      <c r="J73" s="3">
        <v>0.98432362900000003</v>
      </c>
      <c r="K73" t="s">
        <v>2</v>
      </c>
      <c r="L73">
        <v>1</v>
      </c>
      <c r="M73">
        <v>4</v>
      </c>
      <c r="N73" t="s">
        <v>26</v>
      </c>
    </row>
    <row r="74" spans="1:14" x14ac:dyDescent="0.75">
      <c r="A74">
        <v>0</v>
      </c>
      <c r="B74" s="4">
        <v>12.07</v>
      </c>
      <c r="C74">
        <v>40</v>
      </c>
      <c r="D74">
        <v>7.5</v>
      </c>
      <c r="E74">
        <v>2</v>
      </c>
      <c r="F74" s="4">
        <v>30.623918100000001</v>
      </c>
      <c r="G74" s="3">
        <v>1.6718509999999999E-2</v>
      </c>
      <c r="H74" s="4">
        <v>0.98090383999999997</v>
      </c>
      <c r="I74" s="4">
        <v>8.0857382399999995</v>
      </c>
      <c r="J74" s="3">
        <v>0.99497640300000001</v>
      </c>
      <c r="K74" t="s">
        <v>13</v>
      </c>
      <c r="L74">
        <v>1</v>
      </c>
      <c r="M74">
        <v>4</v>
      </c>
      <c r="N74" t="s">
        <v>26</v>
      </c>
    </row>
    <row r="75" spans="1:14" x14ac:dyDescent="0.75">
      <c r="A75">
        <v>0.5</v>
      </c>
      <c r="B75" s="4">
        <v>12.07</v>
      </c>
      <c r="C75">
        <v>40</v>
      </c>
      <c r="D75">
        <v>7.5</v>
      </c>
      <c r="E75">
        <v>2</v>
      </c>
      <c r="F75" s="4">
        <v>25.5023056</v>
      </c>
      <c r="G75" s="3">
        <v>1.947223E-2</v>
      </c>
      <c r="H75" s="4">
        <v>1.5383773599999999</v>
      </c>
      <c r="I75" s="4">
        <v>6.5980930000000004</v>
      </c>
      <c r="J75" s="3">
        <v>0.99497640300000001</v>
      </c>
      <c r="K75" t="s">
        <v>13</v>
      </c>
      <c r="L75">
        <v>1</v>
      </c>
      <c r="M75">
        <v>4</v>
      </c>
      <c r="N75" t="s">
        <v>26</v>
      </c>
    </row>
    <row r="76" spans="1:14" x14ac:dyDescent="0.75">
      <c r="A76">
        <v>5</v>
      </c>
      <c r="B76" s="4">
        <v>12.07</v>
      </c>
      <c r="C76">
        <v>40</v>
      </c>
      <c r="D76">
        <v>7.5</v>
      </c>
      <c r="E76">
        <v>2</v>
      </c>
      <c r="F76" s="4">
        <v>36.296948100000002</v>
      </c>
      <c r="G76" s="3">
        <v>7.9416269999999997E-2</v>
      </c>
      <c r="H76" s="4">
        <v>6.64833345</v>
      </c>
      <c r="I76" s="4">
        <v>9.5417336000000006</v>
      </c>
      <c r="J76" s="3">
        <v>0.99497640300000001</v>
      </c>
      <c r="K76" t="s">
        <v>13</v>
      </c>
      <c r="L76">
        <v>1</v>
      </c>
      <c r="M76">
        <v>4</v>
      </c>
      <c r="N76" t="s">
        <v>26</v>
      </c>
    </row>
    <row r="77" spans="1:14" x14ac:dyDescent="0.75">
      <c r="A77">
        <v>50</v>
      </c>
      <c r="B77" s="4">
        <v>12.07</v>
      </c>
      <c r="C77">
        <v>40</v>
      </c>
      <c r="D77">
        <v>7.5</v>
      </c>
      <c r="E77">
        <v>2</v>
      </c>
      <c r="F77" s="4">
        <v>32.661822200000003</v>
      </c>
      <c r="G77" s="3">
        <v>0.27321108</v>
      </c>
      <c r="H77" s="4">
        <v>56.510040600000004</v>
      </c>
      <c r="I77" s="4">
        <v>7.8917525900000003</v>
      </c>
      <c r="J77" s="3">
        <v>0.99497640300000001</v>
      </c>
      <c r="K77" t="s">
        <v>13</v>
      </c>
      <c r="L77">
        <v>1</v>
      </c>
      <c r="M77">
        <v>4</v>
      </c>
      <c r="N77" t="s">
        <v>26</v>
      </c>
    </row>
    <row r="78" spans="1:14" x14ac:dyDescent="0.75">
      <c r="A78">
        <v>0</v>
      </c>
      <c r="B78" s="4">
        <v>12.051</v>
      </c>
      <c r="C78">
        <v>40</v>
      </c>
      <c r="D78">
        <v>8</v>
      </c>
      <c r="E78">
        <v>2</v>
      </c>
      <c r="F78" s="4">
        <v>36.534810200000003</v>
      </c>
      <c r="G78" s="3">
        <v>2.7281400000000001E-2</v>
      </c>
      <c r="H78" s="4">
        <v>0.45844855000000001</v>
      </c>
      <c r="I78" s="4">
        <v>9.7269046299999999</v>
      </c>
      <c r="J78" s="3">
        <v>0.99840465599999995</v>
      </c>
      <c r="K78" t="s">
        <v>1</v>
      </c>
      <c r="L78">
        <v>1</v>
      </c>
      <c r="M78">
        <v>4</v>
      </c>
      <c r="N78" t="s">
        <v>26</v>
      </c>
    </row>
    <row r="79" spans="1:14" x14ac:dyDescent="0.75">
      <c r="A79">
        <v>0.5</v>
      </c>
      <c r="B79" s="4">
        <v>12.051</v>
      </c>
      <c r="C79">
        <v>40</v>
      </c>
      <c r="D79">
        <v>8</v>
      </c>
      <c r="E79">
        <v>2</v>
      </c>
      <c r="F79" s="4">
        <v>26.068849499999999</v>
      </c>
      <c r="G79" s="3">
        <v>2.9222209999999998E-2</v>
      </c>
      <c r="H79" s="4">
        <v>1.31514551</v>
      </c>
      <c r="I79" s="4">
        <v>6.7881552200000002</v>
      </c>
      <c r="J79" s="3">
        <v>0.99840465599999995</v>
      </c>
      <c r="K79" t="s">
        <v>1</v>
      </c>
      <c r="L79">
        <v>1</v>
      </c>
      <c r="M79">
        <v>4</v>
      </c>
      <c r="N79" t="s">
        <v>26</v>
      </c>
    </row>
    <row r="80" spans="1:14" x14ac:dyDescent="0.75">
      <c r="A80">
        <v>5</v>
      </c>
      <c r="B80" s="4">
        <v>12.051</v>
      </c>
      <c r="C80">
        <v>40</v>
      </c>
      <c r="D80">
        <v>8</v>
      </c>
      <c r="E80">
        <v>2</v>
      </c>
      <c r="F80" s="4">
        <v>37.520999799999998</v>
      </c>
      <c r="G80" s="3">
        <v>0.11921958000000001</v>
      </c>
      <c r="H80" s="4">
        <v>5.6493739700000001</v>
      </c>
      <c r="I80" s="4">
        <v>9.6068109400000008</v>
      </c>
      <c r="J80" s="3">
        <v>0.99840465599999995</v>
      </c>
      <c r="K80" t="s">
        <v>1</v>
      </c>
      <c r="L80">
        <v>1</v>
      </c>
      <c r="M80">
        <v>4</v>
      </c>
      <c r="N80" t="s">
        <v>26</v>
      </c>
    </row>
    <row r="81" spans="1:14" x14ac:dyDescent="0.75">
      <c r="A81">
        <v>50</v>
      </c>
      <c r="B81" s="4">
        <v>12.051</v>
      </c>
      <c r="C81">
        <v>40</v>
      </c>
      <c r="D81">
        <v>8</v>
      </c>
      <c r="E81">
        <v>2</v>
      </c>
      <c r="F81" s="4">
        <v>33.755235200000001</v>
      </c>
      <c r="G81" s="3">
        <v>0.69970085000000004</v>
      </c>
      <c r="H81" s="4">
        <v>56.7955708</v>
      </c>
      <c r="I81" s="4">
        <v>7.40768322</v>
      </c>
      <c r="J81" s="3">
        <v>0.99840465599999995</v>
      </c>
      <c r="K81" t="s">
        <v>1</v>
      </c>
      <c r="L81">
        <v>1</v>
      </c>
      <c r="M81">
        <v>4</v>
      </c>
      <c r="N81" t="s">
        <v>26</v>
      </c>
    </row>
    <row r="82" spans="1:14" x14ac:dyDescent="0.75">
      <c r="A82">
        <v>0</v>
      </c>
      <c r="B82" s="4">
        <v>12.05</v>
      </c>
      <c r="C82">
        <v>10</v>
      </c>
      <c r="D82">
        <v>6</v>
      </c>
      <c r="E82">
        <v>3</v>
      </c>
      <c r="F82" s="4">
        <v>34.046458100000002</v>
      </c>
      <c r="G82" s="3">
        <v>9.6803400000000008E-3</v>
      </c>
      <c r="H82" s="4">
        <v>1.7719619200000001</v>
      </c>
      <c r="I82" s="4">
        <v>9.5334618399999993</v>
      </c>
      <c r="J82" s="3">
        <v>0.69853626300000005</v>
      </c>
      <c r="K82" t="s">
        <v>4</v>
      </c>
      <c r="L82">
        <v>2</v>
      </c>
      <c r="M82">
        <v>1</v>
      </c>
      <c r="N82" t="s">
        <v>26</v>
      </c>
    </row>
    <row r="83" spans="1:14" x14ac:dyDescent="0.75">
      <c r="A83">
        <v>0.5</v>
      </c>
      <c r="B83" s="4">
        <v>12.05</v>
      </c>
      <c r="C83">
        <v>10</v>
      </c>
      <c r="D83">
        <v>6</v>
      </c>
      <c r="E83">
        <v>3</v>
      </c>
      <c r="F83" s="4">
        <v>30.134176</v>
      </c>
      <c r="G83" s="3">
        <v>9.4179399999999996E-3</v>
      </c>
      <c r="H83" s="4">
        <v>3.0304137799999999</v>
      </c>
      <c r="I83" s="4">
        <v>8.3897536000000006</v>
      </c>
      <c r="J83" s="3">
        <v>0.69853626300000005</v>
      </c>
      <c r="K83" t="s">
        <v>4</v>
      </c>
      <c r="L83">
        <v>2</v>
      </c>
      <c r="M83">
        <v>1</v>
      </c>
      <c r="N83" t="s">
        <v>26</v>
      </c>
    </row>
    <row r="84" spans="1:14" x14ac:dyDescent="0.75">
      <c r="A84">
        <v>5</v>
      </c>
      <c r="B84" s="4">
        <v>12.05</v>
      </c>
      <c r="C84">
        <v>10</v>
      </c>
      <c r="D84">
        <v>6</v>
      </c>
      <c r="E84">
        <v>3</v>
      </c>
      <c r="F84" s="4">
        <v>21.998170099999999</v>
      </c>
      <c r="G84" s="3">
        <v>2.645693E-2</v>
      </c>
      <c r="H84" s="4">
        <v>8.4255857499999998</v>
      </c>
      <c r="I84" s="4">
        <v>6.1303241799999997</v>
      </c>
      <c r="J84" s="3">
        <v>0.69853626300000005</v>
      </c>
      <c r="K84" t="s">
        <v>4</v>
      </c>
      <c r="L84">
        <v>2</v>
      </c>
      <c r="M84">
        <v>1</v>
      </c>
      <c r="N84" t="s">
        <v>26</v>
      </c>
    </row>
    <row r="85" spans="1:14" x14ac:dyDescent="0.75">
      <c r="A85">
        <v>50</v>
      </c>
      <c r="B85" s="4">
        <v>12.05</v>
      </c>
      <c r="C85">
        <v>10</v>
      </c>
      <c r="D85">
        <v>6</v>
      </c>
      <c r="E85">
        <v>3</v>
      </c>
      <c r="F85" s="4">
        <v>25.833538000000001</v>
      </c>
      <c r="G85" s="3">
        <v>2.1664449999999998E-2</v>
      </c>
      <c r="H85" s="4">
        <v>56.368511699999999</v>
      </c>
      <c r="I85" s="4">
        <v>6.9339534599999997</v>
      </c>
      <c r="J85" s="3">
        <v>0.69853626300000005</v>
      </c>
      <c r="K85" t="s">
        <v>4</v>
      </c>
      <c r="L85">
        <v>2</v>
      </c>
      <c r="M85">
        <v>1</v>
      </c>
      <c r="N85" t="s">
        <v>26</v>
      </c>
    </row>
    <row r="86" spans="1:14" x14ac:dyDescent="0.75">
      <c r="A86">
        <v>0</v>
      </c>
      <c r="B86" s="4">
        <v>10.074</v>
      </c>
      <c r="C86">
        <v>10</v>
      </c>
      <c r="D86">
        <v>6.5</v>
      </c>
      <c r="E86">
        <v>3</v>
      </c>
      <c r="F86" s="4">
        <v>35.868468300000004</v>
      </c>
      <c r="G86" s="3">
        <v>1.724475E-2</v>
      </c>
      <c r="H86" s="4">
        <v>0.69760272999999995</v>
      </c>
      <c r="I86" s="4">
        <v>7.91188834</v>
      </c>
      <c r="J86" s="3">
        <v>0.83147427299999999</v>
      </c>
      <c r="K86" t="s">
        <v>12</v>
      </c>
      <c r="L86">
        <v>2</v>
      </c>
      <c r="M86">
        <v>1</v>
      </c>
      <c r="N86" t="s">
        <v>26</v>
      </c>
    </row>
    <row r="87" spans="1:14" x14ac:dyDescent="0.75">
      <c r="A87">
        <v>0.5</v>
      </c>
      <c r="B87" s="4">
        <v>10.074</v>
      </c>
      <c r="C87">
        <v>10</v>
      </c>
      <c r="D87">
        <v>6.5</v>
      </c>
      <c r="E87">
        <v>3</v>
      </c>
      <c r="F87" s="4">
        <v>36.093142</v>
      </c>
      <c r="G87" s="3">
        <v>1.6448020000000001E-2</v>
      </c>
      <c r="H87" s="4">
        <v>1.36302207</v>
      </c>
      <c r="I87" s="4">
        <v>7.92747402</v>
      </c>
      <c r="J87" s="3">
        <v>0.83147427299999999</v>
      </c>
      <c r="K87" t="s">
        <v>12</v>
      </c>
      <c r="L87">
        <v>2</v>
      </c>
      <c r="M87">
        <v>1</v>
      </c>
      <c r="N87" t="s">
        <v>26</v>
      </c>
    </row>
    <row r="88" spans="1:14" x14ac:dyDescent="0.75">
      <c r="A88">
        <v>5</v>
      </c>
      <c r="B88" s="4">
        <v>10.074</v>
      </c>
      <c r="C88">
        <v>10</v>
      </c>
      <c r="D88">
        <v>6.5</v>
      </c>
      <c r="E88">
        <v>3</v>
      </c>
      <c r="F88" s="4">
        <v>36.2669341</v>
      </c>
      <c r="G88" s="3">
        <v>1.8754969999999999E-2</v>
      </c>
      <c r="H88" s="4">
        <v>6.5661419700000003</v>
      </c>
      <c r="I88" s="4">
        <v>7.8600785399999999</v>
      </c>
      <c r="J88" s="3">
        <v>0.83147427299999999</v>
      </c>
      <c r="K88" t="s">
        <v>12</v>
      </c>
      <c r="L88">
        <v>2</v>
      </c>
      <c r="M88">
        <v>1</v>
      </c>
      <c r="N88" t="s">
        <v>26</v>
      </c>
    </row>
    <row r="89" spans="1:14" x14ac:dyDescent="0.75">
      <c r="A89">
        <v>50</v>
      </c>
      <c r="B89" s="4">
        <v>10.074</v>
      </c>
      <c r="C89">
        <v>10</v>
      </c>
      <c r="D89">
        <v>6.5</v>
      </c>
      <c r="E89">
        <v>3</v>
      </c>
      <c r="F89" s="4">
        <v>35.693498499999997</v>
      </c>
      <c r="G89" s="3">
        <v>2.681412E-2</v>
      </c>
      <c r="H89" s="4">
        <v>55.171804899999998</v>
      </c>
      <c r="I89" s="4">
        <v>7.6223307399999998</v>
      </c>
      <c r="J89" s="3">
        <v>0.83147427299999999</v>
      </c>
      <c r="K89" t="s">
        <v>12</v>
      </c>
      <c r="L89">
        <v>2</v>
      </c>
      <c r="M89">
        <v>1</v>
      </c>
      <c r="N89" t="s">
        <v>26</v>
      </c>
    </row>
    <row r="90" spans="1:14" x14ac:dyDescent="0.75">
      <c r="A90">
        <v>0</v>
      </c>
      <c r="B90" s="4">
        <v>9.4570000000000007</v>
      </c>
      <c r="C90">
        <v>10</v>
      </c>
      <c r="D90">
        <v>7</v>
      </c>
      <c r="E90">
        <v>3</v>
      </c>
      <c r="F90" s="4">
        <v>36.575314499999998</v>
      </c>
      <c r="G90" s="3">
        <v>1.694507E-2</v>
      </c>
      <c r="H90" s="4">
        <v>0.40053586000000002</v>
      </c>
      <c r="I90" s="4">
        <v>7.5683997400000003</v>
      </c>
      <c r="J90" s="3">
        <v>0.93210713899999997</v>
      </c>
      <c r="K90" t="s">
        <v>2</v>
      </c>
      <c r="L90">
        <v>2</v>
      </c>
      <c r="M90">
        <v>1</v>
      </c>
      <c r="N90" t="s">
        <v>26</v>
      </c>
    </row>
    <row r="91" spans="1:14" x14ac:dyDescent="0.75">
      <c r="A91">
        <v>0.5</v>
      </c>
      <c r="B91" s="4">
        <v>9.4570000000000007</v>
      </c>
      <c r="C91">
        <v>10</v>
      </c>
      <c r="D91">
        <v>7</v>
      </c>
      <c r="E91">
        <v>3</v>
      </c>
      <c r="F91" s="4">
        <v>36.3810103</v>
      </c>
      <c r="G91" s="3">
        <v>2.2444120000000001E-2</v>
      </c>
      <c r="H91" s="4">
        <v>1.8488315500000001</v>
      </c>
      <c r="I91" s="4">
        <v>7.5606554399999997</v>
      </c>
      <c r="J91" s="3">
        <v>0.93210713899999997</v>
      </c>
      <c r="K91" t="s">
        <v>2</v>
      </c>
      <c r="L91">
        <v>2</v>
      </c>
      <c r="M91">
        <v>1</v>
      </c>
      <c r="N91" t="s">
        <v>26</v>
      </c>
    </row>
    <row r="92" spans="1:14" x14ac:dyDescent="0.75">
      <c r="A92">
        <v>5</v>
      </c>
      <c r="B92" s="4">
        <v>9.4570000000000007</v>
      </c>
      <c r="C92">
        <v>10</v>
      </c>
      <c r="D92">
        <v>7</v>
      </c>
      <c r="E92">
        <v>3</v>
      </c>
      <c r="F92" s="4">
        <v>37.608977799999998</v>
      </c>
      <c r="G92" s="3">
        <v>9.8469899999999999E-3</v>
      </c>
      <c r="H92" s="4">
        <v>5.7710274400000001</v>
      </c>
      <c r="I92" s="4">
        <v>7.6311458400000003</v>
      </c>
      <c r="J92" s="3">
        <v>0.93210713899999997</v>
      </c>
      <c r="K92" t="s">
        <v>2</v>
      </c>
      <c r="L92">
        <v>2</v>
      </c>
      <c r="M92">
        <v>1</v>
      </c>
      <c r="N92" t="s">
        <v>26</v>
      </c>
    </row>
    <row r="93" spans="1:14" x14ac:dyDescent="0.75">
      <c r="A93">
        <v>50</v>
      </c>
      <c r="B93" s="4">
        <v>9.4570000000000007</v>
      </c>
      <c r="C93">
        <v>10</v>
      </c>
      <c r="D93">
        <v>7</v>
      </c>
      <c r="E93">
        <v>3</v>
      </c>
      <c r="F93" s="4">
        <v>37.550705800000003</v>
      </c>
      <c r="G93" s="3">
        <v>7.3273850000000001E-2</v>
      </c>
      <c r="H93" s="4">
        <v>55.781633399999997</v>
      </c>
      <c r="I93" s="4">
        <v>7.4544402400000003</v>
      </c>
      <c r="J93" s="3">
        <v>0.93210713899999997</v>
      </c>
      <c r="K93" t="s">
        <v>2</v>
      </c>
      <c r="L93">
        <v>2</v>
      </c>
      <c r="M93">
        <v>1</v>
      </c>
      <c r="N93" t="s">
        <v>26</v>
      </c>
    </row>
    <row r="94" spans="1:14" x14ac:dyDescent="0.75">
      <c r="A94">
        <v>0</v>
      </c>
      <c r="B94" s="4">
        <v>9.2629999999999999</v>
      </c>
      <c r="C94">
        <v>10</v>
      </c>
      <c r="D94">
        <v>7.5</v>
      </c>
      <c r="E94">
        <v>3</v>
      </c>
      <c r="F94" s="4">
        <v>37.367966299999999</v>
      </c>
      <c r="G94" s="3">
        <v>1.900928E-2</v>
      </c>
      <c r="H94" s="4">
        <v>0.27169360999999997</v>
      </c>
      <c r="I94" s="4">
        <v>7.4086487700000001</v>
      </c>
      <c r="J94" s="3">
        <v>0.97659940099999998</v>
      </c>
      <c r="K94" t="s">
        <v>13</v>
      </c>
      <c r="L94">
        <v>2</v>
      </c>
      <c r="M94">
        <v>1</v>
      </c>
      <c r="N94" t="s">
        <v>26</v>
      </c>
    </row>
    <row r="95" spans="1:14" x14ac:dyDescent="0.75">
      <c r="A95">
        <v>0.5</v>
      </c>
      <c r="B95" s="4">
        <v>9.2629999999999999</v>
      </c>
      <c r="C95">
        <v>10</v>
      </c>
      <c r="D95">
        <v>7.5</v>
      </c>
      <c r="E95">
        <v>3</v>
      </c>
      <c r="F95" s="4">
        <v>37.568658599999999</v>
      </c>
      <c r="G95" s="3">
        <v>9.7083699999999992E-3</v>
      </c>
      <c r="H95" s="4">
        <v>1.6171898300000001</v>
      </c>
      <c r="I95" s="4">
        <v>7.3528334800000001</v>
      </c>
      <c r="J95" s="3">
        <v>0.97659940099999998</v>
      </c>
      <c r="K95" t="s">
        <v>13</v>
      </c>
      <c r="L95">
        <v>2</v>
      </c>
      <c r="M95">
        <v>1</v>
      </c>
      <c r="N95" t="s">
        <v>26</v>
      </c>
    </row>
    <row r="96" spans="1:14" x14ac:dyDescent="0.75">
      <c r="A96">
        <v>5</v>
      </c>
      <c r="B96" s="4">
        <v>9.2629999999999999</v>
      </c>
      <c r="C96">
        <v>10</v>
      </c>
      <c r="D96">
        <v>7.5</v>
      </c>
      <c r="E96">
        <v>3</v>
      </c>
      <c r="F96" s="4">
        <v>38.054509400000001</v>
      </c>
      <c r="G96" s="3">
        <v>3.111649E-2</v>
      </c>
      <c r="H96" s="4">
        <v>6.4655644499999996</v>
      </c>
      <c r="I96" s="4">
        <v>7.3343976900000003</v>
      </c>
      <c r="J96" s="3">
        <v>0.97659940099999998</v>
      </c>
      <c r="K96" t="s">
        <v>13</v>
      </c>
      <c r="L96">
        <v>2</v>
      </c>
      <c r="M96">
        <v>1</v>
      </c>
      <c r="N96" t="s">
        <v>26</v>
      </c>
    </row>
    <row r="97" spans="1:14" x14ac:dyDescent="0.75">
      <c r="A97">
        <v>50</v>
      </c>
      <c r="B97" s="4">
        <v>9.2629999999999999</v>
      </c>
      <c r="C97">
        <v>10</v>
      </c>
      <c r="D97">
        <v>7.5</v>
      </c>
      <c r="E97">
        <v>3</v>
      </c>
      <c r="F97" s="4">
        <v>37.764052999999997</v>
      </c>
      <c r="G97" s="3">
        <v>0.19435986999999999</v>
      </c>
      <c r="H97" s="4">
        <v>56.412983400000002</v>
      </c>
      <c r="I97" s="4">
        <v>6.9770303</v>
      </c>
      <c r="J97" s="3">
        <v>0.97659940099999998</v>
      </c>
      <c r="K97" t="s">
        <v>13</v>
      </c>
      <c r="L97">
        <v>2</v>
      </c>
      <c r="M97">
        <v>1</v>
      </c>
      <c r="N97" t="s">
        <v>26</v>
      </c>
    </row>
    <row r="98" spans="1:14" x14ac:dyDescent="0.75">
      <c r="A98">
        <v>0</v>
      </c>
      <c r="B98" s="4">
        <v>9.202</v>
      </c>
      <c r="C98">
        <v>10</v>
      </c>
      <c r="D98">
        <v>8</v>
      </c>
      <c r="E98">
        <v>3</v>
      </c>
      <c r="F98" s="4">
        <v>37.972269699999998</v>
      </c>
      <c r="G98" s="3">
        <v>7.3202199999999997E-3</v>
      </c>
      <c r="H98" s="4">
        <v>0.23701521</v>
      </c>
      <c r="I98" s="4">
        <v>7.3987936699999999</v>
      </c>
      <c r="J98" s="3">
        <v>0.99238712699999998</v>
      </c>
      <c r="K98" t="s">
        <v>1</v>
      </c>
      <c r="L98">
        <v>2</v>
      </c>
      <c r="M98">
        <v>1</v>
      </c>
      <c r="N98" t="s">
        <v>26</v>
      </c>
    </row>
    <row r="99" spans="1:14" x14ac:dyDescent="0.75">
      <c r="A99">
        <v>0.5</v>
      </c>
      <c r="B99" s="4">
        <v>9.202</v>
      </c>
      <c r="C99">
        <v>10</v>
      </c>
      <c r="D99">
        <v>8</v>
      </c>
      <c r="E99">
        <v>3</v>
      </c>
      <c r="F99" s="4">
        <v>37.874321500000001</v>
      </c>
      <c r="G99" s="3">
        <v>1.013491E-2</v>
      </c>
      <c r="H99" s="4">
        <v>0.73550592000000004</v>
      </c>
      <c r="I99" s="4">
        <v>7.4037999499999998</v>
      </c>
      <c r="J99" s="3">
        <v>0.99238712699999998</v>
      </c>
      <c r="K99" t="s">
        <v>1</v>
      </c>
      <c r="L99">
        <v>2</v>
      </c>
      <c r="M99">
        <v>1</v>
      </c>
      <c r="N99" t="s">
        <v>26</v>
      </c>
    </row>
    <row r="100" spans="1:14" x14ac:dyDescent="0.75">
      <c r="A100">
        <v>5</v>
      </c>
      <c r="B100" s="4">
        <v>9.202</v>
      </c>
      <c r="C100">
        <v>10</v>
      </c>
      <c r="D100">
        <v>8</v>
      </c>
      <c r="E100">
        <v>3</v>
      </c>
      <c r="F100" s="4">
        <v>37.470240599999997</v>
      </c>
      <c r="G100" s="3">
        <v>6.9309200000000001E-2</v>
      </c>
      <c r="H100" s="4">
        <v>6.0999222299999998</v>
      </c>
      <c r="I100" s="4">
        <v>7.0765984</v>
      </c>
      <c r="J100" s="3">
        <v>0.99238712699999998</v>
      </c>
      <c r="K100" t="s">
        <v>1</v>
      </c>
      <c r="L100">
        <v>2</v>
      </c>
      <c r="M100">
        <v>1</v>
      </c>
      <c r="N100" t="s">
        <v>26</v>
      </c>
    </row>
    <row r="101" spans="1:14" x14ac:dyDescent="0.75">
      <c r="A101">
        <v>50</v>
      </c>
      <c r="B101" s="4">
        <v>9.202</v>
      </c>
      <c r="C101">
        <v>10</v>
      </c>
      <c r="D101">
        <v>8</v>
      </c>
      <c r="E101">
        <v>3</v>
      </c>
      <c r="F101" s="4">
        <v>38.539718000000001</v>
      </c>
      <c r="G101" s="3">
        <v>0.50905151000000004</v>
      </c>
      <c r="H101" s="4">
        <v>56.516786400000001</v>
      </c>
      <c r="I101" s="4">
        <v>6.6795539000000002</v>
      </c>
      <c r="J101" s="3">
        <v>0.99238712699999998</v>
      </c>
      <c r="K101" t="s">
        <v>1</v>
      </c>
      <c r="L101">
        <v>2</v>
      </c>
      <c r="M101">
        <v>1</v>
      </c>
      <c r="N101" t="s">
        <v>26</v>
      </c>
    </row>
    <row r="102" spans="1:14" x14ac:dyDescent="0.75">
      <c r="A102">
        <v>0</v>
      </c>
      <c r="B102" s="4">
        <v>11.46</v>
      </c>
      <c r="C102">
        <v>20</v>
      </c>
      <c r="D102">
        <v>6</v>
      </c>
      <c r="E102">
        <v>3</v>
      </c>
      <c r="F102" s="4">
        <v>35.55639274</v>
      </c>
      <c r="G102" s="3">
        <v>1.6305554E-2</v>
      </c>
      <c r="H102" s="4">
        <v>1.28298421</v>
      </c>
      <c r="I102" s="4">
        <v>9.0594269829999998</v>
      </c>
      <c r="J102" s="3">
        <v>0.68848849099999998</v>
      </c>
      <c r="K102" t="s">
        <v>4</v>
      </c>
      <c r="L102">
        <v>2</v>
      </c>
      <c r="M102">
        <v>2</v>
      </c>
      <c r="N102" t="s">
        <v>26</v>
      </c>
    </row>
    <row r="103" spans="1:14" x14ac:dyDescent="0.75">
      <c r="A103">
        <v>0.5</v>
      </c>
      <c r="B103" s="4">
        <v>11.46</v>
      </c>
      <c r="C103">
        <v>20</v>
      </c>
      <c r="D103">
        <v>6</v>
      </c>
      <c r="E103">
        <v>3</v>
      </c>
      <c r="F103" s="4">
        <v>34.660444609999999</v>
      </c>
      <c r="G103" s="3">
        <v>1.7369876999999999E-2</v>
      </c>
      <c r="H103" s="4">
        <v>2.204815537</v>
      </c>
      <c r="I103" s="4">
        <v>8.9456200290000005</v>
      </c>
      <c r="J103" s="3">
        <v>0.68848849099999998</v>
      </c>
      <c r="K103" t="s">
        <v>4</v>
      </c>
      <c r="L103">
        <v>2</v>
      </c>
      <c r="M103">
        <v>2</v>
      </c>
      <c r="N103" t="s">
        <v>26</v>
      </c>
    </row>
    <row r="104" spans="1:14" x14ac:dyDescent="0.75">
      <c r="A104">
        <v>5</v>
      </c>
      <c r="B104" s="4">
        <v>11.46</v>
      </c>
      <c r="C104">
        <v>20</v>
      </c>
      <c r="D104">
        <v>6</v>
      </c>
      <c r="E104">
        <v>3</v>
      </c>
      <c r="F104" s="4">
        <v>35.704405540000003</v>
      </c>
      <c r="G104" s="3">
        <v>1.9994128E-2</v>
      </c>
      <c r="H104" s="4">
        <v>6.816133979</v>
      </c>
      <c r="I104" s="4">
        <v>8.9524357630000004</v>
      </c>
      <c r="J104" s="3">
        <v>0.68848849099999998</v>
      </c>
      <c r="K104" t="s">
        <v>4</v>
      </c>
      <c r="L104">
        <v>2</v>
      </c>
      <c r="M104">
        <v>2</v>
      </c>
      <c r="N104" t="s">
        <v>26</v>
      </c>
    </row>
    <row r="105" spans="1:14" x14ac:dyDescent="0.75">
      <c r="A105">
        <v>50</v>
      </c>
      <c r="B105" s="4">
        <v>11.46</v>
      </c>
      <c r="C105">
        <v>20</v>
      </c>
      <c r="D105">
        <v>6</v>
      </c>
      <c r="E105">
        <v>3</v>
      </c>
      <c r="F105" s="4">
        <v>35.610806349999997</v>
      </c>
      <c r="G105" s="3">
        <v>3.7277021E-2</v>
      </c>
      <c r="H105" s="4">
        <v>54.240814620000002</v>
      </c>
      <c r="I105" s="4">
        <v>8.9556386470000007</v>
      </c>
      <c r="J105" s="3">
        <v>0.68848849099999998</v>
      </c>
      <c r="K105" t="s">
        <v>4</v>
      </c>
      <c r="L105">
        <v>2</v>
      </c>
      <c r="M105">
        <v>2</v>
      </c>
      <c r="N105" t="s">
        <v>26</v>
      </c>
    </row>
    <row r="106" spans="1:14" x14ac:dyDescent="0.75">
      <c r="A106">
        <v>0</v>
      </c>
      <c r="B106" s="4">
        <v>9.7579999999999991</v>
      </c>
      <c r="C106">
        <v>20</v>
      </c>
      <c r="D106">
        <v>6.5</v>
      </c>
      <c r="E106">
        <v>3</v>
      </c>
      <c r="F106" s="4">
        <v>33.88560597</v>
      </c>
      <c r="G106" s="3">
        <v>2.3635887000000001E-2</v>
      </c>
      <c r="H106" s="4">
        <v>0.53958707800000005</v>
      </c>
      <c r="I106" s="4">
        <v>7.326058229</v>
      </c>
      <c r="J106" s="3">
        <v>0.83482893300000005</v>
      </c>
      <c r="K106" t="s">
        <v>12</v>
      </c>
      <c r="L106">
        <v>2</v>
      </c>
      <c r="M106">
        <v>2</v>
      </c>
      <c r="N106" t="s">
        <v>26</v>
      </c>
    </row>
    <row r="107" spans="1:14" x14ac:dyDescent="0.75">
      <c r="A107">
        <v>0.5</v>
      </c>
      <c r="B107" s="4">
        <v>9.7579999999999991</v>
      </c>
      <c r="C107">
        <v>20</v>
      </c>
      <c r="D107">
        <v>6.5</v>
      </c>
      <c r="E107">
        <v>3</v>
      </c>
      <c r="F107" s="4">
        <v>35.035932199999998</v>
      </c>
      <c r="G107" s="3">
        <v>1.2067624000000001E-2</v>
      </c>
      <c r="H107" s="4">
        <v>1.837881857</v>
      </c>
      <c r="I107" s="4">
        <v>7.5739509009999999</v>
      </c>
      <c r="J107" s="3">
        <v>0.83482893300000005</v>
      </c>
      <c r="K107" t="s">
        <v>12</v>
      </c>
      <c r="L107">
        <v>2</v>
      </c>
      <c r="M107">
        <v>2</v>
      </c>
      <c r="N107" t="s">
        <v>26</v>
      </c>
    </row>
    <row r="108" spans="1:14" x14ac:dyDescent="0.75">
      <c r="A108">
        <v>5</v>
      </c>
      <c r="B108" s="4">
        <v>9.7579999999999991</v>
      </c>
      <c r="C108">
        <v>20</v>
      </c>
      <c r="D108">
        <v>6.5</v>
      </c>
      <c r="E108">
        <v>3</v>
      </c>
      <c r="F108" s="4">
        <v>33.330784829999999</v>
      </c>
      <c r="G108" s="3">
        <v>1.5533393E-2</v>
      </c>
      <c r="H108" s="4">
        <v>6.4141548080000002</v>
      </c>
      <c r="I108" s="4">
        <v>6.9194284770000003</v>
      </c>
      <c r="J108" s="3">
        <v>0.83482893300000005</v>
      </c>
      <c r="K108" t="s">
        <v>12</v>
      </c>
      <c r="L108">
        <v>2</v>
      </c>
      <c r="M108">
        <v>2</v>
      </c>
      <c r="N108" t="s">
        <v>26</v>
      </c>
    </row>
    <row r="109" spans="1:14" x14ac:dyDescent="0.75">
      <c r="A109">
        <v>50</v>
      </c>
      <c r="B109" s="4">
        <v>9.7579999999999991</v>
      </c>
      <c r="C109">
        <v>20</v>
      </c>
      <c r="D109">
        <v>6.5</v>
      </c>
      <c r="E109">
        <v>3</v>
      </c>
      <c r="F109" s="4">
        <v>33.156582849999999</v>
      </c>
      <c r="G109" s="3">
        <v>4.4472688000000003E-2</v>
      </c>
      <c r="H109" s="4">
        <v>53.617674540000003</v>
      </c>
      <c r="I109" s="4">
        <v>6.806549414</v>
      </c>
      <c r="J109" s="3">
        <v>0.83482893300000005</v>
      </c>
      <c r="K109" t="s">
        <v>12</v>
      </c>
      <c r="L109">
        <v>2</v>
      </c>
      <c r="M109">
        <v>2</v>
      </c>
      <c r="N109" t="s">
        <v>26</v>
      </c>
    </row>
    <row r="110" spans="1:14" x14ac:dyDescent="0.75">
      <c r="A110">
        <v>0</v>
      </c>
      <c r="B110" s="4">
        <v>9.2249999999999996</v>
      </c>
      <c r="C110">
        <v>20</v>
      </c>
      <c r="D110">
        <v>7</v>
      </c>
      <c r="E110">
        <v>3</v>
      </c>
      <c r="F110" s="4">
        <v>34.48434151</v>
      </c>
      <c r="G110" s="3">
        <v>2.2478221999999999E-2</v>
      </c>
      <c r="H110" s="4">
        <v>0.33010409200000002</v>
      </c>
      <c r="I110" s="4">
        <v>6.9518752729999997</v>
      </c>
      <c r="J110" s="3">
        <v>0.93523562500000001</v>
      </c>
      <c r="K110" t="s">
        <v>2</v>
      </c>
      <c r="L110">
        <v>2</v>
      </c>
      <c r="M110">
        <v>2</v>
      </c>
      <c r="N110" t="s">
        <v>26</v>
      </c>
    </row>
    <row r="111" spans="1:14" x14ac:dyDescent="0.75">
      <c r="A111">
        <v>0.5</v>
      </c>
      <c r="B111" s="4">
        <v>9.2249999999999996</v>
      </c>
      <c r="C111">
        <v>20</v>
      </c>
      <c r="D111">
        <v>7</v>
      </c>
      <c r="E111">
        <v>3</v>
      </c>
      <c r="F111" s="4">
        <v>35.92925245</v>
      </c>
      <c r="G111" s="3">
        <v>2.3226397999999999E-2</v>
      </c>
      <c r="H111" s="4">
        <v>1.1991583109999999</v>
      </c>
      <c r="I111" s="4">
        <v>7.351340092</v>
      </c>
      <c r="J111" s="3">
        <v>0.93523562500000001</v>
      </c>
      <c r="K111" t="s">
        <v>2</v>
      </c>
      <c r="L111">
        <v>2</v>
      </c>
      <c r="M111">
        <v>2</v>
      </c>
      <c r="N111" t="s">
        <v>26</v>
      </c>
    </row>
    <row r="112" spans="1:14" x14ac:dyDescent="0.75">
      <c r="A112">
        <v>5</v>
      </c>
      <c r="B112" s="4">
        <v>9.2249999999999996</v>
      </c>
      <c r="C112">
        <v>20</v>
      </c>
      <c r="D112">
        <v>7</v>
      </c>
      <c r="E112">
        <v>3</v>
      </c>
      <c r="F112" s="4">
        <v>37.882409060000001</v>
      </c>
      <c r="G112" s="3">
        <v>1.8953020000000001E-2</v>
      </c>
      <c r="H112" s="4">
        <v>4.7002972669999998</v>
      </c>
      <c r="I112" s="4">
        <v>7.508333006</v>
      </c>
      <c r="J112" s="3">
        <v>0.93523562500000001</v>
      </c>
      <c r="K112" t="s">
        <v>2</v>
      </c>
      <c r="L112">
        <v>2</v>
      </c>
      <c r="M112">
        <v>2</v>
      </c>
      <c r="N112" t="s">
        <v>26</v>
      </c>
    </row>
    <row r="113" spans="1:14" x14ac:dyDescent="0.75">
      <c r="A113">
        <v>50</v>
      </c>
      <c r="B113" s="4">
        <v>9.2249999999999996</v>
      </c>
      <c r="C113">
        <v>20</v>
      </c>
      <c r="D113">
        <v>7</v>
      </c>
      <c r="E113">
        <v>3</v>
      </c>
      <c r="F113" s="4">
        <v>38.084254459999997</v>
      </c>
      <c r="G113" s="3">
        <v>9.6859452999999998E-2</v>
      </c>
      <c r="H113" s="4">
        <v>58.191944329999998</v>
      </c>
      <c r="I113" s="4">
        <v>7.3083932540000003</v>
      </c>
      <c r="J113" s="3">
        <v>0.93523562500000001</v>
      </c>
      <c r="K113" t="s">
        <v>2</v>
      </c>
      <c r="L113">
        <v>2</v>
      </c>
      <c r="M113">
        <v>2</v>
      </c>
      <c r="N113" t="s">
        <v>26</v>
      </c>
    </row>
    <row r="114" spans="1:14" x14ac:dyDescent="0.75">
      <c r="A114">
        <v>0</v>
      </c>
      <c r="B114" s="4">
        <v>9.0570000000000004</v>
      </c>
      <c r="C114">
        <v>20</v>
      </c>
      <c r="D114">
        <v>7.5</v>
      </c>
      <c r="E114">
        <v>3</v>
      </c>
      <c r="F114" s="4">
        <v>36.524241199999999</v>
      </c>
      <c r="G114" s="3">
        <v>1.4180665E-2</v>
      </c>
      <c r="H114" s="4"/>
      <c r="I114" s="4">
        <v>7.3543424699999997</v>
      </c>
      <c r="J114" s="3">
        <v>0.977908059</v>
      </c>
      <c r="K114" t="s">
        <v>13</v>
      </c>
      <c r="L114">
        <v>2</v>
      </c>
      <c r="M114">
        <v>2</v>
      </c>
      <c r="N114" t="s">
        <v>26</v>
      </c>
    </row>
    <row r="115" spans="1:14" x14ac:dyDescent="0.75">
      <c r="A115">
        <v>0.5</v>
      </c>
      <c r="B115" s="4">
        <v>9.0570000000000004</v>
      </c>
      <c r="C115">
        <v>20</v>
      </c>
      <c r="D115">
        <v>7.5</v>
      </c>
      <c r="E115">
        <v>3</v>
      </c>
      <c r="F115" s="4">
        <v>36.623648080000002</v>
      </c>
      <c r="G115" s="3">
        <v>1.8040317E-2</v>
      </c>
      <c r="H115" s="4">
        <v>1.517483986</v>
      </c>
      <c r="I115" s="4">
        <v>7.3043701480000003</v>
      </c>
      <c r="J115" s="3">
        <v>0.977908059</v>
      </c>
      <c r="K115" t="s">
        <v>13</v>
      </c>
      <c r="L115">
        <v>2</v>
      </c>
      <c r="M115">
        <v>2</v>
      </c>
      <c r="N115" t="s">
        <v>26</v>
      </c>
    </row>
    <row r="116" spans="1:14" x14ac:dyDescent="0.75">
      <c r="A116">
        <v>5</v>
      </c>
      <c r="B116" s="4">
        <v>9.0570000000000004</v>
      </c>
      <c r="C116">
        <v>20</v>
      </c>
      <c r="D116">
        <v>7.5</v>
      </c>
      <c r="E116">
        <v>3</v>
      </c>
      <c r="F116" s="4">
        <v>36.25522497</v>
      </c>
      <c r="G116" s="3">
        <v>4.9660310999999999E-2</v>
      </c>
      <c r="H116" s="4">
        <v>6.0699359429999999</v>
      </c>
      <c r="I116" s="4">
        <v>7.0054700759999999</v>
      </c>
      <c r="J116" s="3">
        <v>0.977908059</v>
      </c>
      <c r="K116" t="s">
        <v>13</v>
      </c>
      <c r="L116">
        <v>2</v>
      </c>
      <c r="M116">
        <v>2</v>
      </c>
      <c r="N116" t="s">
        <v>26</v>
      </c>
    </row>
    <row r="117" spans="1:14" x14ac:dyDescent="0.75">
      <c r="A117">
        <v>50</v>
      </c>
      <c r="B117" s="4">
        <v>9.0570000000000004</v>
      </c>
      <c r="C117">
        <v>20</v>
      </c>
      <c r="D117">
        <v>7.5</v>
      </c>
      <c r="E117">
        <v>3</v>
      </c>
      <c r="F117" s="4">
        <v>38.600746479999998</v>
      </c>
      <c r="G117" s="3">
        <v>0.29628460899999998</v>
      </c>
      <c r="H117" s="4">
        <v>52.920285679999999</v>
      </c>
      <c r="I117" s="4">
        <v>7.0450004279999998</v>
      </c>
      <c r="J117" s="3">
        <v>0.977908059</v>
      </c>
      <c r="K117" t="s">
        <v>13</v>
      </c>
      <c r="L117">
        <v>2</v>
      </c>
      <c r="M117">
        <v>2</v>
      </c>
      <c r="N117" t="s">
        <v>26</v>
      </c>
    </row>
    <row r="118" spans="1:14" x14ac:dyDescent="0.75">
      <c r="A118">
        <v>0</v>
      </c>
      <c r="B118" s="4">
        <v>9.0039999999999996</v>
      </c>
      <c r="C118">
        <v>20</v>
      </c>
      <c r="D118">
        <v>8</v>
      </c>
      <c r="E118">
        <v>3</v>
      </c>
      <c r="F118" s="4">
        <v>35.561922580000001</v>
      </c>
      <c r="G118" s="3">
        <v>1.5032874999999999E-2</v>
      </c>
      <c r="H118" s="4"/>
      <c r="I118" s="4">
        <v>6.9949344980000001</v>
      </c>
      <c r="J118" s="3">
        <v>0.992838047</v>
      </c>
      <c r="K118" t="s">
        <v>1</v>
      </c>
      <c r="L118">
        <v>2</v>
      </c>
      <c r="M118">
        <v>2</v>
      </c>
      <c r="N118" t="s">
        <v>26</v>
      </c>
    </row>
    <row r="119" spans="1:14" x14ac:dyDescent="0.75">
      <c r="A119">
        <v>0.5</v>
      </c>
      <c r="B119" s="4">
        <v>9.0039999999999996</v>
      </c>
      <c r="C119">
        <v>20</v>
      </c>
      <c r="D119">
        <v>8</v>
      </c>
      <c r="E119">
        <v>3</v>
      </c>
      <c r="F119" s="4">
        <v>35.935156970000001</v>
      </c>
      <c r="G119" s="3">
        <v>2.2923833000000001E-2</v>
      </c>
      <c r="H119" s="4">
        <v>1.093952461</v>
      </c>
      <c r="I119" s="4">
        <v>7.0564318269999999</v>
      </c>
      <c r="J119" s="3">
        <v>0.992838047</v>
      </c>
      <c r="K119" t="s">
        <v>1</v>
      </c>
      <c r="L119">
        <v>2</v>
      </c>
      <c r="M119">
        <v>2</v>
      </c>
      <c r="N119" t="s">
        <v>26</v>
      </c>
    </row>
    <row r="120" spans="1:14" x14ac:dyDescent="0.75">
      <c r="A120">
        <v>5</v>
      </c>
      <c r="B120" s="4">
        <v>9.0039999999999996</v>
      </c>
      <c r="C120">
        <v>20</v>
      </c>
      <c r="D120">
        <v>8</v>
      </c>
      <c r="E120">
        <v>3</v>
      </c>
      <c r="F120" s="4">
        <v>37.334118959999998</v>
      </c>
      <c r="G120" s="3">
        <v>8.7404905000000005E-2</v>
      </c>
      <c r="H120" s="4">
        <v>5.8002712440000002</v>
      </c>
      <c r="I120" s="4">
        <v>7.0721402869999999</v>
      </c>
      <c r="J120" s="3">
        <v>0.992838047</v>
      </c>
      <c r="K120" t="s">
        <v>1</v>
      </c>
      <c r="L120">
        <v>2</v>
      </c>
      <c r="M120">
        <v>2</v>
      </c>
      <c r="N120" t="s">
        <v>26</v>
      </c>
    </row>
    <row r="121" spans="1:14" x14ac:dyDescent="0.75">
      <c r="A121">
        <v>50</v>
      </c>
      <c r="B121" s="4">
        <v>9.0039999999999996</v>
      </c>
      <c r="C121">
        <v>20</v>
      </c>
      <c r="D121">
        <v>8</v>
      </c>
      <c r="E121">
        <v>3</v>
      </c>
      <c r="F121" s="4">
        <v>28.555803520000001</v>
      </c>
      <c r="G121" s="3">
        <v>0.26130037499999997</v>
      </c>
      <c r="H121" s="4">
        <v>49.23945483</v>
      </c>
      <c r="I121" s="4">
        <v>4.957647744</v>
      </c>
      <c r="J121" s="3">
        <v>0.992838047</v>
      </c>
      <c r="K121" t="s">
        <v>1</v>
      </c>
      <c r="L121">
        <v>2</v>
      </c>
      <c r="M121">
        <v>2</v>
      </c>
      <c r="N121" t="s">
        <v>26</v>
      </c>
    </row>
    <row r="122" spans="1:14" x14ac:dyDescent="0.75">
      <c r="A122">
        <v>0</v>
      </c>
      <c r="B122" s="4">
        <v>10.981999999999999</v>
      </c>
      <c r="C122">
        <v>30</v>
      </c>
      <c r="D122">
        <v>6</v>
      </c>
      <c r="E122">
        <v>3</v>
      </c>
      <c r="F122" s="4">
        <v>30.200030179999999</v>
      </c>
      <c r="G122" s="3">
        <v>1.9165615E-2</v>
      </c>
      <c r="H122" s="4">
        <v>2.4052365039999999</v>
      </c>
      <c r="I122" s="4">
        <v>9.0989525189999991</v>
      </c>
      <c r="J122" s="3">
        <v>0.68404601200000004</v>
      </c>
      <c r="K122" t="s">
        <v>4</v>
      </c>
      <c r="L122">
        <v>2</v>
      </c>
      <c r="M122">
        <v>3</v>
      </c>
      <c r="N122" t="s">
        <v>25</v>
      </c>
    </row>
    <row r="123" spans="1:14" x14ac:dyDescent="0.75">
      <c r="A123">
        <v>0.5</v>
      </c>
      <c r="B123" s="4">
        <v>10.981999999999999</v>
      </c>
      <c r="C123">
        <v>30</v>
      </c>
      <c r="D123">
        <v>6</v>
      </c>
      <c r="E123">
        <v>3</v>
      </c>
      <c r="F123" s="4">
        <v>29.58679201</v>
      </c>
      <c r="G123" s="3">
        <v>6.774619E-3</v>
      </c>
      <c r="H123" s="4">
        <v>3.2172497720000002</v>
      </c>
      <c r="I123" s="4">
        <v>9.0610691610000007</v>
      </c>
      <c r="J123" s="3">
        <v>0.68404601200000004</v>
      </c>
      <c r="K123" t="s">
        <v>4</v>
      </c>
      <c r="L123">
        <v>2</v>
      </c>
      <c r="M123">
        <v>3</v>
      </c>
      <c r="N123" t="s">
        <v>25</v>
      </c>
    </row>
    <row r="124" spans="1:14" x14ac:dyDescent="0.75">
      <c r="A124">
        <v>5</v>
      </c>
      <c r="B124" s="4">
        <v>10.981999999999999</v>
      </c>
      <c r="C124">
        <v>30</v>
      </c>
      <c r="D124">
        <v>6</v>
      </c>
      <c r="E124">
        <v>3</v>
      </c>
      <c r="F124" s="4">
        <v>30.700692279999998</v>
      </c>
      <c r="G124" s="3">
        <v>2.4924556E-2</v>
      </c>
      <c r="H124" s="4">
        <v>8.0521225229999995</v>
      </c>
      <c r="I124" s="4">
        <v>9.0932470760000008</v>
      </c>
      <c r="J124" s="3">
        <v>0.68404601200000004</v>
      </c>
      <c r="K124" t="s">
        <v>4</v>
      </c>
      <c r="L124">
        <v>2</v>
      </c>
      <c r="M124">
        <v>3</v>
      </c>
      <c r="N124" t="s">
        <v>25</v>
      </c>
    </row>
    <row r="125" spans="1:14" x14ac:dyDescent="0.75">
      <c r="A125">
        <v>50</v>
      </c>
      <c r="B125" s="4">
        <v>10.981999999999999</v>
      </c>
      <c r="C125">
        <v>30</v>
      </c>
      <c r="D125">
        <v>6</v>
      </c>
      <c r="E125">
        <v>3</v>
      </c>
      <c r="F125" s="4">
        <v>29.506413680000001</v>
      </c>
      <c r="G125" s="3">
        <v>2.9203425000000002E-2</v>
      </c>
      <c r="H125" s="4">
        <v>57.701052400000002</v>
      </c>
      <c r="I125" s="4">
        <v>8.9040908850000005</v>
      </c>
      <c r="J125" s="3">
        <v>0.68404601200000004</v>
      </c>
      <c r="K125" t="s">
        <v>4</v>
      </c>
      <c r="L125">
        <v>2</v>
      </c>
      <c r="M125">
        <v>3</v>
      </c>
      <c r="N125" t="s">
        <v>25</v>
      </c>
    </row>
    <row r="126" spans="1:14" x14ac:dyDescent="0.75">
      <c r="A126">
        <v>0</v>
      </c>
      <c r="B126" s="4">
        <v>9.5090000000000003</v>
      </c>
      <c r="C126">
        <v>30</v>
      </c>
      <c r="D126">
        <v>6.5</v>
      </c>
      <c r="E126">
        <v>3</v>
      </c>
      <c r="F126" s="4">
        <v>16.246466730000002</v>
      </c>
      <c r="G126" s="3">
        <v>1.0188658999999999E-2</v>
      </c>
      <c r="H126" s="4">
        <v>0.93969180600000002</v>
      </c>
      <c r="I126" s="4">
        <v>3.6831511450000001</v>
      </c>
      <c r="J126" s="3">
        <v>0.84085737900000002</v>
      </c>
      <c r="K126" t="s">
        <v>12</v>
      </c>
      <c r="L126">
        <v>2</v>
      </c>
      <c r="M126">
        <v>3</v>
      </c>
      <c r="N126" t="s">
        <v>25</v>
      </c>
    </row>
    <row r="127" spans="1:14" x14ac:dyDescent="0.75">
      <c r="A127">
        <v>0.5</v>
      </c>
      <c r="B127" s="4">
        <v>9.5090000000000003</v>
      </c>
      <c r="C127">
        <v>30</v>
      </c>
      <c r="D127">
        <v>6.5</v>
      </c>
      <c r="E127">
        <v>3</v>
      </c>
      <c r="F127" s="4">
        <v>32.294333219999999</v>
      </c>
      <c r="G127" s="3">
        <v>1.7820401E-2</v>
      </c>
      <c r="H127" s="4">
        <v>1.676087237</v>
      </c>
      <c r="I127" s="4">
        <v>7.4675129489999996</v>
      </c>
      <c r="J127" s="3">
        <v>0.84085737900000002</v>
      </c>
      <c r="K127" t="s">
        <v>12</v>
      </c>
      <c r="L127">
        <v>2</v>
      </c>
      <c r="M127">
        <v>3</v>
      </c>
      <c r="N127" t="s">
        <v>25</v>
      </c>
    </row>
    <row r="128" spans="1:14" x14ac:dyDescent="0.75">
      <c r="A128">
        <v>5</v>
      </c>
      <c r="B128" s="4">
        <v>9.5090000000000003</v>
      </c>
      <c r="C128">
        <v>30</v>
      </c>
      <c r="D128">
        <v>6.5</v>
      </c>
      <c r="E128">
        <v>3</v>
      </c>
      <c r="F128" s="4">
        <v>32.855248789999997</v>
      </c>
      <c r="G128" s="3">
        <v>1.7641810000000001E-2</v>
      </c>
      <c r="H128" s="4">
        <v>6.4569910940000002</v>
      </c>
      <c r="I128" s="4">
        <v>7.5029576929999999</v>
      </c>
      <c r="J128" s="3">
        <v>0.84085737900000002</v>
      </c>
      <c r="K128" t="s">
        <v>12</v>
      </c>
      <c r="L128">
        <v>2</v>
      </c>
      <c r="M128">
        <v>3</v>
      </c>
      <c r="N128" t="s">
        <v>25</v>
      </c>
    </row>
    <row r="129" spans="1:14" x14ac:dyDescent="0.75">
      <c r="A129">
        <v>50</v>
      </c>
      <c r="B129" s="4">
        <v>9.5090000000000003</v>
      </c>
      <c r="C129">
        <v>30</v>
      </c>
      <c r="D129">
        <v>6.5</v>
      </c>
      <c r="E129">
        <v>3</v>
      </c>
      <c r="F129" s="4">
        <v>31.969491919999999</v>
      </c>
      <c r="G129" s="3">
        <v>4.6944066999999999E-2</v>
      </c>
      <c r="H129" s="4">
        <v>57.483072730000004</v>
      </c>
      <c r="I129" s="4">
        <v>7.1934852549999997</v>
      </c>
      <c r="J129" s="3">
        <v>0.84085737900000002</v>
      </c>
      <c r="K129" t="s">
        <v>12</v>
      </c>
      <c r="L129">
        <v>2</v>
      </c>
      <c r="M129">
        <v>3</v>
      </c>
      <c r="N129" t="s">
        <v>25</v>
      </c>
    </row>
    <row r="130" spans="1:14" x14ac:dyDescent="0.75">
      <c r="A130">
        <v>0</v>
      </c>
      <c r="B130" s="4">
        <v>9.0470000000000006</v>
      </c>
      <c r="C130">
        <v>30</v>
      </c>
      <c r="D130">
        <v>7</v>
      </c>
      <c r="E130">
        <v>3</v>
      </c>
      <c r="F130" s="4">
        <v>33.417947419999997</v>
      </c>
      <c r="G130" s="3">
        <v>1.7511478E-2</v>
      </c>
      <c r="H130" s="4">
        <v>0.443003072</v>
      </c>
      <c r="I130" s="4">
        <v>7.1824372419999998</v>
      </c>
      <c r="J130" s="3">
        <v>0.93916110100000005</v>
      </c>
      <c r="K130" t="s">
        <v>2</v>
      </c>
      <c r="L130">
        <v>2</v>
      </c>
      <c r="M130">
        <v>3</v>
      </c>
      <c r="N130" t="s">
        <v>25</v>
      </c>
    </row>
    <row r="131" spans="1:14" x14ac:dyDescent="0.75">
      <c r="A131">
        <v>0.5</v>
      </c>
      <c r="B131" s="4">
        <v>9.0470000000000006</v>
      </c>
      <c r="C131">
        <v>30</v>
      </c>
      <c r="D131">
        <v>7</v>
      </c>
      <c r="E131">
        <v>3</v>
      </c>
      <c r="F131" s="4">
        <v>33.702103739999998</v>
      </c>
      <c r="G131" s="3">
        <v>1.3145240000000001E-2</v>
      </c>
      <c r="H131" s="4">
        <v>1.058920925</v>
      </c>
      <c r="I131" s="4">
        <v>7.2958454970000002</v>
      </c>
      <c r="J131" s="3">
        <v>0.93916110100000005</v>
      </c>
      <c r="K131" t="s">
        <v>2</v>
      </c>
      <c r="L131">
        <v>2</v>
      </c>
      <c r="M131">
        <v>3</v>
      </c>
      <c r="N131" t="s">
        <v>25</v>
      </c>
    </row>
    <row r="132" spans="1:14" x14ac:dyDescent="0.75">
      <c r="A132">
        <v>5</v>
      </c>
      <c r="B132" s="4">
        <v>9.0470000000000006</v>
      </c>
      <c r="C132">
        <v>30</v>
      </c>
      <c r="D132">
        <v>7</v>
      </c>
      <c r="E132">
        <v>3</v>
      </c>
      <c r="F132" s="4">
        <v>33.990952960000001</v>
      </c>
      <c r="G132" s="3">
        <v>2.8511794E-2</v>
      </c>
      <c r="H132" s="4">
        <v>6.3748591040000004</v>
      </c>
      <c r="I132" s="4">
        <v>7.1981966469999996</v>
      </c>
      <c r="J132" s="3">
        <v>0.93916110100000005</v>
      </c>
      <c r="K132" t="s">
        <v>2</v>
      </c>
      <c r="L132">
        <v>2</v>
      </c>
      <c r="M132">
        <v>3</v>
      </c>
      <c r="N132" t="s">
        <v>25</v>
      </c>
    </row>
    <row r="133" spans="1:14" x14ac:dyDescent="0.75">
      <c r="A133">
        <v>50</v>
      </c>
      <c r="B133" s="4">
        <v>9.0470000000000006</v>
      </c>
      <c r="C133">
        <v>30</v>
      </c>
      <c r="D133">
        <v>7</v>
      </c>
      <c r="E133">
        <v>3</v>
      </c>
      <c r="F133" s="4">
        <v>34.335334359999997</v>
      </c>
      <c r="G133" s="3">
        <v>0.106053145</v>
      </c>
      <c r="H133" s="4">
        <v>55.030471339999998</v>
      </c>
      <c r="I133" s="4">
        <v>7.1593392690000002</v>
      </c>
      <c r="J133" s="3">
        <v>0.93916110100000005</v>
      </c>
      <c r="K133" t="s">
        <v>2</v>
      </c>
      <c r="L133">
        <v>2</v>
      </c>
      <c r="M133">
        <v>3</v>
      </c>
      <c r="N133" t="s">
        <v>25</v>
      </c>
    </row>
    <row r="134" spans="1:14" x14ac:dyDescent="0.75">
      <c r="A134">
        <v>0</v>
      </c>
      <c r="B134" s="4">
        <v>8.9019999999999992</v>
      </c>
      <c r="C134">
        <v>30</v>
      </c>
      <c r="D134">
        <v>7.5</v>
      </c>
      <c r="E134">
        <v>3</v>
      </c>
      <c r="F134" s="4">
        <v>33.365058179999998</v>
      </c>
      <c r="G134" s="3">
        <v>1.8183363000000001E-2</v>
      </c>
      <c r="H134" s="4">
        <v>0.23323629900000001</v>
      </c>
      <c r="I134" s="4">
        <v>7.1084019789999999</v>
      </c>
      <c r="J134" s="3">
        <v>0.979444647</v>
      </c>
      <c r="K134" t="s">
        <v>13</v>
      </c>
      <c r="L134">
        <v>2</v>
      </c>
      <c r="M134">
        <v>3</v>
      </c>
      <c r="N134" t="s">
        <v>25</v>
      </c>
    </row>
    <row r="135" spans="1:14" x14ac:dyDescent="0.75">
      <c r="A135">
        <v>0.5</v>
      </c>
      <c r="B135" s="4">
        <v>8.9019999999999992</v>
      </c>
      <c r="C135">
        <v>30</v>
      </c>
      <c r="D135">
        <v>7.5</v>
      </c>
      <c r="E135">
        <v>3</v>
      </c>
      <c r="F135" s="4">
        <v>32.500167320000003</v>
      </c>
      <c r="G135" s="3">
        <v>9.0006519999999996E-3</v>
      </c>
      <c r="H135" s="4">
        <v>0.76179553899999997</v>
      </c>
      <c r="I135" s="4">
        <v>6.9130948419999996</v>
      </c>
      <c r="J135" s="3">
        <v>0.979444647</v>
      </c>
      <c r="K135" t="s">
        <v>13</v>
      </c>
      <c r="L135">
        <v>2</v>
      </c>
      <c r="M135">
        <v>3</v>
      </c>
      <c r="N135" t="s">
        <v>25</v>
      </c>
    </row>
    <row r="136" spans="1:14" x14ac:dyDescent="0.75">
      <c r="A136">
        <v>5</v>
      </c>
      <c r="B136" s="4">
        <v>8.9019999999999992</v>
      </c>
      <c r="C136">
        <v>30</v>
      </c>
      <c r="D136">
        <v>7.5</v>
      </c>
      <c r="E136">
        <v>3</v>
      </c>
      <c r="F136" s="4">
        <v>33.69969451</v>
      </c>
      <c r="G136" s="3">
        <v>4.0729207000000003E-2</v>
      </c>
      <c r="H136" s="4">
        <v>5.8252519620000003</v>
      </c>
      <c r="I136" s="4">
        <v>7.0125156879999997</v>
      </c>
      <c r="J136" s="3">
        <v>0.979444647</v>
      </c>
      <c r="K136" t="s">
        <v>13</v>
      </c>
      <c r="L136">
        <v>2</v>
      </c>
      <c r="M136">
        <v>3</v>
      </c>
      <c r="N136" t="s">
        <v>25</v>
      </c>
    </row>
    <row r="137" spans="1:14" x14ac:dyDescent="0.75">
      <c r="A137">
        <v>50</v>
      </c>
      <c r="B137" s="4">
        <v>8.9019999999999992</v>
      </c>
      <c r="C137">
        <v>30</v>
      </c>
      <c r="D137">
        <v>7.5</v>
      </c>
      <c r="E137">
        <v>3</v>
      </c>
      <c r="F137" s="4">
        <v>34.271023069999998</v>
      </c>
      <c r="G137" s="3">
        <v>0.27386302699999998</v>
      </c>
      <c r="H137" s="4">
        <v>57.373604640000003</v>
      </c>
      <c r="I137" s="4">
        <v>6.7592821799999996</v>
      </c>
      <c r="J137" s="3">
        <v>0.979444647</v>
      </c>
      <c r="K137" t="s">
        <v>13</v>
      </c>
      <c r="L137">
        <v>2</v>
      </c>
      <c r="M137">
        <v>3</v>
      </c>
      <c r="N137" t="s">
        <v>25</v>
      </c>
    </row>
    <row r="138" spans="1:14" x14ac:dyDescent="0.75">
      <c r="A138">
        <v>0</v>
      </c>
      <c r="B138" s="4">
        <v>8.8559999999999999</v>
      </c>
      <c r="C138">
        <v>30</v>
      </c>
      <c r="D138">
        <v>8</v>
      </c>
      <c r="E138">
        <v>3</v>
      </c>
      <c r="F138" s="4">
        <v>37.420203700000002</v>
      </c>
      <c r="G138" s="3">
        <v>1.0440652E-2</v>
      </c>
      <c r="H138" s="4">
        <v>0.28003113899999998</v>
      </c>
      <c r="I138" s="4">
        <v>7.2691375620000001</v>
      </c>
      <c r="J138" s="3">
        <v>0.99335759400000001</v>
      </c>
      <c r="K138" t="s">
        <v>1</v>
      </c>
      <c r="L138">
        <v>2</v>
      </c>
      <c r="M138">
        <v>3</v>
      </c>
      <c r="N138" t="s">
        <v>25</v>
      </c>
    </row>
    <row r="139" spans="1:14" x14ac:dyDescent="0.75">
      <c r="A139">
        <v>0.5</v>
      </c>
      <c r="B139" s="4">
        <v>8.8559999999999999</v>
      </c>
      <c r="C139">
        <v>30</v>
      </c>
      <c r="D139">
        <v>8</v>
      </c>
      <c r="E139">
        <v>3</v>
      </c>
      <c r="F139" s="4">
        <v>36.553446630000003</v>
      </c>
      <c r="G139" s="3">
        <v>2.6343941999999999E-2</v>
      </c>
      <c r="H139" s="4">
        <v>0.84145577999999999</v>
      </c>
      <c r="I139" s="4">
        <v>7.1367977399999996</v>
      </c>
      <c r="J139" s="3">
        <v>0.99335759400000001</v>
      </c>
      <c r="K139" t="s">
        <v>1</v>
      </c>
      <c r="L139">
        <v>2</v>
      </c>
      <c r="M139">
        <v>3</v>
      </c>
      <c r="N139" t="s">
        <v>25</v>
      </c>
    </row>
    <row r="140" spans="1:14" x14ac:dyDescent="0.75">
      <c r="A140">
        <v>5</v>
      </c>
      <c r="B140" s="4">
        <v>8.8559999999999999</v>
      </c>
      <c r="C140">
        <v>30</v>
      </c>
      <c r="D140">
        <v>8</v>
      </c>
      <c r="E140">
        <v>3</v>
      </c>
      <c r="F140" s="4">
        <v>36.937652100000001</v>
      </c>
      <c r="G140" s="3">
        <v>0.100403728</v>
      </c>
      <c r="H140" s="4">
        <v>6.1186921270000001</v>
      </c>
      <c r="I140" s="4">
        <v>6.964554293</v>
      </c>
      <c r="J140" s="3">
        <v>0.99335759400000001</v>
      </c>
      <c r="K140" t="s">
        <v>1</v>
      </c>
      <c r="L140">
        <v>2</v>
      </c>
      <c r="M140">
        <v>3</v>
      </c>
      <c r="N140" t="s">
        <v>25</v>
      </c>
    </row>
    <row r="141" spans="1:14" x14ac:dyDescent="0.75">
      <c r="A141">
        <v>50</v>
      </c>
      <c r="B141" s="4">
        <v>8.8559999999999999</v>
      </c>
      <c r="C141">
        <v>30</v>
      </c>
      <c r="D141">
        <v>8</v>
      </c>
      <c r="E141">
        <v>3</v>
      </c>
      <c r="F141" s="4">
        <v>38.800094029999997</v>
      </c>
      <c r="G141" s="3">
        <v>0.71240683199999999</v>
      </c>
      <c r="H141" s="4">
        <v>53.608379829999997</v>
      </c>
      <c r="I141" s="4">
        <v>6.4247978190000001</v>
      </c>
      <c r="J141" s="3">
        <v>0.99335759400000001</v>
      </c>
      <c r="K141" t="s">
        <v>1</v>
      </c>
      <c r="L141">
        <v>2</v>
      </c>
      <c r="M141">
        <v>3</v>
      </c>
      <c r="N141" t="s">
        <v>25</v>
      </c>
    </row>
    <row r="142" spans="1:14" x14ac:dyDescent="0.75">
      <c r="A142">
        <v>0</v>
      </c>
      <c r="B142" s="4">
        <v>10.592000000000001</v>
      </c>
      <c r="C142">
        <v>40</v>
      </c>
      <c r="D142">
        <v>6</v>
      </c>
      <c r="E142">
        <v>3</v>
      </c>
      <c r="F142" s="4">
        <v>27.81176</v>
      </c>
      <c r="G142" s="3">
        <v>1.6205000000000001E-2</v>
      </c>
      <c r="H142" s="4">
        <v>6.5861229999999997</v>
      </c>
      <c r="I142" s="4">
        <v>8.6508699999999994</v>
      </c>
      <c r="J142" s="3">
        <v>0.68536393299999998</v>
      </c>
      <c r="K142" t="s">
        <v>4</v>
      </c>
      <c r="L142">
        <v>2</v>
      </c>
      <c r="M142">
        <v>4</v>
      </c>
      <c r="N142" t="s">
        <v>26</v>
      </c>
    </row>
    <row r="143" spans="1:14" x14ac:dyDescent="0.75">
      <c r="A143">
        <v>0.5</v>
      </c>
      <c r="B143" s="4">
        <v>10.592000000000001</v>
      </c>
      <c r="C143">
        <v>40</v>
      </c>
      <c r="D143">
        <v>6</v>
      </c>
      <c r="E143">
        <v>3</v>
      </c>
      <c r="F143" s="4">
        <v>20.400390000000002</v>
      </c>
      <c r="G143" s="3">
        <v>1.6705999999999999E-2</v>
      </c>
      <c r="H143" s="4">
        <v>8.4448880000000006</v>
      </c>
      <c r="I143" s="4">
        <v>6.2308199999999996</v>
      </c>
      <c r="J143" s="3">
        <v>0.68536393299999998</v>
      </c>
      <c r="K143" t="s">
        <v>4</v>
      </c>
      <c r="L143">
        <v>2</v>
      </c>
      <c r="M143">
        <v>4</v>
      </c>
      <c r="N143" t="s">
        <v>26</v>
      </c>
    </row>
    <row r="144" spans="1:14" x14ac:dyDescent="0.75">
      <c r="A144">
        <v>5</v>
      </c>
      <c r="B144" s="4">
        <v>10.592000000000001</v>
      </c>
      <c r="C144">
        <v>40</v>
      </c>
      <c r="D144">
        <v>6</v>
      </c>
      <c r="E144">
        <v>3</v>
      </c>
      <c r="F144" s="4">
        <v>27.22899</v>
      </c>
      <c r="G144" s="3">
        <v>2.4518000000000002E-2</v>
      </c>
      <c r="H144" s="4">
        <v>13.8873</v>
      </c>
      <c r="I144" s="4">
        <v>8.3515490000000003</v>
      </c>
      <c r="J144" s="3">
        <v>0.68536393299999998</v>
      </c>
      <c r="K144" t="s">
        <v>4</v>
      </c>
      <c r="L144">
        <v>2</v>
      </c>
      <c r="M144">
        <v>4</v>
      </c>
      <c r="N144" t="s">
        <v>26</v>
      </c>
    </row>
    <row r="145" spans="1:14" x14ac:dyDescent="0.75">
      <c r="A145">
        <v>50</v>
      </c>
      <c r="B145" s="4">
        <v>10.592000000000001</v>
      </c>
      <c r="C145">
        <v>40</v>
      </c>
      <c r="D145">
        <v>6</v>
      </c>
      <c r="E145">
        <v>3</v>
      </c>
      <c r="F145" s="4">
        <v>27.69285</v>
      </c>
      <c r="G145" s="3">
        <v>6.7381999999999997E-2</v>
      </c>
      <c r="H145" s="4">
        <v>57.475209999999997</v>
      </c>
      <c r="I145" s="4">
        <v>8.4248060000000002</v>
      </c>
      <c r="J145" s="3">
        <v>0.68536393299999998</v>
      </c>
      <c r="K145" t="s">
        <v>4</v>
      </c>
      <c r="L145">
        <v>2</v>
      </c>
      <c r="M145">
        <v>4</v>
      </c>
      <c r="N145" t="s">
        <v>26</v>
      </c>
    </row>
    <row r="146" spans="1:14" x14ac:dyDescent="0.75">
      <c r="A146">
        <v>0</v>
      </c>
      <c r="B146" s="4">
        <v>9.3130000000000006</v>
      </c>
      <c r="C146">
        <v>40</v>
      </c>
      <c r="D146">
        <v>6.5</v>
      </c>
      <c r="E146">
        <v>3</v>
      </c>
      <c r="F146" s="4">
        <v>28.960429999999999</v>
      </c>
      <c r="G146" s="3">
        <v>1.4362E-2</v>
      </c>
      <c r="H146" s="4">
        <v>5.4899959999999997</v>
      </c>
      <c r="I146" s="4">
        <v>7.717511</v>
      </c>
      <c r="J146" s="3">
        <v>0.84914004600000004</v>
      </c>
      <c r="K146" t="s">
        <v>12</v>
      </c>
      <c r="L146">
        <v>2</v>
      </c>
      <c r="M146">
        <v>4</v>
      </c>
      <c r="N146" t="s">
        <v>26</v>
      </c>
    </row>
    <row r="147" spans="1:14" x14ac:dyDescent="0.75">
      <c r="A147">
        <v>0.5</v>
      </c>
      <c r="B147" s="4">
        <v>9.3130000000000006</v>
      </c>
      <c r="C147">
        <v>40</v>
      </c>
      <c r="D147">
        <v>6.5</v>
      </c>
      <c r="E147">
        <v>3</v>
      </c>
      <c r="F147" s="4">
        <v>28.563970000000001</v>
      </c>
      <c r="G147" s="3">
        <v>1.6483999999999999E-2</v>
      </c>
      <c r="H147" s="4">
        <v>6.6439550000000001</v>
      </c>
      <c r="I147" s="4">
        <v>7.6093089999999997</v>
      </c>
      <c r="J147" s="3">
        <v>0.84914004600000004</v>
      </c>
      <c r="K147" t="s">
        <v>12</v>
      </c>
      <c r="L147">
        <v>2</v>
      </c>
      <c r="M147">
        <v>4</v>
      </c>
      <c r="N147" t="s">
        <v>26</v>
      </c>
    </row>
    <row r="148" spans="1:14" x14ac:dyDescent="0.75">
      <c r="A148">
        <v>5</v>
      </c>
      <c r="B148" s="4">
        <v>9.3130000000000006</v>
      </c>
      <c r="C148">
        <v>40</v>
      </c>
      <c r="D148">
        <v>6.5</v>
      </c>
      <c r="E148">
        <v>3</v>
      </c>
      <c r="F148" s="4">
        <v>28.966640000000002</v>
      </c>
      <c r="G148" s="3">
        <v>2.3969000000000001E-2</v>
      </c>
      <c r="H148" s="4">
        <v>3.8977659999999998</v>
      </c>
      <c r="I148" s="4">
        <v>7.5668189999999997</v>
      </c>
      <c r="J148" s="3">
        <v>0.84914004600000004</v>
      </c>
      <c r="K148" t="s">
        <v>12</v>
      </c>
      <c r="L148">
        <v>2</v>
      </c>
      <c r="M148">
        <v>4</v>
      </c>
      <c r="N148" t="s">
        <v>26</v>
      </c>
    </row>
    <row r="149" spans="1:14" x14ac:dyDescent="0.75">
      <c r="A149">
        <v>50</v>
      </c>
      <c r="B149" s="4">
        <v>9.3130000000000006</v>
      </c>
      <c r="C149">
        <v>40</v>
      </c>
      <c r="D149">
        <v>6.5</v>
      </c>
      <c r="E149">
        <v>3</v>
      </c>
      <c r="F149" s="4">
        <v>29.134879999999999</v>
      </c>
      <c r="G149" s="3">
        <v>8.7585999999999997E-2</v>
      </c>
      <c r="H149" s="4">
        <v>56.747639999999997</v>
      </c>
      <c r="I149" s="4">
        <v>7.4528730000000003</v>
      </c>
      <c r="J149" s="3">
        <v>0.84914004600000004</v>
      </c>
      <c r="K149" t="s">
        <v>12</v>
      </c>
      <c r="L149">
        <v>2</v>
      </c>
      <c r="M149">
        <v>4</v>
      </c>
      <c r="N149" t="s">
        <v>26</v>
      </c>
    </row>
    <row r="150" spans="1:14" x14ac:dyDescent="0.75">
      <c r="A150">
        <v>0</v>
      </c>
      <c r="B150" s="4">
        <v>8.9109999999999996</v>
      </c>
      <c r="C150">
        <v>40</v>
      </c>
      <c r="D150">
        <v>7</v>
      </c>
      <c r="E150">
        <v>3</v>
      </c>
      <c r="F150" s="4">
        <v>9.7852730000000001</v>
      </c>
      <c r="G150" s="3">
        <v>8.3858000000000002E-2</v>
      </c>
      <c r="H150" s="4">
        <v>2.9921790000000001</v>
      </c>
      <c r="I150" s="4">
        <v>2.0157419999999999</v>
      </c>
      <c r="J150" s="3">
        <v>0.94366898899999996</v>
      </c>
      <c r="K150" t="s">
        <v>2</v>
      </c>
      <c r="L150">
        <v>2</v>
      </c>
      <c r="M150">
        <v>4</v>
      </c>
      <c r="N150" t="s">
        <v>26</v>
      </c>
    </row>
    <row r="151" spans="1:14" x14ac:dyDescent="0.75">
      <c r="A151">
        <v>0.5</v>
      </c>
      <c r="B151" s="4">
        <v>8.9109999999999996</v>
      </c>
      <c r="C151">
        <v>40</v>
      </c>
      <c r="D151">
        <v>7</v>
      </c>
      <c r="E151">
        <v>3</v>
      </c>
      <c r="F151" s="4">
        <v>30.266010000000001</v>
      </c>
      <c r="G151" s="3">
        <v>1.9016999999999999E-2</v>
      </c>
      <c r="H151" s="4">
        <v>4.2543340000000001</v>
      </c>
      <c r="I151" s="4">
        <v>6.6096570000000003</v>
      </c>
      <c r="J151" s="3">
        <v>0.94366898899999996</v>
      </c>
      <c r="K151" t="s">
        <v>2</v>
      </c>
      <c r="L151">
        <v>2</v>
      </c>
      <c r="M151">
        <v>4</v>
      </c>
      <c r="N151" t="s">
        <v>26</v>
      </c>
    </row>
    <row r="152" spans="1:14" x14ac:dyDescent="0.75">
      <c r="A152">
        <v>5</v>
      </c>
      <c r="B152" s="4">
        <v>8.9109999999999996</v>
      </c>
      <c r="C152">
        <v>40</v>
      </c>
      <c r="D152">
        <v>7</v>
      </c>
      <c r="E152">
        <v>3</v>
      </c>
      <c r="F152" s="4">
        <v>32.918399999999998</v>
      </c>
      <c r="G152" s="3">
        <v>3.2029000000000002E-2</v>
      </c>
      <c r="H152" s="4">
        <v>8.8550540000000009</v>
      </c>
      <c r="I152" s="4">
        <v>7.1833070000000001</v>
      </c>
      <c r="J152" s="3">
        <v>0.94366898899999996</v>
      </c>
      <c r="K152" t="s">
        <v>2</v>
      </c>
      <c r="L152">
        <v>2</v>
      </c>
      <c r="M152">
        <v>4</v>
      </c>
      <c r="N152" t="s">
        <v>26</v>
      </c>
    </row>
    <row r="153" spans="1:14" x14ac:dyDescent="0.75">
      <c r="A153">
        <v>50</v>
      </c>
      <c r="B153" s="4">
        <v>8.9109999999999996</v>
      </c>
      <c r="C153">
        <v>40</v>
      </c>
      <c r="D153">
        <v>7</v>
      </c>
      <c r="E153">
        <v>3</v>
      </c>
      <c r="F153" s="4">
        <v>33.520020000000002</v>
      </c>
      <c r="G153" s="3">
        <v>0.13217499999999999</v>
      </c>
      <c r="H153" s="4">
        <v>56.760240000000003</v>
      </c>
      <c r="I153" s="4">
        <v>7.0700589999999996</v>
      </c>
      <c r="J153" s="3">
        <v>0.94366898899999996</v>
      </c>
      <c r="K153" t="s">
        <v>2</v>
      </c>
      <c r="L153">
        <v>2</v>
      </c>
      <c r="M153">
        <v>4</v>
      </c>
      <c r="N153" t="s">
        <v>26</v>
      </c>
    </row>
    <row r="154" spans="1:14" x14ac:dyDescent="0.75">
      <c r="A154">
        <v>0</v>
      </c>
      <c r="B154" s="4">
        <v>8.7840000000000007</v>
      </c>
      <c r="C154">
        <v>40</v>
      </c>
      <c r="D154">
        <v>7.5</v>
      </c>
      <c r="E154">
        <v>3</v>
      </c>
      <c r="F154" s="4">
        <v>9.5487260000000003</v>
      </c>
      <c r="G154" s="3">
        <v>7.8879999999999992E-3</v>
      </c>
      <c r="H154" s="4">
        <v>0.76345799999999997</v>
      </c>
      <c r="I154" s="4">
        <v>1.705754</v>
      </c>
      <c r="J154" s="3">
        <v>0.98113354399999997</v>
      </c>
      <c r="K154" t="s">
        <v>13</v>
      </c>
      <c r="L154">
        <v>2</v>
      </c>
      <c r="M154">
        <v>4</v>
      </c>
      <c r="N154" t="s">
        <v>26</v>
      </c>
    </row>
    <row r="155" spans="1:14" x14ac:dyDescent="0.75">
      <c r="A155">
        <v>0.5</v>
      </c>
      <c r="B155" s="4">
        <v>8.7840000000000007</v>
      </c>
      <c r="C155">
        <v>40</v>
      </c>
      <c r="D155">
        <v>7.5</v>
      </c>
      <c r="E155">
        <v>3</v>
      </c>
      <c r="F155" s="4">
        <v>27.125620000000001</v>
      </c>
      <c r="G155" s="3">
        <v>2.6637000000000001E-2</v>
      </c>
      <c r="H155" s="4">
        <v>1.551976</v>
      </c>
      <c r="I155" s="4">
        <v>5.09802</v>
      </c>
      <c r="J155" s="3">
        <v>0.98113354399999997</v>
      </c>
      <c r="K155" t="s">
        <v>13</v>
      </c>
      <c r="L155">
        <v>2</v>
      </c>
      <c r="M155">
        <v>4</v>
      </c>
      <c r="N155" t="s">
        <v>26</v>
      </c>
    </row>
    <row r="156" spans="1:14" x14ac:dyDescent="0.75">
      <c r="A156">
        <v>5</v>
      </c>
      <c r="B156" s="4">
        <v>8.7840000000000007</v>
      </c>
      <c r="C156">
        <v>40</v>
      </c>
      <c r="D156">
        <v>7.5</v>
      </c>
      <c r="E156">
        <v>3</v>
      </c>
      <c r="F156" s="4">
        <v>29.485859999999999</v>
      </c>
      <c r="G156" s="3">
        <v>6.2318999999999999E-2</v>
      </c>
      <c r="H156" s="4">
        <v>6.431171</v>
      </c>
      <c r="I156" s="4">
        <v>5.4590839999999998</v>
      </c>
      <c r="J156" s="3">
        <v>0.98113354399999997</v>
      </c>
      <c r="K156" t="s">
        <v>13</v>
      </c>
      <c r="L156">
        <v>2</v>
      </c>
      <c r="M156">
        <v>4</v>
      </c>
      <c r="N156" t="s">
        <v>26</v>
      </c>
    </row>
    <row r="157" spans="1:14" x14ac:dyDescent="0.75">
      <c r="A157">
        <v>50</v>
      </c>
      <c r="B157" s="4">
        <v>8.7840000000000007</v>
      </c>
      <c r="C157">
        <v>40</v>
      </c>
      <c r="D157">
        <v>7.5</v>
      </c>
      <c r="E157">
        <v>3</v>
      </c>
      <c r="F157" s="4">
        <v>36.840829999999997</v>
      </c>
      <c r="G157" s="3">
        <v>0.35332999999999998</v>
      </c>
      <c r="H157" s="4">
        <v>58.21461</v>
      </c>
      <c r="I157" s="4">
        <v>6.4761319999999998</v>
      </c>
      <c r="J157" s="3">
        <v>0.98113354399999997</v>
      </c>
      <c r="K157" t="s">
        <v>13</v>
      </c>
      <c r="L157">
        <v>2</v>
      </c>
      <c r="M157">
        <v>4</v>
      </c>
      <c r="N157" t="s">
        <v>26</v>
      </c>
    </row>
    <row r="158" spans="1:14" x14ac:dyDescent="0.75">
      <c r="A158">
        <v>0</v>
      </c>
      <c r="B158" s="4">
        <v>8.7439999999999998</v>
      </c>
      <c r="C158">
        <v>40</v>
      </c>
      <c r="D158">
        <v>8</v>
      </c>
      <c r="E158">
        <v>3</v>
      </c>
      <c r="F158" s="4">
        <v>36.710920000000002</v>
      </c>
      <c r="G158" s="3">
        <v>1.2260999999999999E-2</v>
      </c>
      <c r="H158" s="4">
        <v>0.39594299999999999</v>
      </c>
      <c r="I158" s="4">
        <v>7.2146480000000004</v>
      </c>
      <c r="J158" s="3">
        <v>0.99392117499999999</v>
      </c>
      <c r="K158" t="s">
        <v>1</v>
      </c>
      <c r="L158">
        <v>2</v>
      </c>
      <c r="M158">
        <v>4</v>
      </c>
      <c r="N158" t="s">
        <v>26</v>
      </c>
    </row>
    <row r="159" spans="1:14" x14ac:dyDescent="0.75">
      <c r="A159">
        <v>0.5</v>
      </c>
      <c r="B159" s="4">
        <v>8.7439999999999998</v>
      </c>
      <c r="C159">
        <v>40</v>
      </c>
      <c r="D159">
        <v>8</v>
      </c>
      <c r="E159">
        <v>3</v>
      </c>
      <c r="F159" s="4">
        <v>22.725899999999999</v>
      </c>
      <c r="G159" s="3">
        <v>3.4709999999999998E-2</v>
      </c>
      <c r="H159" s="4">
        <v>0.91522000000000003</v>
      </c>
      <c r="I159" s="4">
        <v>4.0572689999999998</v>
      </c>
      <c r="J159" s="3">
        <v>0.99392117499999999</v>
      </c>
      <c r="K159" t="s">
        <v>1</v>
      </c>
      <c r="L159">
        <v>2</v>
      </c>
      <c r="M159">
        <v>4</v>
      </c>
      <c r="N159" t="s">
        <v>26</v>
      </c>
    </row>
    <row r="160" spans="1:14" x14ac:dyDescent="0.75">
      <c r="A160">
        <v>5</v>
      </c>
      <c r="B160" s="4">
        <v>8.7439999999999998</v>
      </c>
      <c r="C160">
        <v>40</v>
      </c>
      <c r="D160">
        <v>8</v>
      </c>
      <c r="E160">
        <v>3</v>
      </c>
      <c r="F160" s="4">
        <v>37.494459999999997</v>
      </c>
      <c r="G160" s="3">
        <v>0.12199500000000001</v>
      </c>
      <c r="H160" s="4">
        <v>5.7015560000000001</v>
      </c>
      <c r="I160" s="4">
        <v>6.9417710000000001</v>
      </c>
      <c r="J160" s="3">
        <v>0.99392117499999999</v>
      </c>
      <c r="K160" t="s">
        <v>1</v>
      </c>
      <c r="L160">
        <v>2</v>
      </c>
      <c r="M160">
        <v>4</v>
      </c>
      <c r="N160" t="s">
        <v>26</v>
      </c>
    </row>
    <row r="161" spans="1:14" x14ac:dyDescent="0.75">
      <c r="A161">
        <v>50</v>
      </c>
      <c r="B161" s="4">
        <v>8.7439999999999998</v>
      </c>
      <c r="C161">
        <v>40</v>
      </c>
      <c r="D161">
        <v>8</v>
      </c>
      <c r="E161">
        <v>3</v>
      </c>
      <c r="F161" s="4">
        <v>35.079050000000002</v>
      </c>
      <c r="G161" s="3">
        <v>0.74951100000000004</v>
      </c>
      <c r="H161" s="4">
        <v>55.30095</v>
      </c>
      <c r="I161" s="4">
        <v>5.4599869999999999</v>
      </c>
      <c r="J161" s="3">
        <v>0.99392117499999999</v>
      </c>
      <c r="K161" t="s">
        <v>1</v>
      </c>
      <c r="L161">
        <v>2</v>
      </c>
      <c r="M161">
        <v>4</v>
      </c>
      <c r="N161" t="s">
        <v>26</v>
      </c>
    </row>
    <row r="162" spans="1:14" x14ac:dyDescent="0.75">
      <c r="A162">
        <v>0</v>
      </c>
      <c r="B162" s="4">
        <v>22.14</v>
      </c>
      <c r="C162">
        <v>10</v>
      </c>
      <c r="D162">
        <v>6.63</v>
      </c>
      <c r="E162">
        <v>4</v>
      </c>
      <c r="F162" s="4">
        <v>35.838299999999997</v>
      </c>
      <c r="G162" s="3">
        <v>6.6439999999999997E-3</v>
      </c>
      <c r="H162" s="4">
        <v>0.66878099999999996</v>
      </c>
      <c r="I162" s="4">
        <v>18.075600000000001</v>
      </c>
      <c r="J162" s="3">
        <v>0.94789386099999995</v>
      </c>
      <c r="K162" t="s">
        <v>12</v>
      </c>
      <c r="L162">
        <v>3</v>
      </c>
      <c r="M162">
        <v>1</v>
      </c>
      <c r="N162" t="s">
        <v>26</v>
      </c>
    </row>
    <row r="163" spans="1:14" x14ac:dyDescent="0.75">
      <c r="A163">
        <v>0.5</v>
      </c>
      <c r="B163" s="4">
        <v>22.14</v>
      </c>
      <c r="C163">
        <v>10</v>
      </c>
      <c r="D163">
        <v>6.63</v>
      </c>
      <c r="E163">
        <v>4</v>
      </c>
      <c r="F163" s="4">
        <v>35.602170000000001</v>
      </c>
      <c r="G163" s="3">
        <v>1.2629E-2</v>
      </c>
      <c r="H163" s="4">
        <v>1.4474830000000001</v>
      </c>
      <c r="I163" s="4">
        <v>17.983350000000002</v>
      </c>
      <c r="J163" s="3">
        <v>0.94789386099999995</v>
      </c>
      <c r="K163" t="s">
        <v>12</v>
      </c>
      <c r="L163">
        <v>3</v>
      </c>
      <c r="M163">
        <v>1</v>
      </c>
      <c r="N163" t="s">
        <v>26</v>
      </c>
    </row>
    <row r="164" spans="1:14" x14ac:dyDescent="0.75">
      <c r="A164">
        <v>5</v>
      </c>
      <c r="B164" s="4">
        <v>22.14</v>
      </c>
      <c r="C164">
        <v>10</v>
      </c>
      <c r="D164">
        <v>6.63</v>
      </c>
      <c r="E164">
        <v>4</v>
      </c>
      <c r="F164" s="4">
        <v>35.950890000000001</v>
      </c>
      <c r="G164" s="3">
        <v>5.6882000000000002E-2</v>
      </c>
      <c r="H164" s="4">
        <v>7.7810160000000002</v>
      </c>
      <c r="I164" s="4">
        <v>17.981459999999998</v>
      </c>
      <c r="J164" s="3">
        <v>0.94789386099999995</v>
      </c>
      <c r="K164" t="s">
        <v>12</v>
      </c>
      <c r="L164">
        <v>3</v>
      </c>
      <c r="M164">
        <v>1</v>
      </c>
      <c r="N164" t="s">
        <v>26</v>
      </c>
    </row>
    <row r="165" spans="1:14" x14ac:dyDescent="0.75">
      <c r="A165">
        <v>50</v>
      </c>
      <c r="B165" s="4">
        <v>22.14</v>
      </c>
      <c r="C165">
        <v>10</v>
      </c>
      <c r="D165">
        <v>6.63</v>
      </c>
      <c r="E165">
        <v>4</v>
      </c>
      <c r="F165" s="4">
        <v>36.363250000000001</v>
      </c>
      <c r="G165" s="3">
        <v>0.36067399999999999</v>
      </c>
      <c r="H165" s="4">
        <v>54.548459999999999</v>
      </c>
      <c r="I165" s="4">
        <v>17.56503</v>
      </c>
      <c r="J165" s="3">
        <v>0.94789386099999995</v>
      </c>
      <c r="K165" t="s">
        <v>12</v>
      </c>
      <c r="L165">
        <v>3</v>
      </c>
      <c r="M165">
        <v>1</v>
      </c>
      <c r="N165" t="s">
        <v>26</v>
      </c>
    </row>
    <row r="166" spans="1:14" x14ac:dyDescent="0.75">
      <c r="A166">
        <v>0</v>
      </c>
      <c r="B166" s="4">
        <v>17.771000000000001</v>
      </c>
      <c r="C166">
        <v>10</v>
      </c>
      <c r="D166">
        <v>7</v>
      </c>
      <c r="E166">
        <v>4</v>
      </c>
      <c r="F166" s="4">
        <v>37.023809999999997</v>
      </c>
      <c r="G166" s="3">
        <v>2.3571999999999999E-2</v>
      </c>
      <c r="H166" s="4">
        <v>0.49204300000000001</v>
      </c>
      <c r="I166" s="4">
        <v>14.086029999999999</v>
      </c>
      <c r="J166" s="3">
        <v>0.97112485299999995</v>
      </c>
      <c r="K166" t="s">
        <v>2</v>
      </c>
      <c r="L166">
        <v>3</v>
      </c>
      <c r="M166">
        <v>1</v>
      </c>
      <c r="N166" t="s">
        <v>26</v>
      </c>
    </row>
    <row r="167" spans="1:14" x14ac:dyDescent="0.75">
      <c r="A167">
        <v>0.5</v>
      </c>
      <c r="B167" s="4">
        <v>17.771000000000001</v>
      </c>
      <c r="C167">
        <v>10</v>
      </c>
      <c r="D167">
        <v>7</v>
      </c>
      <c r="E167">
        <v>4</v>
      </c>
      <c r="F167" s="4">
        <v>34.207799999999999</v>
      </c>
      <c r="G167" s="3">
        <v>1.043E-2</v>
      </c>
      <c r="H167" s="4">
        <v>1.11304</v>
      </c>
      <c r="I167" s="4">
        <v>12.81174</v>
      </c>
      <c r="J167" s="3">
        <v>0.97112485299999995</v>
      </c>
      <c r="K167" t="s">
        <v>2</v>
      </c>
      <c r="L167">
        <v>3</v>
      </c>
      <c r="M167">
        <v>1</v>
      </c>
      <c r="N167" t="s">
        <v>26</v>
      </c>
    </row>
    <row r="168" spans="1:14" x14ac:dyDescent="0.75">
      <c r="A168">
        <v>5</v>
      </c>
      <c r="B168" s="4">
        <v>17.771000000000001</v>
      </c>
      <c r="C168">
        <v>10</v>
      </c>
      <c r="D168">
        <v>7</v>
      </c>
      <c r="E168">
        <v>4</v>
      </c>
      <c r="F168" s="4">
        <v>37.511629999999997</v>
      </c>
      <c r="G168" s="3">
        <v>6.4950999999999995E-2</v>
      </c>
      <c r="H168" s="4">
        <v>6.7790949999999999</v>
      </c>
      <c r="I168" s="4">
        <v>13.93435</v>
      </c>
      <c r="J168" s="3">
        <v>0.97112485299999995</v>
      </c>
      <c r="K168" t="s">
        <v>2</v>
      </c>
      <c r="L168">
        <v>3</v>
      </c>
      <c r="M168">
        <v>1</v>
      </c>
      <c r="N168" t="s">
        <v>26</v>
      </c>
    </row>
    <row r="169" spans="1:14" x14ac:dyDescent="0.75">
      <c r="A169">
        <v>50</v>
      </c>
      <c r="B169" s="4">
        <v>17.771000000000001</v>
      </c>
      <c r="C169">
        <v>10</v>
      </c>
      <c r="D169">
        <v>7</v>
      </c>
      <c r="E169">
        <v>4</v>
      </c>
      <c r="F169" s="4">
        <v>36.307029999999997</v>
      </c>
      <c r="G169" s="3">
        <v>0.28589900000000001</v>
      </c>
      <c r="H169" s="4">
        <v>56.428609999999999</v>
      </c>
      <c r="I169" s="4">
        <v>12.926869999999999</v>
      </c>
      <c r="J169" s="3">
        <v>0.97112485299999995</v>
      </c>
      <c r="K169" t="s">
        <v>2</v>
      </c>
      <c r="L169">
        <v>3</v>
      </c>
      <c r="M169">
        <v>1</v>
      </c>
      <c r="N169" t="s">
        <v>26</v>
      </c>
    </row>
    <row r="170" spans="1:14" x14ac:dyDescent="0.75">
      <c r="A170">
        <v>0</v>
      </c>
      <c r="B170" s="4">
        <v>16.396999999999998</v>
      </c>
      <c r="C170">
        <v>10</v>
      </c>
      <c r="D170">
        <v>7.5</v>
      </c>
      <c r="E170">
        <v>4</v>
      </c>
      <c r="F170" s="4">
        <v>34.070050000000002</v>
      </c>
      <c r="G170" s="3">
        <v>1.2282E-2</v>
      </c>
      <c r="H170" s="4">
        <v>0.40986099999999998</v>
      </c>
      <c r="I170" s="4">
        <v>11.78359</v>
      </c>
      <c r="J170" s="3">
        <v>0.989336031</v>
      </c>
      <c r="K170" t="s">
        <v>13</v>
      </c>
      <c r="L170">
        <v>3</v>
      </c>
      <c r="M170">
        <v>1</v>
      </c>
      <c r="N170" t="s">
        <v>26</v>
      </c>
    </row>
    <row r="171" spans="1:14" x14ac:dyDescent="0.75">
      <c r="A171">
        <v>0.5</v>
      </c>
      <c r="B171" s="4">
        <v>16.396999999999998</v>
      </c>
      <c r="C171">
        <v>10</v>
      </c>
      <c r="D171">
        <v>7.5</v>
      </c>
      <c r="E171">
        <v>4</v>
      </c>
      <c r="F171" s="4">
        <v>37.659779999999998</v>
      </c>
      <c r="G171" s="3">
        <v>1.9966000000000001E-2</v>
      </c>
      <c r="H171" s="4">
        <v>0.77074699999999996</v>
      </c>
      <c r="I171" s="4">
        <v>13.005369999999999</v>
      </c>
      <c r="J171" s="3">
        <v>0.989336031</v>
      </c>
      <c r="K171" t="s">
        <v>13</v>
      </c>
      <c r="L171">
        <v>3</v>
      </c>
      <c r="M171">
        <v>1</v>
      </c>
      <c r="N171" t="s">
        <v>26</v>
      </c>
    </row>
    <row r="172" spans="1:14" x14ac:dyDescent="0.75">
      <c r="A172">
        <v>5</v>
      </c>
      <c r="B172" s="4">
        <v>16.396999999999998</v>
      </c>
      <c r="C172">
        <v>10</v>
      </c>
      <c r="D172">
        <v>7.5</v>
      </c>
      <c r="E172">
        <v>4</v>
      </c>
      <c r="F172" s="4">
        <v>38.035020000000003</v>
      </c>
      <c r="G172" s="3">
        <v>7.6825000000000004E-2</v>
      </c>
      <c r="H172" s="4">
        <v>5.4880259999999996</v>
      </c>
      <c r="I172" s="4">
        <v>12.970140000000001</v>
      </c>
      <c r="J172" s="3">
        <v>0.989336031</v>
      </c>
      <c r="K172" t="s">
        <v>13</v>
      </c>
      <c r="L172">
        <v>3</v>
      </c>
      <c r="M172">
        <v>1</v>
      </c>
      <c r="N172" t="s">
        <v>26</v>
      </c>
    </row>
    <row r="173" spans="1:14" x14ac:dyDescent="0.75">
      <c r="A173">
        <v>50</v>
      </c>
      <c r="B173" s="4">
        <v>16.396999999999998</v>
      </c>
      <c r="C173">
        <v>10</v>
      </c>
      <c r="D173">
        <v>7.5</v>
      </c>
      <c r="E173">
        <v>4</v>
      </c>
      <c r="F173" s="4">
        <v>38.525750000000002</v>
      </c>
      <c r="G173" s="3">
        <v>0.62899700000000003</v>
      </c>
      <c r="H173" s="4">
        <v>55.221789999999999</v>
      </c>
      <c r="I173" s="4">
        <v>11.99877</v>
      </c>
      <c r="J173" s="3">
        <v>0.989336031</v>
      </c>
      <c r="K173" t="s">
        <v>13</v>
      </c>
      <c r="L173">
        <v>3</v>
      </c>
      <c r="M173">
        <v>1</v>
      </c>
      <c r="N173" t="s">
        <v>26</v>
      </c>
    </row>
    <row r="174" spans="1:14" x14ac:dyDescent="0.75">
      <c r="A174">
        <v>0</v>
      </c>
      <c r="B174" s="4">
        <v>15.962999999999999</v>
      </c>
      <c r="C174">
        <v>10</v>
      </c>
      <c r="D174">
        <v>8</v>
      </c>
      <c r="E174">
        <v>4</v>
      </c>
      <c r="F174" s="4">
        <v>37.352269999999997</v>
      </c>
      <c r="G174" s="3">
        <v>2.4499E-2</v>
      </c>
      <c r="H174" s="4">
        <v>0.294678</v>
      </c>
      <c r="I174" s="4">
        <v>12.666980000000001</v>
      </c>
      <c r="J174" s="3">
        <v>0.99644499200000003</v>
      </c>
      <c r="K174" t="s">
        <v>1</v>
      </c>
      <c r="L174">
        <v>3</v>
      </c>
      <c r="M174">
        <v>1</v>
      </c>
      <c r="N174" t="s">
        <v>26</v>
      </c>
    </row>
    <row r="175" spans="1:14" x14ac:dyDescent="0.75">
      <c r="A175">
        <v>0.5</v>
      </c>
      <c r="B175" s="4">
        <v>15.962999999999999</v>
      </c>
      <c r="C175">
        <v>10</v>
      </c>
      <c r="D175">
        <v>8</v>
      </c>
      <c r="E175">
        <v>4</v>
      </c>
      <c r="F175" s="4">
        <v>37.130339999999997</v>
      </c>
      <c r="G175" s="3">
        <v>5.7433999999999999E-2</v>
      </c>
      <c r="H175" s="4">
        <v>0.80045200000000005</v>
      </c>
      <c r="I175" s="4">
        <v>12.635260000000001</v>
      </c>
      <c r="J175" s="3">
        <v>0.99644499200000003</v>
      </c>
      <c r="K175" t="s">
        <v>1</v>
      </c>
      <c r="L175">
        <v>3</v>
      </c>
      <c r="M175">
        <v>1</v>
      </c>
      <c r="N175" t="s">
        <v>26</v>
      </c>
    </row>
    <row r="176" spans="1:14" x14ac:dyDescent="0.75">
      <c r="A176">
        <v>5</v>
      </c>
      <c r="B176" s="4">
        <v>15.962999999999999</v>
      </c>
      <c r="C176">
        <v>10</v>
      </c>
      <c r="D176">
        <v>8</v>
      </c>
      <c r="E176">
        <v>4</v>
      </c>
      <c r="F176" s="4">
        <v>38.360819999999997</v>
      </c>
      <c r="G176" s="3">
        <v>0.28207399999999999</v>
      </c>
      <c r="H176" s="4">
        <v>6.2147800000000002</v>
      </c>
      <c r="I176" s="4">
        <v>12.470409999999999</v>
      </c>
      <c r="J176" s="3">
        <v>0.99644499200000003</v>
      </c>
      <c r="K176" t="s">
        <v>1</v>
      </c>
      <c r="L176">
        <v>3</v>
      </c>
      <c r="M176">
        <v>1</v>
      </c>
      <c r="N176" t="s">
        <v>26</v>
      </c>
    </row>
    <row r="177" spans="1:14" x14ac:dyDescent="0.75">
      <c r="A177">
        <v>50</v>
      </c>
      <c r="B177" s="4">
        <v>15.962999999999999</v>
      </c>
      <c r="C177">
        <v>10</v>
      </c>
      <c r="D177">
        <v>8</v>
      </c>
      <c r="E177">
        <v>4</v>
      </c>
      <c r="F177" s="4">
        <v>39.127850000000002</v>
      </c>
      <c r="G177" s="3">
        <v>1.165907</v>
      </c>
      <c r="H177" s="4">
        <v>57.100160000000002</v>
      </c>
      <c r="I177" s="4">
        <v>11.32652</v>
      </c>
      <c r="J177" s="3">
        <v>0.99644499200000003</v>
      </c>
      <c r="K177" t="s">
        <v>1</v>
      </c>
      <c r="L177">
        <v>3</v>
      </c>
      <c r="M177">
        <v>1</v>
      </c>
      <c r="N177" t="s">
        <v>26</v>
      </c>
    </row>
    <row r="178" spans="1:14" x14ac:dyDescent="0.75">
      <c r="A178">
        <v>0</v>
      </c>
      <c r="B178" s="4">
        <v>19.138000000000002</v>
      </c>
      <c r="C178">
        <v>20</v>
      </c>
      <c r="D178">
        <v>6.5</v>
      </c>
      <c r="E178">
        <v>4</v>
      </c>
      <c r="F178" s="4">
        <v>33.392980000000001</v>
      </c>
      <c r="G178" s="3">
        <v>1.222E-2</v>
      </c>
      <c r="H178" s="4">
        <v>0.79667200000000005</v>
      </c>
      <c r="I178" s="4">
        <v>13.963710000000001</v>
      </c>
      <c r="J178" s="3">
        <v>0.92841258800000004</v>
      </c>
      <c r="K178" t="s">
        <v>12</v>
      </c>
      <c r="L178">
        <v>3</v>
      </c>
      <c r="M178">
        <v>2</v>
      </c>
      <c r="N178" t="s">
        <v>26</v>
      </c>
    </row>
    <row r="179" spans="1:14" x14ac:dyDescent="0.75">
      <c r="A179">
        <v>0.5</v>
      </c>
      <c r="B179" s="4">
        <v>19.138000000000002</v>
      </c>
      <c r="C179">
        <v>20</v>
      </c>
      <c r="D179">
        <v>6.5</v>
      </c>
      <c r="E179">
        <v>4</v>
      </c>
      <c r="F179" s="4">
        <v>35.538339999999998</v>
      </c>
      <c r="G179" s="3">
        <v>1.5082999999999999E-2</v>
      </c>
      <c r="H179" s="4">
        <v>1.3710599999999999</v>
      </c>
      <c r="I179" s="4">
        <v>14.975949999999999</v>
      </c>
      <c r="J179" s="3">
        <v>0.92841258800000004</v>
      </c>
      <c r="K179" t="s">
        <v>12</v>
      </c>
      <c r="L179">
        <v>3</v>
      </c>
      <c r="M179">
        <v>2</v>
      </c>
      <c r="N179" t="s">
        <v>26</v>
      </c>
    </row>
    <row r="180" spans="1:14" x14ac:dyDescent="0.75">
      <c r="A180">
        <v>5</v>
      </c>
      <c r="B180" s="4">
        <v>19.138000000000002</v>
      </c>
      <c r="C180">
        <v>20</v>
      </c>
      <c r="D180">
        <v>6.5</v>
      </c>
      <c r="E180">
        <v>4</v>
      </c>
      <c r="F180" s="4">
        <v>36.55659</v>
      </c>
      <c r="G180" s="3">
        <v>2.809E-2</v>
      </c>
      <c r="H180" s="4">
        <v>5.8161519999999998</v>
      </c>
      <c r="I180" s="4">
        <v>15.119070000000001</v>
      </c>
      <c r="J180" s="3">
        <v>0.92841258800000004</v>
      </c>
      <c r="K180" t="s">
        <v>12</v>
      </c>
      <c r="L180">
        <v>3</v>
      </c>
      <c r="M180">
        <v>2</v>
      </c>
      <c r="N180" t="s">
        <v>26</v>
      </c>
    </row>
    <row r="181" spans="1:14" x14ac:dyDescent="0.75">
      <c r="A181">
        <v>50</v>
      </c>
      <c r="B181" s="4">
        <v>19.138000000000002</v>
      </c>
      <c r="C181">
        <v>20</v>
      </c>
      <c r="D181">
        <v>6.5</v>
      </c>
      <c r="E181">
        <v>4</v>
      </c>
      <c r="F181" s="4">
        <v>24.89978</v>
      </c>
      <c r="G181" s="3">
        <v>0.11005</v>
      </c>
      <c r="H181" s="4">
        <v>55.562779999999997</v>
      </c>
      <c r="I181" s="4">
        <v>9.6352650000000004</v>
      </c>
      <c r="J181" s="3">
        <v>0.92841258800000004</v>
      </c>
      <c r="K181" t="s">
        <v>12</v>
      </c>
      <c r="L181">
        <v>3</v>
      </c>
      <c r="M181">
        <v>2</v>
      </c>
      <c r="N181" t="s">
        <v>26</v>
      </c>
    </row>
    <row r="182" spans="1:14" x14ac:dyDescent="0.75">
      <c r="A182">
        <v>0</v>
      </c>
      <c r="B182" s="4">
        <v>15.499000000000001</v>
      </c>
      <c r="C182">
        <v>20</v>
      </c>
      <c r="D182">
        <v>7</v>
      </c>
      <c r="E182">
        <v>4</v>
      </c>
      <c r="F182" s="4">
        <v>36.442779999999999</v>
      </c>
      <c r="G182" s="3">
        <v>1.2982E-2</v>
      </c>
      <c r="H182" s="4">
        <v>0.39688800000000002</v>
      </c>
      <c r="I182" s="4">
        <v>12.345800000000001</v>
      </c>
      <c r="J182" s="3">
        <v>0.96675793099999996</v>
      </c>
      <c r="K182" t="s">
        <v>2</v>
      </c>
      <c r="L182">
        <v>3</v>
      </c>
      <c r="M182">
        <v>2</v>
      </c>
      <c r="N182" t="s">
        <v>26</v>
      </c>
    </row>
    <row r="183" spans="1:14" x14ac:dyDescent="0.75">
      <c r="A183">
        <v>0.5</v>
      </c>
      <c r="B183" s="4">
        <v>15.499000000000001</v>
      </c>
      <c r="C183">
        <v>20</v>
      </c>
      <c r="D183">
        <v>7</v>
      </c>
      <c r="E183">
        <v>4</v>
      </c>
      <c r="F183" s="4">
        <v>36.1571</v>
      </c>
      <c r="G183" s="3">
        <v>1.8119E-2</v>
      </c>
      <c r="H183" s="4">
        <v>1.0367930000000001</v>
      </c>
      <c r="I183" s="4">
        <v>12.20997</v>
      </c>
      <c r="J183" s="3">
        <v>0.96675793099999996</v>
      </c>
      <c r="K183" t="s">
        <v>2</v>
      </c>
      <c r="L183">
        <v>3</v>
      </c>
      <c r="M183">
        <v>2</v>
      </c>
      <c r="N183" t="s">
        <v>26</v>
      </c>
    </row>
    <row r="184" spans="1:14" x14ac:dyDescent="0.75">
      <c r="A184">
        <v>5</v>
      </c>
      <c r="B184" s="4">
        <v>15.499000000000001</v>
      </c>
      <c r="C184">
        <v>20</v>
      </c>
      <c r="D184">
        <v>7</v>
      </c>
      <c r="E184">
        <v>4</v>
      </c>
      <c r="F184" s="4">
        <v>33.451709999999999</v>
      </c>
      <c r="G184" s="3">
        <v>5.3731000000000001E-2</v>
      </c>
      <c r="H184" s="4">
        <v>5.7770700000000001</v>
      </c>
      <c r="I184" s="4">
        <v>10.823829999999999</v>
      </c>
      <c r="J184" s="3">
        <v>0.96675793099999996</v>
      </c>
      <c r="K184" t="s">
        <v>2</v>
      </c>
      <c r="L184">
        <v>3</v>
      </c>
      <c r="M184">
        <v>2</v>
      </c>
      <c r="N184" t="s">
        <v>26</v>
      </c>
    </row>
    <row r="185" spans="1:14" x14ac:dyDescent="0.75">
      <c r="A185">
        <v>50</v>
      </c>
      <c r="B185" s="4">
        <v>15.499000000000001</v>
      </c>
      <c r="C185">
        <v>20</v>
      </c>
      <c r="D185">
        <v>7</v>
      </c>
      <c r="E185">
        <v>4</v>
      </c>
      <c r="F185" s="4">
        <v>35.840229999999998</v>
      </c>
      <c r="G185" s="3">
        <v>0.26368399999999997</v>
      </c>
      <c r="H185" s="4">
        <v>52.67109</v>
      </c>
      <c r="I185" s="4">
        <v>11.214790000000001</v>
      </c>
      <c r="J185" s="3">
        <v>0.96675793099999996</v>
      </c>
      <c r="K185" t="s">
        <v>2</v>
      </c>
      <c r="L185">
        <v>3</v>
      </c>
      <c r="M185">
        <v>2</v>
      </c>
      <c r="N185" t="s">
        <v>26</v>
      </c>
    </row>
    <row r="186" spans="1:14" x14ac:dyDescent="0.75">
      <c r="A186">
        <v>0</v>
      </c>
      <c r="B186" s="4">
        <v>14.353999999999999</v>
      </c>
      <c r="C186">
        <v>20</v>
      </c>
      <c r="D186">
        <v>7.5</v>
      </c>
      <c r="E186">
        <v>4</v>
      </c>
      <c r="F186" s="4">
        <v>36.579259999999998</v>
      </c>
      <c r="G186" s="3">
        <v>1.4357E-2</v>
      </c>
      <c r="H186" s="4">
        <v>0.370222</v>
      </c>
      <c r="I186" s="4">
        <v>11.444520000000001</v>
      </c>
      <c r="J186" s="3">
        <v>0.98782003799999996</v>
      </c>
      <c r="K186" t="s">
        <v>13</v>
      </c>
      <c r="L186">
        <v>3</v>
      </c>
      <c r="M186">
        <v>2</v>
      </c>
      <c r="N186" t="s">
        <v>26</v>
      </c>
    </row>
    <row r="187" spans="1:14" x14ac:dyDescent="0.75">
      <c r="A187">
        <v>0.5</v>
      </c>
      <c r="B187" s="4">
        <v>14.353999999999999</v>
      </c>
      <c r="C187">
        <v>20</v>
      </c>
      <c r="D187">
        <v>7.5</v>
      </c>
      <c r="E187">
        <v>4</v>
      </c>
      <c r="F187" s="4">
        <v>35.084870000000002</v>
      </c>
      <c r="G187" s="3">
        <v>5.6367E-2</v>
      </c>
      <c r="H187" s="4">
        <v>1.768256</v>
      </c>
      <c r="I187" s="4">
        <v>10.897349999999999</v>
      </c>
      <c r="J187" s="3">
        <v>0.98782003799999996</v>
      </c>
      <c r="K187" t="s">
        <v>13</v>
      </c>
      <c r="L187">
        <v>3</v>
      </c>
      <c r="M187">
        <v>2</v>
      </c>
      <c r="N187" t="s">
        <v>26</v>
      </c>
    </row>
    <row r="188" spans="1:14" x14ac:dyDescent="0.75">
      <c r="A188">
        <v>5</v>
      </c>
      <c r="B188" s="4">
        <v>14.353999999999999</v>
      </c>
      <c r="C188">
        <v>20</v>
      </c>
      <c r="D188">
        <v>7.5</v>
      </c>
      <c r="E188">
        <v>4</v>
      </c>
      <c r="F188" s="4">
        <v>38.233040000000003</v>
      </c>
      <c r="G188" s="3">
        <v>0.101537</v>
      </c>
      <c r="H188" s="4">
        <v>5.7227930000000002</v>
      </c>
      <c r="I188" s="4">
        <v>11.49235</v>
      </c>
      <c r="J188" s="3">
        <v>0.98782003799999996</v>
      </c>
      <c r="K188" t="s">
        <v>13</v>
      </c>
      <c r="L188">
        <v>3</v>
      </c>
      <c r="M188">
        <v>2</v>
      </c>
      <c r="N188" t="s">
        <v>26</v>
      </c>
    </row>
    <row r="189" spans="1:14" x14ac:dyDescent="0.75">
      <c r="A189">
        <v>50</v>
      </c>
      <c r="B189" s="4">
        <v>14.353999999999999</v>
      </c>
      <c r="C189">
        <v>20</v>
      </c>
      <c r="D189">
        <v>7.5</v>
      </c>
      <c r="E189">
        <v>4</v>
      </c>
      <c r="F189" s="4">
        <v>38.461790000000001</v>
      </c>
      <c r="G189" s="3">
        <v>0.667686</v>
      </c>
      <c r="H189" s="4">
        <v>50.455590000000001</v>
      </c>
      <c r="I189" s="4">
        <v>10.51535</v>
      </c>
      <c r="J189" s="3">
        <v>0.98782003799999996</v>
      </c>
      <c r="K189" t="s">
        <v>13</v>
      </c>
      <c r="L189">
        <v>3</v>
      </c>
      <c r="M189">
        <v>2</v>
      </c>
      <c r="N189" t="s">
        <v>26</v>
      </c>
    </row>
    <row r="190" spans="1:14" x14ac:dyDescent="0.75">
      <c r="A190">
        <v>0</v>
      </c>
      <c r="B190" s="4">
        <v>13.992000000000001</v>
      </c>
      <c r="C190">
        <v>20</v>
      </c>
      <c r="D190">
        <v>8</v>
      </c>
      <c r="E190">
        <v>4</v>
      </c>
      <c r="F190" s="4">
        <v>37.051340000000003</v>
      </c>
      <c r="G190" s="3">
        <v>1.7382000000000002E-2</v>
      </c>
      <c r="H190" s="4"/>
      <c r="I190" s="4">
        <v>11.300829999999999</v>
      </c>
      <c r="J190" s="3"/>
      <c r="K190" t="s">
        <v>1</v>
      </c>
      <c r="L190">
        <v>3</v>
      </c>
      <c r="M190">
        <v>2</v>
      </c>
      <c r="N190" t="s">
        <v>26</v>
      </c>
    </row>
    <row r="191" spans="1:14" x14ac:dyDescent="0.75">
      <c r="A191">
        <v>0.5</v>
      </c>
      <c r="B191" s="4">
        <v>13.992000000000001</v>
      </c>
      <c r="C191">
        <v>20</v>
      </c>
      <c r="D191">
        <v>8</v>
      </c>
      <c r="E191">
        <v>4</v>
      </c>
      <c r="F191" s="4">
        <v>35.927219999999998</v>
      </c>
      <c r="G191" s="3">
        <v>0.11740100000000001</v>
      </c>
      <c r="H191" s="4">
        <v>1.4795339999999999</v>
      </c>
      <c r="I191" s="4">
        <v>10.745850000000001</v>
      </c>
      <c r="J191" s="3">
        <v>0.99595172099999996</v>
      </c>
      <c r="K191" t="s">
        <v>1</v>
      </c>
      <c r="L191">
        <v>3</v>
      </c>
      <c r="M191">
        <v>2</v>
      </c>
      <c r="N191" t="s">
        <v>26</v>
      </c>
    </row>
    <row r="192" spans="1:14" x14ac:dyDescent="0.75">
      <c r="A192">
        <v>5</v>
      </c>
      <c r="B192" s="4">
        <v>13.992000000000001</v>
      </c>
      <c r="C192">
        <v>20</v>
      </c>
      <c r="D192">
        <v>8</v>
      </c>
      <c r="E192">
        <v>4</v>
      </c>
      <c r="F192" s="4">
        <v>37.48657</v>
      </c>
      <c r="G192" s="3">
        <v>0.25933200000000001</v>
      </c>
      <c r="H192" s="4">
        <v>6.1400009999999998</v>
      </c>
      <c r="I192" s="4">
        <v>10.68008</v>
      </c>
      <c r="J192" s="3">
        <v>0.99595172099999996</v>
      </c>
      <c r="K192" t="s">
        <v>1</v>
      </c>
      <c r="L192">
        <v>3</v>
      </c>
      <c r="M192">
        <v>2</v>
      </c>
      <c r="N192" t="s">
        <v>26</v>
      </c>
    </row>
    <row r="193" spans="1:14" x14ac:dyDescent="0.75">
      <c r="A193">
        <v>50</v>
      </c>
      <c r="B193" s="4">
        <v>13.992000000000001</v>
      </c>
      <c r="C193">
        <v>20</v>
      </c>
      <c r="D193">
        <v>8</v>
      </c>
      <c r="E193">
        <v>4</v>
      </c>
      <c r="F193" s="4">
        <v>40.246360000000003</v>
      </c>
      <c r="G193" s="3">
        <v>1.387197</v>
      </c>
      <c r="H193" s="4">
        <v>51.672840000000001</v>
      </c>
      <c r="I193" s="4">
        <v>9.5674130000000002</v>
      </c>
      <c r="J193" s="3">
        <v>0.99595172099999996</v>
      </c>
      <c r="K193" t="s">
        <v>1</v>
      </c>
      <c r="L193">
        <v>3</v>
      </c>
      <c r="M193">
        <v>2</v>
      </c>
      <c r="N193" t="s">
        <v>26</v>
      </c>
    </row>
    <row r="194" spans="1:14" x14ac:dyDescent="0.75">
      <c r="A194">
        <v>0</v>
      </c>
      <c r="B194" s="4">
        <v>16.803999999999998</v>
      </c>
      <c r="C194">
        <v>30</v>
      </c>
      <c r="D194">
        <v>6.5</v>
      </c>
      <c r="E194">
        <v>4</v>
      </c>
      <c r="F194" s="4">
        <v>35.435730800000002</v>
      </c>
      <c r="G194" s="3">
        <v>1.7221051000000001E-2</v>
      </c>
      <c r="H194" s="4">
        <v>1.246454819</v>
      </c>
      <c r="I194" s="4">
        <v>13.07567397</v>
      </c>
      <c r="J194" s="3">
        <v>0.91692215099999996</v>
      </c>
      <c r="K194" t="s">
        <v>12</v>
      </c>
      <c r="L194">
        <v>3</v>
      </c>
      <c r="M194">
        <v>3</v>
      </c>
      <c r="N194" t="s">
        <v>26</v>
      </c>
    </row>
    <row r="195" spans="1:14" x14ac:dyDescent="0.75">
      <c r="A195">
        <v>0.5</v>
      </c>
      <c r="B195" s="4">
        <v>16.803999999999998</v>
      </c>
      <c r="C195">
        <v>30</v>
      </c>
      <c r="D195">
        <v>6.5</v>
      </c>
      <c r="E195">
        <v>4</v>
      </c>
      <c r="F195" s="4">
        <v>35.168206099999999</v>
      </c>
      <c r="G195" s="3">
        <v>1.8181340000000001E-2</v>
      </c>
      <c r="H195" s="4">
        <v>1.7825550720000001</v>
      </c>
      <c r="I195" s="4">
        <v>12.96580548</v>
      </c>
      <c r="J195" s="3">
        <v>0.91692215099999996</v>
      </c>
      <c r="K195" t="s">
        <v>12</v>
      </c>
      <c r="L195">
        <v>3</v>
      </c>
      <c r="M195">
        <v>3</v>
      </c>
      <c r="N195" t="s">
        <v>26</v>
      </c>
    </row>
    <row r="196" spans="1:14" x14ac:dyDescent="0.75">
      <c r="A196">
        <v>5</v>
      </c>
      <c r="B196" s="4">
        <v>16.803999999999998</v>
      </c>
      <c r="C196">
        <v>30</v>
      </c>
      <c r="D196">
        <v>6.5</v>
      </c>
      <c r="E196">
        <v>4</v>
      </c>
      <c r="F196" s="4">
        <v>36.011903490000002</v>
      </c>
      <c r="G196" s="3">
        <v>3.0650650000000002E-2</v>
      </c>
      <c r="H196" s="4">
        <v>6.8398356500000004</v>
      </c>
      <c r="I196" s="4">
        <v>13.170877470000001</v>
      </c>
      <c r="J196" s="3">
        <v>0.91692215099999996</v>
      </c>
      <c r="K196" t="s">
        <v>12</v>
      </c>
      <c r="L196">
        <v>3</v>
      </c>
      <c r="M196">
        <v>3</v>
      </c>
      <c r="N196" t="s">
        <v>26</v>
      </c>
    </row>
    <row r="197" spans="1:14" x14ac:dyDescent="0.75">
      <c r="A197">
        <v>50</v>
      </c>
      <c r="B197" s="4">
        <v>16.803999999999998</v>
      </c>
      <c r="C197">
        <v>30</v>
      </c>
      <c r="D197">
        <v>6.5</v>
      </c>
      <c r="E197">
        <v>4</v>
      </c>
      <c r="F197" s="4">
        <v>36.33164506</v>
      </c>
      <c r="G197" s="3">
        <v>0.17840687399999999</v>
      </c>
      <c r="H197" s="4">
        <v>56.030564419999997</v>
      </c>
      <c r="I197" s="4">
        <v>12.85993813</v>
      </c>
      <c r="J197" s="3">
        <v>0.91692215099999996</v>
      </c>
      <c r="K197" t="s">
        <v>12</v>
      </c>
      <c r="L197">
        <v>3</v>
      </c>
      <c r="M197">
        <v>3</v>
      </c>
      <c r="N197" t="s">
        <v>26</v>
      </c>
    </row>
    <row r="198" spans="1:14" x14ac:dyDescent="0.75">
      <c r="A198">
        <v>0</v>
      </c>
      <c r="B198" s="4">
        <v>13.771000000000001</v>
      </c>
      <c r="C198">
        <v>30</v>
      </c>
      <c r="D198">
        <v>7</v>
      </c>
      <c r="E198">
        <v>4</v>
      </c>
      <c r="F198" s="4">
        <v>36.049062380000002</v>
      </c>
      <c r="G198" s="3">
        <v>8.5108260000000008E-3</v>
      </c>
      <c r="H198" s="4">
        <v>0.65411651800000004</v>
      </c>
      <c r="I198" s="4">
        <v>11.01854674</v>
      </c>
      <c r="J198" s="3">
        <v>0.96208756399999995</v>
      </c>
      <c r="K198" t="s">
        <v>2</v>
      </c>
      <c r="L198">
        <v>3</v>
      </c>
      <c r="M198">
        <v>3</v>
      </c>
      <c r="N198" t="s">
        <v>26</v>
      </c>
    </row>
    <row r="199" spans="1:14" x14ac:dyDescent="0.75">
      <c r="A199">
        <v>0.5</v>
      </c>
      <c r="B199" s="4">
        <v>13.771000000000001</v>
      </c>
      <c r="C199">
        <v>30</v>
      </c>
      <c r="D199">
        <v>7</v>
      </c>
      <c r="E199">
        <v>4</v>
      </c>
      <c r="F199" s="4">
        <v>37.481513460000002</v>
      </c>
      <c r="G199" s="3">
        <v>1.0807082000000001E-2</v>
      </c>
      <c r="H199" s="4">
        <v>1.002098092</v>
      </c>
      <c r="I199" s="4">
        <v>11.50995361</v>
      </c>
      <c r="J199" s="3">
        <v>0.96208756399999995</v>
      </c>
      <c r="K199" t="s">
        <v>2</v>
      </c>
      <c r="L199">
        <v>3</v>
      </c>
      <c r="M199">
        <v>3</v>
      </c>
      <c r="N199" t="s">
        <v>26</v>
      </c>
    </row>
    <row r="200" spans="1:14" x14ac:dyDescent="0.75">
      <c r="A200">
        <v>5</v>
      </c>
      <c r="B200" s="4">
        <v>13.771000000000001</v>
      </c>
      <c r="C200">
        <v>30</v>
      </c>
      <c r="D200">
        <v>7</v>
      </c>
      <c r="E200">
        <v>4</v>
      </c>
      <c r="F200" s="4">
        <v>37.11871464</v>
      </c>
      <c r="G200" s="3">
        <v>4.2958996999999999E-2</v>
      </c>
      <c r="H200" s="4">
        <v>6.231954795</v>
      </c>
      <c r="I200" s="4">
        <v>11.04769829</v>
      </c>
      <c r="J200" s="3">
        <v>0.96208756399999995</v>
      </c>
      <c r="K200" t="s">
        <v>2</v>
      </c>
      <c r="L200">
        <v>3</v>
      </c>
      <c r="M200">
        <v>3</v>
      </c>
      <c r="N200" t="s">
        <v>26</v>
      </c>
    </row>
    <row r="201" spans="1:14" x14ac:dyDescent="0.75">
      <c r="A201">
        <v>50</v>
      </c>
      <c r="B201" s="4">
        <v>13.771000000000001</v>
      </c>
      <c r="C201">
        <v>30</v>
      </c>
      <c r="D201">
        <v>7</v>
      </c>
      <c r="E201">
        <v>4</v>
      </c>
      <c r="F201" s="4">
        <v>38.753184259999998</v>
      </c>
      <c r="G201" s="3">
        <v>0.292915649</v>
      </c>
      <c r="H201" s="4">
        <v>57.834751400000002</v>
      </c>
      <c r="I201" s="4">
        <v>11.185914589999999</v>
      </c>
      <c r="J201" s="3">
        <v>0.96208756399999995</v>
      </c>
      <c r="K201" t="s">
        <v>2</v>
      </c>
      <c r="L201">
        <v>3</v>
      </c>
      <c r="M201">
        <v>3</v>
      </c>
      <c r="N201" t="s">
        <v>26</v>
      </c>
    </row>
    <row r="202" spans="1:14" x14ac:dyDescent="0.75">
      <c r="A202">
        <v>0.5</v>
      </c>
      <c r="B202" s="4">
        <v>12.815</v>
      </c>
      <c r="C202">
        <v>30</v>
      </c>
      <c r="D202">
        <v>7.5</v>
      </c>
      <c r="E202">
        <v>4</v>
      </c>
      <c r="F202" s="4">
        <v>36.64229271</v>
      </c>
      <c r="G202" s="3">
        <v>2.6754008999999999E-2</v>
      </c>
      <c r="H202" s="4">
        <v>0.95778951199999995</v>
      </c>
      <c r="I202" s="4">
        <v>10.354008779999999</v>
      </c>
      <c r="J202" s="3">
        <v>0.98623086500000001</v>
      </c>
      <c r="K202" t="s">
        <v>13</v>
      </c>
      <c r="L202">
        <v>3</v>
      </c>
      <c r="M202">
        <v>3</v>
      </c>
      <c r="N202" t="s">
        <v>26</v>
      </c>
    </row>
    <row r="203" spans="1:14" x14ac:dyDescent="0.75">
      <c r="A203">
        <v>5</v>
      </c>
      <c r="B203" s="4">
        <v>12.815</v>
      </c>
      <c r="C203">
        <v>30</v>
      </c>
      <c r="D203">
        <v>7.5</v>
      </c>
      <c r="E203">
        <v>4</v>
      </c>
      <c r="F203" s="4">
        <v>37.857995750000001</v>
      </c>
      <c r="G203" s="3">
        <v>9.5269085000000003E-2</v>
      </c>
      <c r="H203" s="4">
        <v>5.5535955990000003</v>
      </c>
      <c r="I203" s="4">
        <v>10.377003029999999</v>
      </c>
      <c r="J203" s="3">
        <v>0.98623086500000001</v>
      </c>
      <c r="K203" t="s">
        <v>13</v>
      </c>
      <c r="L203">
        <v>3</v>
      </c>
      <c r="M203">
        <v>3</v>
      </c>
      <c r="N203" t="s">
        <v>26</v>
      </c>
    </row>
    <row r="204" spans="1:14" x14ac:dyDescent="0.75">
      <c r="A204">
        <v>50</v>
      </c>
      <c r="B204" s="4">
        <v>12.815</v>
      </c>
      <c r="C204">
        <v>30</v>
      </c>
      <c r="D204">
        <v>7.5</v>
      </c>
      <c r="E204">
        <v>4</v>
      </c>
      <c r="F204" s="4">
        <v>39.575837020000002</v>
      </c>
      <c r="G204" s="3">
        <v>0.65706204099999999</v>
      </c>
      <c r="H204" s="4">
        <v>52.064216180000003</v>
      </c>
      <c r="I204" s="4">
        <v>9.8463066589999997</v>
      </c>
      <c r="J204" s="3">
        <v>0.98623086500000001</v>
      </c>
      <c r="K204" t="s">
        <v>13</v>
      </c>
      <c r="L204">
        <v>3</v>
      </c>
      <c r="M204">
        <v>3</v>
      </c>
      <c r="N204" t="s">
        <v>26</v>
      </c>
    </row>
    <row r="205" spans="1:14" x14ac:dyDescent="0.75">
      <c r="A205">
        <v>0</v>
      </c>
      <c r="B205" s="4">
        <v>12.51</v>
      </c>
      <c r="C205">
        <v>30</v>
      </c>
      <c r="D205">
        <v>8</v>
      </c>
      <c r="E205">
        <v>4</v>
      </c>
      <c r="F205" s="4">
        <v>36.776319899999997</v>
      </c>
      <c r="G205" s="3">
        <v>1.9967252000000001E-2</v>
      </c>
      <c r="H205" s="4"/>
      <c r="I205" s="4">
        <v>9.4561165079999991</v>
      </c>
      <c r="J205" s="3"/>
      <c r="K205" t="s">
        <v>1</v>
      </c>
      <c r="L205">
        <v>3</v>
      </c>
      <c r="M205">
        <v>3</v>
      </c>
      <c r="N205" t="s">
        <v>26</v>
      </c>
    </row>
    <row r="206" spans="1:14" x14ac:dyDescent="0.75">
      <c r="A206">
        <v>0.5</v>
      </c>
      <c r="B206" s="4">
        <v>12.51</v>
      </c>
      <c r="C206">
        <v>30</v>
      </c>
      <c r="D206">
        <v>8</v>
      </c>
      <c r="E206">
        <v>4</v>
      </c>
      <c r="F206" s="4">
        <v>36.6109942</v>
      </c>
      <c r="G206" s="3">
        <v>5.9039144000000002E-2</v>
      </c>
      <c r="H206" s="4">
        <v>0.68550862899999998</v>
      </c>
      <c r="I206" s="4">
        <v>9.3853410440000005</v>
      </c>
      <c r="J206" s="3">
        <v>0.99543832200000004</v>
      </c>
      <c r="K206" t="s">
        <v>1</v>
      </c>
      <c r="L206">
        <v>3</v>
      </c>
      <c r="M206">
        <v>3</v>
      </c>
      <c r="N206" t="s">
        <v>26</v>
      </c>
    </row>
    <row r="207" spans="1:14" x14ac:dyDescent="0.75">
      <c r="A207">
        <v>5</v>
      </c>
      <c r="B207" s="4">
        <v>12.51</v>
      </c>
      <c r="C207">
        <v>30</v>
      </c>
      <c r="D207">
        <v>8</v>
      </c>
      <c r="E207">
        <v>4</v>
      </c>
      <c r="F207" s="4">
        <v>21.383514959999999</v>
      </c>
      <c r="G207" s="3">
        <v>0.100473084</v>
      </c>
      <c r="H207" s="4">
        <v>5.9212732189999997</v>
      </c>
      <c r="I207" s="4">
        <v>4.9141598699999998</v>
      </c>
      <c r="J207" s="3">
        <v>0.99543832200000004</v>
      </c>
      <c r="K207" t="s">
        <v>1</v>
      </c>
      <c r="L207">
        <v>3</v>
      </c>
      <c r="M207">
        <v>3</v>
      </c>
      <c r="N207" t="s">
        <v>26</v>
      </c>
    </row>
    <row r="208" spans="1:14" x14ac:dyDescent="0.75">
      <c r="A208">
        <v>50</v>
      </c>
      <c r="B208" s="4">
        <v>12.51</v>
      </c>
      <c r="C208">
        <v>30</v>
      </c>
      <c r="D208">
        <v>8</v>
      </c>
      <c r="E208">
        <v>4</v>
      </c>
      <c r="F208" s="4">
        <v>30.428819260000001</v>
      </c>
      <c r="G208" s="3">
        <v>0.87821868800000003</v>
      </c>
      <c r="H208" s="4">
        <v>54.51892823</v>
      </c>
      <c r="I208" s="4">
        <v>5.9660539410000002</v>
      </c>
      <c r="J208" s="3">
        <v>0.99543832200000004</v>
      </c>
      <c r="K208" t="s">
        <v>1</v>
      </c>
      <c r="L208">
        <v>3</v>
      </c>
      <c r="M208">
        <v>3</v>
      </c>
      <c r="N208" t="s">
        <v>26</v>
      </c>
    </row>
    <row r="209" spans="1:14" x14ac:dyDescent="0.75">
      <c r="A209">
        <v>0</v>
      </c>
      <c r="B209" s="4">
        <v>23.067</v>
      </c>
      <c r="C209">
        <v>40</v>
      </c>
      <c r="D209">
        <v>6.3</v>
      </c>
      <c r="E209">
        <v>4</v>
      </c>
      <c r="F209" s="4">
        <v>26.224081470000002</v>
      </c>
      <c r="G209" s="3">
        <v>4.9575831000000001E-2</v>
      </c>
      <c r="H209" s="4">
        <v>7.9158689280000001</v>
      </c>
      <c r="I209" s="4">
        <v>18.1386985</v>
      </c>
      <c r="J209" s="3">
        <v>0.88120157600000004</v>
      </c>
      <c r="K209" t="s">
        <v>4</v>
      </c>
      <c r="L209">
        <v>3</v>
      </c>
      <c r="M209">
        <v>4</v>
      </c>
      <c r="N209" t="s">
        <v>26</v>
      </c>
    </row>
    <row r="210" spans="1:14" x14ac:dyDescent="0.75">
      <c r="A210">
        <v>0.5</v>
      </c>
      <c r="B210" s="4">
        <v>23.067</v>
      </c>
      <c r="C210">
        <v>40</v>
      </c>
      <c r="D210">
        <v>6.3</v>
      </c>
      <c r="E210">
        <v>4</v>
      </c>
      <c r="F210" s="4">
        <v>26.282282930000001</v>
      </c>
      <c r="G210" s="3">
        <v>5.1726150999999998E-2</v>
      </c>
      <c r="H210" s="4">
        <v>8.3114719669999992</v>
      </c>
      <c r="I210" s="4">
        <v>18.29632307</v>
      </c>
      <c r="J210" s="3">
        <v>0.88120157600000004</v>
      </c>
      <c r="K210" t="s">
        <v>4</v>
      </c>
      <c r="L210">
        <v>3</v>
      </c>
      <c r="M210">
        <v>4</v>
      </c>
      <c r="N210" t="s">
        <v>26</v>
      </c>
    </row>
    <row r="211" spans="1:14" x14ac:dyDescent="0.75">
      <c r="A211">
        <v>5</v>
      </c>
      <c r="B211" s="4">
        <v>23.067</v>
      </c>
      <c r="C211">
        <v>40</v>
      </c>
      <c r="D211">
        <v>6.3</v>
      </c>
      <c r="E211">
        <v>4</v>
      </c>
      <c r="F211" s="4">
        <v>20.67083706</v>
      </c>
      <c r="G211" s="3">
        <v>6.5667248999999997E-2</v>
      </c>
      <c r="H211" s="4">
        <v>14.31927014</v>
      </c>
      <c r="I211" s="4">
        <v>14.14556412</v>
      </c>
      <c r="J211" s="3">
        <v>0.88120157600000004</v>
      </c>
      <c r="K211" t="s">
        <v>4</v>
      </c>
      <c r="L211">
        <v>3</v>
      </c>
      <c r="M211">
        <v>4</v>
      </c>
      <c r="N211" t="s">
        <v>26</v>
      </c>
    </row>
    <row r="212" spans="1:14" x14ac:dyDescent="0.75">
      <c r="A212">
        <v>50</v>
      </c>
      <c r="B212" s="4">
        <v>23.067</v>
      </c>
      <c r="C212">
        <v>40</v>
      </c>
      <c r="D212">
        <v>6.3</v>
      </c>
      <c r="E212">
        <v>4</v>
      </c>
      <c r="F212" s="4">
        <v>26.81262164</v>
      </c>
      <c r="G212" s="3">
        <v>0.260232874</v>
      </c>
      <c r="H212" s="4">
        <v>65.109308479999996</v>
      </c>
      <c r="I212" s="4">
        <v>18.497764969999999</v>
      </c>
      <c r="J212" s="3">
        <v>0.88120157600000004</v>
      </c>
      <c r="K212" t="s">
        <v>4</v>
      </c>
      <c r="L212">
        <v>3</v>
      </c>
      <c r="M212">
        <v>4</v>
      </c>
      <c r="N212" t="s">
        <v>26</v>
      </c>
    </row>
    <row r="213" spans="1:14" x14ac:dyDescent="0.75">
      <c r="A213">
        <v>0</v>
      </c>
      <c r="B213" s="4">
        <v>14.984999999999999</v>
      </c>
      <c r="C213">
        <v>40</v>
      </c>
      <c r="D213">
        <v>6.5</v>
      </c>
      <c r="E213">
        <v>4</v>
      </c>
      <c r="F213" s="4">
        <v>25.743017630000001</v>
      </c>
      <c r="G213" s="3">
        <v>2.1178379000000001E-2</v>
      </c>
      <c r="H213" s="4">
        <v>4.3029884660000004</v>
      </c>
      <c r="I213" s="4">
        <v>9.6272812529999996</v>
      </c>
      <c r="J213" s="3">
        <v>0.90467620100000001</v>
      </c>
      <c r="K213" t="s">
        <v>12</v>
      </c>
      <c r="L213">
        <v>3</v>
      </c>
      <c r="M213">
        <v>4</v>
      </c>
      <c r="N213" t="s">
        <v>26</v>
      </c>
    </row>
    <row r="214" spans="1:14" x14ac:dyDescent="0.75">
      <c r="A214">
        <v>0.5</v>
      </c>
      <c r="B214" s="4">
        <v>14.984999999999999</v>
      </c>
      <c r="C214">
        <v>40</v>
      </c>
      <c r="D214">
        <v>6.5</v>
      </c>
      <c r="E214">
        <v>4</v>
      </c>
      <c r="F214" s="4">
        <v>30.703954549999999</v>
      </c>
      <c r="G214" s="3">
        <v>2.7494093000000001E-2</v>
      </c>
      <c r="H214" s="4">
        <v>4.7308221149999996</v>
      </c>
      <c r="I214" s="4">
        <v>11.820386879999999</v>
      </c>
      <c r="J214" s="3">
        <v>0.90467620100000001</v>
      </c>
      <c r="K214" t="s">
        <v>12</v>
      </c>
      <c r="L214">
        <v>3</v>
      </c>
      <c r="M214">
        <v>4</v>
      </c>
      <c r="N214" t="s">
        <v>26</v>
      </c>
    </row>
    <row r="215" spans="1:14" x14ac:dyDescent="0.75">
      <c r="A215">
        <v>5</v>
      </c>
      <c r="B215" s="4">
        <v>14.984999999999999</v>
      </c>
      <c r="C215">
        <v>40</v>
      </c>
      <c r="D215">
        <v>6.5</v>
      </c>
      <c r="E215">
        <v>4</v>
      </c>
      <c r="F215" s="4">
        <v>31.802484440000001</v>
      </c>
      <c r="G215" s="3">
        <v>4.7569233000000002E-2</v>
      </c>
      <c r="H215" s="4">
        <v>10.172470369999999</v>
      </c>
      <c r="I215" s="4">
        <v>12.01759554</v>
      </c>
      <c r="J215" s="3">
        <v>0.90467620100000001</v>
      </c>
      <c r="K215" t="s">
        <v>12</v>
      </c>
      <c r="L215">
        <v>3</v>
      </c>
      <c r="M215">
        <v>4</v>
      </c>
      <c r="N215" t="s">
        <v>26</v>
      </c>
    </row>
    <row r="216" spans="1:14" x14ac:dyDescent="0.75">
      <c r="A216">
        <v>50</v>
      </c>
      <c r="B216" s="4">
        <v>14.984999999999999</v>
      </c>
      <c r="C216">
        <v>40</v>
      </c>
      <c r="D216">
        <v>6.5</v>
      </c>
      <c r="E216">
        <v>4</v>
      </c>
      <c r="F216" s="4">
        <v>27.46802194</v>
      </c>
      <c r="G216" s="3">
        <v>0.18079387</v>
      </c>
      <c r="H216" s="4">
        <v>60.043851500000002</v>
      </c>
      <c r="I216" s="4">
        <v>9.9289962949999993</v>
      </c>
      <c r="J216" s="3">
        <v>0.90467620100000001</v>
      </c>
      <c r="K216" t="s">
        <v>12</v>
      </c>
      <c r="L216">
        <v>3</v>
      </c>
      <c r="M216">
        <v>4</v>
      </c>
      <c r="N216" t="s">
        <v>26</v>
      </c>
    </row>
    <row r="217" spans="1:14" x14ac:dyDescent="0.75">
      <c r="A217">
        <v>0</v>
      </c>
      <c r="B217" s="4">
        <v>12.452999999999999</v>
      </c>
      <c r="C217">
        <v>40</v>
      </c>
      <c r="D217">
        <v>7</v>
      </c>
      <c r="E217">
        <v>4</v>
      </c>
      <c r="F217" s="4">
        <v>27.92032996</v>
      </c>
      <c r="G217" s="3">
        <v>2.0957595999999998E-2</v>
      </c>
      <c r="H217" s="4">
        <v>1.9851727889999999</v>
      </c>
      <c r="I217" s="4">
        <v>7.9231362829999998</v>
      </c>
      <c r="J217" s="3">
        <v>0.95737179400000005</v>
      </c>
      <c r="K217" t="s">
        <v>2</v>
      </c>
      <c r="L217">
        <v>3</v>
      </c>
      <c r="M217">
        <v>4</v>
      </c>
      <c r="N217" t="s">
        <v>26</v>
      </c>
    </row>
    <row r="218" spans="1:14" x14ac:dyDescent="0.75">
      <c r="A218">
        <v>0.5</v>
      </c>
      <c r="B218" s="4">
        <v>12.452999999999999</v>
      </c>
      <c r="C218">
        <v>40</v>
      </c>
      <c r="D218">
        <v>7</v>
      </c>
      <c r="E218">
        <v>4</v>
      </c>
      <c r="F218" s="4">
        <v>33.580522049999999</v>
      </c>
      <c r="G218" s="3">
        <v>2.5776381000000001E-2</v>
      </c>
      <c r="H218" s="4">
        <v>2.6076749449999999</v>
      </c>
      <c r="I218" s="4">
        <v>9.8794610970000001</v>
      </c>
      <c r="J218" s="3">
        <v>0.95737179400000005</v>
      </c>
      <c r="K218" t="s">
        <v>2</v>
      </c>
      <c r="L218">
        <v>3</v>
      </c>
      <c r="M218">
        <v>4</v>
      </c>
      <c r="N218" t="s">
        <v>26</v>
      </c>
    </row>
    <row r="219" spans="1:14" x14ac:dyDescent="0.75">
      <c r="A219">
        <v>5</v>
      </c>
      <c r="B219" s="4">
        <v>12.452999999999999</v>
      </c>
      <c r="C219">
        <v>40</v>
      </c>
      <c r="D219">
        <v>7</v>
      </c>
      <c r="E219">
        <v>4</v>
      </c>
      <c r="F219" s="4">
        <v>34.202405880000001</v>
      </c>
      <c r="G219" s="3">
        <v>5.5081238999999997E-2</v>
      </c>
      <c r="H219" s="4">
        <v>7.7908152460000002</v>
      </c>
      <c r="I219" s="4">
        <v>9.8118867830000003</v>
      </c>
      <c r="J219" s="3">
        <v>0.95737179400000005</v>
      </c>
      <c r="K219" t="s">
        <v>2</v>
      </c>
      <c r="L219">
        <v>3</v>
      </c>
      <c r="M219">
        <v>4</v>
      </c>
      <c r="N219" t="s">
        <v>26</v>
      </c>
    </row>
    <row r="220" spans="1:14" x14ac:dyDescent="0.75">
      <c r="A220">
        <v>50</v>
      </c>
      <c r="B220" s="4">
        <v>12.452999999999999</v>
      </c>
      <c r="C220">
        <v>40</v>
      </c>
      <c r="D220">
        <v>7</v>
      </c>
      <c r="E220">
        <v>4</v>
      </c>
      <c r="F220" s="4">
        <v>35.028173789999997</v>
      </c>
      <c r="G220" s="3">
        <v>0.28822199399999998</v>
      </c>
      <c r="H220" s="4">
        <v>56.071912900000001</v>
      </c>
      <c r="I220" s="4">
        <v>9.4903329890000006</v>
      </c>
      <c r="J220" s="3">
        <v>0.95737179400000005</v>
      </c>
      <c r="K220" t="s">
        <v>2</v>
      </c>
      <c r="L220">
        <v>3</v>
      </c>
      <c r="M220">
        <v>4</v>
      </c>
      <c r="N220" t="s">
        <v>26</v>
      </c>
    </row>
    <row r="221" spans="1:14" x14ac:dyDescent="0.75">
      <c r="A221">
        <v>0</v>
      </c>
      <c r="B221" s="4">
        <v>11.65</v>
      </c>
      <c r="C221">
        <v>40</v>
      </c>
      <c r="D221">
        <v>7.5</v>
      </c>
      <c r="E221">
        <v>4</v>
      </c>
      <c r="F221" s="4">
        <v>35.982714479999999</v>
      </c>
      <c r="G221" s="3">
        <v>2.3072369999999998E-2</v>
      </c>
      <c r="H221" s="4">
        <v>0.93597375100000002</v>
      </c>
      <c r="I221" s="4">
        <v>9.4654688930000006</v>
      </c>
      <c r="J221" s="3">
        <v>0.98466422300000001</v>
      </c>
      <c r="K221" t="s">
        <v>13</v>
      </c>
      <c r="L221">
        <v>3</v>
      </c>
      <c r="M221">
        <v>4</v>
      </c>
      <c r="N221" t="s">
        <v>26</v>
      </c>
    </row>
    <row r="222" spans="1:14" x14ac:dyDescent="0.75">
      <c r="A222">
        <v>0.5</v>
      </c>
      <c r="B222" s="4">
        <v>11.65</v>
      </c>
      <c r="C222">
        <v>40</v>
      </c>
      <c r="D222">
        <v>7.5</v>
      </c>
      <c r="E222">
        <v>4</v>
      </c>
      <c r="F222" s="4">
        <v>15.293328259999999</v>
      </c>
      <c r="G222" s="3">
        <v>1.9099438E-2</v>
      </c>
      <c r="H222" s="4">
        <v>1.4765561819999999</v>
      </c>
      <c r="I222" s="4">
        <v>3.754340043</v>
      </c>
      <c r="J222" s="3">
        <v>0.98466422300000001</v>
      </c>
      <c r="K222" t="s">
        <v>13</v>
      </c>
      <c r="L222">
        <v>3</v>
      </c>
      <c r="M222">
        <v>4</v>
      </c>
      <c r="N222" t="s">
        <v>26</v>
      </c>
    </row>
    <row r="223" spans="1:14" x14ac:dyDescent="0.75">
      <c r="A223">
        <v>5</v>
      </c>
      <c r="B223" s="4">
        <v>11.65</v>
      </c>
      <c r="C223">
        <v>40</v>
      </c>
      <c r="D223">
        <v>7.5</v>
      </c>
      <c r="E223">
        <v>4</v>
      </c>
      <c r="F223" s="4">
        <v>32.087167719999997</v>
      </c>
      <c r="G223" s="3">
        <v>9.2269830999999997E-2</v>
      </c>
      <c r="H223" s="4">
        <v>6.5574785530000002</v>
      </c>
      <c r="I223" s="4">
        <v>7.9473135380000004</v>
      </c>
      <c r="J223" s="3">
        <v>0.98466422300000001</v>
      </c>
      <c r="K223" t="s">
        <v>13</v>
      </c>
      <c r="L223">
        <v>3</v>
      </c>
      <c r="M223">
        <v>4</v>
      </c>
      <c r="N223" t="s">
        <v>26</v>
      </c>
    </row>
    <row r="224" spans="1:14" x14ac:dyDescent="0.75">
      <c r="A224">
        <v>50</v>
      </c>
      <c r="B224" s="4">
        <v>11.65</v>
      </c>
      <c r="C224">
        <v>40</v>
      </c>
      <c r="D224">
        <v>7.5</v>
      </c>
      <c r="E224">
        <v>4</v>
      </c>
      <c r="F224" s="4">
        <v>32.054807789999998</v>
      </c>
      <c r="G224" s="3">
        <v>0.51666447000000004</v>
      </c>
      <c r="H224" s="4">
        <v>54.402735419999999</v>
      </c>
      <c r="I224" s="4">
        <v>7.1365452310000004</v>
      </c>
      <c r="J224" s="3">
        <v>0.98466422300000001</v>
      </c>
      <c r="K224" t="s">
        <v>13</v>
      </c>
      <c r="L224">
        <v>3</v>
      </c>
      <c r="M224">
        <v>4</v>
      </c>
      <c r="N224" t="s">
        <v>26</v>
      </c>
    </row>
    <row r="225" spans="1:14" x14ac:dyDescent="0.75">
      <c r="A225">
        <v>0</v>
      </c>
      <c r="B225" s="4">
        <v>11.4</v>
      </c>
      <c r="C225">
        <v>40</v>
      </c>
      <c r="D225">
        <v>8</v>
      </c>
      <c r="E225">
        <v>4</v>
      </c>
      <c r="F225" s="4">
        <v>29.540871800000001</v>
      </c>
      <c r="G225" s="3">
        <v>2.0605326E-2</v>
      </c>
      <c r="H225" s="4">
        <v>0.49934180099999997</v>
      </c>
      <c r="I225" s="4">
        <v>7.1084496489999998</v>
      </c>
      <c r="J225" s="3">
        <v>0.99493655199999997</v>
      </c>
      <c r="K225" t="s">
        <v>1</v>
      </c>
      <c r="L225">
        <v>3</v>
      </c>
      <c r="M225">
        <v>4</v>
      </c>
      <c r="N225" t="s">
        <v>26</v>
      </c>
    </row>
    <row r="226" spans="1:14" x14ac:dyDescent="0.75">
      <c r="A226">
        <v>0.5</v>
      </c>
      <c r="B226" s="4">
        <v>11.4</v>
      </c>
      <c r="C226">
        <v>40</v>
      </c>
      <c r="D226">
        <v>8</v>
      </c>
      <c r="E226">
        <v>4</v>
      </c>
      <c r="F226" s="4">
        <v>36.975905590000004</v>
      </c>
      <c r="G226" s="3">
        <v>0.11366812499999999</v>
      </c>
      <c r="H226" s="4">
        <v>1.229291296</v>
      </c>
      <c r="I226" s="4">
        <v>9.2577783900000004</v>
      </c>
      <c r="J226" s="3">
        <v>0.99493655199999997</v>
      </c>
      <c r="K226" t="s">
        <v>1</v>
      </c>
      <c r="L226">
        <v>3</v>
      </c>
      <c r="M226">
        <v>4</v>
      </c>
      <c r="N226" t="s">
        <v>26</v>
      </c>
    </row>
    <row r="227" spans="1:14" x14ac:dyDescent="0.75">
      <c r="A227">
        <v>5</v>
      </c>
      <c r="B227" s="4">
        <v>11.4</v>
      </c>
      <c r="C227">
        <v>40</v>
      </c>
      <c r="D227">
        <v>8</v>
      </c>
      <c r="E227">
        <v>4</v>
      </c>
      <c r="F227" s="4">
        <v>27.614785130000001</v>
      </c>
      <c r="G227" s="3">
        <v>0.39669373099999999</v>
      </c>
      <c r="H227" s="4">
        <v>5.7132720389999996</v>
      </c>
      <c r="I227" s="4">
        <v>6.024084513</v>
      </c>
      <c r="J227" s="3">
        <v>0.99493655199999997</v>
      </c>
      <c r="K227" t="s">
        <v>1</v>
      </c>
      <c r="L227">
        <v>3</v>
      </c>
      <c r="M227">
        <v>4</v>
      </c>
      <c r="N227" t="s">
        <v>26</v>
      </c>
    </row>
    <row r="228" spans="1:14" x14ac:dyDescent="0.75">
      <c r="A228">
        <v>50</v>
      </c>
      <c r="B228" s="4">
        <v>11.4</v>
      </c>
      <c r="C228">
        <v>40</v>
      </c>
      <c r="D228">
        <v>8</v>
      </c>
      <c r="E228">
        <v>4</v>
      </c>
      <c r="F228" s="4">
        <v>26.238297710000001</v>
      </c>
      <c r="G228" s="3">
        <v>1.4361209749999999</v>
      </c>
      <c r="H228" s="4">
        <v>55.381643160000003</v>
      </c>
      <c r="I228" s="4">
        <v>3.9610176190000002</v>
      </c>
      <c r="J228" s="3">
        <v>0.99493655199999997</v>
      </c>
      <c r="K228" t="s">
        <v>1</v>
      </c>
      <c r="L228">
        <v>3</v>
      </c>
      <c r="M228">
        <v>4</v>
      </c>
      <c r="N228" t="s">
        <v>26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BAC08-8BCC-47A5-AA1B-0873D0BE35D1}">
  <dimension ref="A1:E13"/>
  <sheetViews>
    <sheetView workbookViewId="0"/>
  </sheetViews>
  <sheetFormatPr defaultRowHeight="14.75" x14ac:dyDescent="0.75"/>
  <sheetData>
    <row r="1" spans="1:5" x14ac:dyDescent="0.75">
      <c r="A1" t="s">
        <v>29</v>
      </c>
      <c r="B1" t="s">
        <v>7</v>
      </c>
      <c r="C1" t="s">
        <v>30</v>
      </c>
      <c r="D1" t="s">
        <v>31</v>
      </c>
      <c r="E1" t="s">
        <v>32</v>
      </c>
    </row>
    <row r="2" spans="1:5" x14ac:dyDescent="0.75">
      <c r="A2">
        <v>10</v>
      </c>
      <c r="B2">
        <v>2</v>
      </c>
      <c r="C2" s="4">
        <v>2.9020000000000001</v>
      </c>
      <c r="D2" s="4">
        <v>0.11899999999999999</v>
      </c>
      <c r="E2" s="4">
        <v>2.6449216999999998</v>
      </c>
    </row>
    <row r="3" spans="1:5" x14ac:dyDescent="0.75">
      <c r="A3">
        <v>20</v>
      </c>
      <c r="B3">
        <v>2</v>
      </c>
      <c r="C3" s="4">
        <v>2.38</v>
      </c>
      <c r="D3" s="4">
        <v>0.111</v>
      </c>
      <c r="E3" s="4">
        <v>2.3381349999999999</v>
      </c>
    </row>
    <row r="4" spans="1:5" x14ac:dyDescent="0.75">
      <c r="A4">
        <v>30</v>
      </c>
      <c r="B4">
        <v>2</v>
      </c>
      <c r="C4" s="4">
        <v>1.859</v>
      </c>
      <c r="D4" s="4">
        <v>0.05</v>
      </c>
      <c r="E4" s="4">
        <v>2.0313482999999999</v>
      </c>
    </row>
    <row r="5" spans="1:5" x14ac:dyDescent="0.75">
      <c r="A5">
        <v>40</v>
      </c>
      <c r="B5">
        <v>2</v>
      </c>
      <c r="C5" s="4">
        <v>1.67</v>
      </c>
      <c r="D5" s="4">
        <v>6.3E-2</v>
      </c>
      <c r="E5" s="4">
        <v>1.7245617</v>
      </c>
    </row>
    <row r="6" spans="1:5" x14ac:dyDescent="0.75">
      <c r="A6">
        <v>10</v>
      </c>
      <c r="B6">
        <v>3</v>
      </c>
      <c r="C6" s="4">
        <v>1.613</v>
      </c>
      <c r="D6" s="4">
        <v>6.9000000000000006E-2</v>
      </c>
      <c r="E6" s="4">
        <v>1.9775467</v>
      </c>
    </row>
    <row r="7" spans="1:5" x14ac:dyDescent="0.75">
      <c r="A7">
        <v>20</v>
      </c>
      <c r="B7">
        <v>3</v>
      </c>
      <c r="C7" s="4">
        <v>2.2690000000000001</v>
      </c>
      <c r="D7" s="4">
        <v>0.4</v>
      </c>
      <c r="E7" s="4">
        <v>1.67076</v>
      </c>
    </row>
    <row r="8" spans="1:5" x14ac:dyDescent="0.75">
      <c r="A8">
        <v>30</v>
      </c>
      <c r="B8">
        <v>3</v>
      </c>
      <c r="C8" s="4">
        <v>1.075</v>
      </c>
      <c r="D8" s="4">
        <v>3.5999999999999997E-2</v>
      </c>
      <c r="E8" s="4">
        <v>1.3639733000000001</v>
      </c>
    </row>
    <row r="9" spans="1:5" x14ac:dyDescent="0.75">
      <c r="A9">
        <v>40</v>
      </c>
      <c r="B9">
        <v>3</v>
      </c>
      <c r="C9" s="4">
        <v>0.96799999999999997</v>
      </c>
      <c r="D9" s="4">
        <v>5.6000000000000001E-2</v>
      </c>
      <c r="E9" s="4">
        <v>1.0571866999999999</v>
      </c>
    </row>
    <row r="10" spans="1:5" x14ac:dyDescent="0.75">
      <c r="A10">
        <v>10</v>
      </c>
      <c r="B10">
        <v>4</v>
      </c>
      <c r="C10" s="4">
        <v>1.206</v>
      </c>
      <c r="D10" s="4">
        <v>0.112</v>
      </c>
      <c r="E10" s="4">
        <v>1.3101716999999999</v>
      </c>
    </row>
    <row r="11" spans="1:5" x14ac:dyDescent="0.75">
      <c r="A11">
        <v>20</v>
      </c>
      <c r="B11">
        <v>4</v>
      </c>
      <c r="C11" s="4">
        <v>0.77200000000000002</v>
      </c>
      <c r="D11" s="4">
        <v>0.04</v>
      </c>
      <c r="E11" s="4">
        <v>1.003385</v>
      </c>
    </row>
    <row r="12" spans="1:5" x14ac:dyDescent="0.75">
      <c r="A12">
        <v>30</v>
      </c>
      <c r="B12">
        <v>4</v>
      </c>
      <c r="C12" s="4">
        <v>0.97599999999999998</v>
      </c>
      <c r="D12" s="4">
        <v>0.112</v>
      </c>
      <c r="E12" s="4">
        <v>0.6965983</v>
      </c>
    </row>
    <row r="13" spans="1:5" x14ac:dyDescent="0.75">
      <c r="A13">
        <v>40</v>
      </c>
      <c r="B13">
        <v>4</v>
      </c>
      <c r="C13" s="4">
        <v>0.51800000000000002</v>
      </c>
      <c r="D13" s="4">
        <v>2.8000000000000001E-2</v>
      </c>
      <c r="E13" s="4">
        <v>0.38981169999999998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A6E63-3B3E-4CAE-A4A3-16E32E34AACD}">
  <dimension ref="A1:E3"/>
  <sheetViews>
    <sheetView workbookViewId="0"/>
  </sheetViews>
  <sheetFormatPr defaultRowHeight="14.75" x14ac:dyDescent="0.75"/>
  <sheetData>
    <row r="1" spans="1:5" x14ac:dyDescent="0.75">
      <c r="A1" t="s">
        <v>42</v>
      </c>
      <c r="B1" t="s">
        <v>38</v>
      </c>
      <c r="C1" t="s">
        <v>33</v>
      </c>
      <c r="D1" t="s">
        <v>34</v>
      </c>
      <c r="E1" t="s">
        <v>35</v>
      </c>
    </row>
    <row r="2" spans="1:5" x14ac:dyDescent="0.75">
      <c r="A2" t="s">
        <v>39</v>
      </c>
      <c r="B2" t="s">
        <v>36</v>
      </c>
      <c r="C2">
        <v>6</v>
      </c>
      <c r="D2">
        <v>-58.9</v>
      </c>
      <c r="E2">
        <v>1</v>
      </c>
    </row>
    <row r="3" spans="1:5" x14ac:dyDescent="0.75">
      <c r="A3" t="s">
        <v>39</v>
      </c>
      <c r="B3" t="s">
        <v>37</v>
      </c>
      <c r="C3">
        <v>1</v>
      </c>
      <c r="D3">
        <v>-66.900000000000006</v>
      </c>
      <c r="E3">
        <v>1.2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7599F-99E5-4E94-91CF-7712CECEC6BE}">
  <dimension ref="A1:E72"/>
  <sheetViews>
    <sheetView workbookViewId="0"/>
  </sheetViews>
  <sheetFormatPr defaultRowHeight="14.75" x14ac:dyDescent="0.75"/>
  <sheetData>
    <row r="1" spans="1:5" x14ac:dyDescent="0.75">
      <c r="A1" t="s">
        <v>41</v>
      </c>
      <c r="B1" t="s">
        <v>50</v>
      </c>
      <c r="C1" t="s">
        <v>132</v>
      </c>
      <c r="D1" t="s">
        <v>133</v>
      </c>
      <c r="E1" t="s">
        <v>134</v>
      </c>
    </row>
    <row r="2" spans="1:5" x14ac:dyDescent="0.75">
      <c r="A2" t="s">
        <v>44</v>
      </c>
      <c r="B2">
        <v>0.1</v>
      </c>
      <c r="C2">
        <v>-77.099999999999994</v>
      </c>
      <c r="D2">
        <v>1.1919999999999999</v>
      </c>
    </row>
    <row r="3" spans="1:5" x14ac:dyDescent="0.75">
      <c r="A3" t="s">
        <v>44</v>
      </c>
      <c r="B3">
        <v>30</v>
      </c>
      <c r="C3">
        <v>-63.4</v>
      </c>
      <c r="D3">
        <v>0.67300000000000004</v>
      </c>
    </row>
    <row r="4" spans="1:5" x14ac:dyDescent="0.75">
      <c r="A4" t="s">
        <v>44</v>
      </c>
      <c r="B4">
        <v>30</v>
      </c>
      <c r="C4">
        <v>-63.4</v>
      </c>
      <c r="D4">
        <v>0.64600000000000002</v>
      </c>
    </row>
    <row r="5" spans="1:5" x14ac:dyDescent="0.75">
      <c r="A5" t="s">
        <v>44</v>
      </c>
      <c r="B5">
        <v>30</v>
      </c>
      <c r="C5">
        <v>-63.4</v>
      </c>
      <c r="D5">
        <v>0.70099999999999996</v>
      </c>
    </row>
    <row r="6" spans="1:5" x14ac:dyDescent="0.75">
      <c r="A6" t="s">
        <v>44</v>
      </c>
      <c r="B6">
        <v>30</v>
      </c>
      <c r="C6">
        <v>-63.4</v>
      </c>
      <c r="D6">
        <v>0.60299999999999998</v>
      </c>
    </row>
    <row r="7" spans="1:5" x14ac:dyDescent="0.75">
      <c r="A7" t="s">
        <v>44</v>
      </c>
      <c r="B7">
        <v>30</v>
      </c>
      <c r="C7">
        <v>-63.4</v>
      </c>
      <c r="D7">
        <v>0.38100000000000001</v>
      </c>
    </row>
    <row r="8" spans="1:5" x14ac:dyDescent="0.75">
      <c r="A8" t="s">
        <v>44</v>
      </c>
      <c r="B8">
        <v>30</v>
      </c>
      <c r="C8">
        <v>-63.4</v>
      </c>
      <c r="D8">
        <v>0.66600000000000004</v>
      </c>
    </row>
    <row r="9" spans="1:5" x14ac:dyDescent="0.75">
      <c r="A9" t="s">
        <v>44</v>
      </c>
      <c r="B9">
        <v>30</v>
      </c>
      <c r="C9">
        <v>-63.4</v>
      </c>
      <c r="D9">
        <v>0.623</v>
      </c>
    </row>
    <row r="10" spans="1:5" x14ac:dyDescent="0.75">
      <c r="A10" t="s">
        <v>44</v>
      </c>
      <c r="B10">
        <v>20</v>
      </c>
      <c r="C10">
        <v>-64.3</v>
      </c>
      <c r="D10">
        <v>0.78900000000000003</v>
      </c>
    </row>
    <row r="11" spans="1:5" x14ac:dyDescent="0.75">
      <c r="A11" t="s">
        <v>44</v>
      </c>
      <c r="B11">
        <v>20</v>
      </c>
      <c r="C11">
        <v>-64.3</v>
      </c>
      <c r="D11">
        <v>0.80600000000000005</v>
      </c>
    </row>
    <row r="12" spans="1:5" x14ac:dyDescent="0.75">
      <c r="A12" t="s">
        <v>44</v>
      </c>
      <c r="B12">
        <v>20</v>
      </c>
      <c r="C12">
        <v>-64.3</v>
      </c>
      <c r="D12">
        <v>0.79800000000000004</v>
      </c>
    </row>
    <row r="13" spans="1:5" x14ac:dyDescent="0.75">
      <c r="A13" t="s">
        <v>44</v>
      </c>
      <c r="B13">
        <v>20</v>
      </c>
      <c r="C13">
        <v>-64.3</v>
      </c>
      <c r="D13">
        <v>0.80800000000000005</v>
      </c>
    </row>
    <row r="14" spans="1:5" x14ac:dyDescent="0.75">
      <c r="A14" t="s">
        <v>44</v>
      </c>
      <c r="B14">
        <v>20</v>
      </c>
      <c r="C14">
        <v>-64.3</v>
      </c>
      <c r="D14">
        <v>0.69699999999999995</v>
      </c>
    </row>
    <row r="15" spans="1:5" x14ac:dyDescent="0.75">
      <c r="A15" t="s">
        <v>44</v>
      </c>
      <c r="B15">
        <v>15</v>
      </c>
      <c r="C15">
        <v>-65</v>
      </c>
      <c r="D15">
        <v>0.76700000000000002</v>
      </c>
    </row>
    <row r="16" spans="1:5" x14ac:dyDescent="0.75">
      <c r="A16" t="s">
        <v>44</v>
      </c>
      <c r="B16">
        <v>15</v>
      </c>
      <c r="C16">
        <v>-65</v>
      </c>
      <c r="D16">
        <v>0.77100000000000002</v>
      </c>
    </row>
    <row r="17" spans="1:4" x14ac:dyDescent="0.75">
      <c r="A17" t="s">
        <v>44</v>
      </c>
      <c r="B17">
        <v>5</v>
      </c>
      <c r="C17">
        <v>-67.599999999999994</v>
      </c>
      <c r="D17">
        <v>0.84799999999999998</v>
      </c>
    </row>
    <row r="18" spans="1:4" x14ac:dyDescent="0.75">
      <c r="A18" t="s">
        <v>44</v>
      </c>
      <c r="B18">
        <v>5</v>
      </c>
      <c r="C18">
        <v>-67.599999999999994</v>
      </c>
      <c r="D18">
        <v>0.92500000000000004</v>
      </c>
    </row>
    <row r="19" spans="1:4" x14ac:dyDescent="0.75">
      <c r="A19" t="s">
        <v>44</v>
      </c>
      <c r="B19">
        <v>1</v>
      </c>
      <c r="C19">
        <v>-71.400000000000006</v>
      </c>
      <c r="D19">
        <v>1.1020000000000001</v>
      </c>
    </row>
    <row r="20" spans="1:4" x14ac:dyDescent="0.75">
      <c r="A20" t="s">
        <v>44</v>
      </c>
      <c r="B20">
        <v>0.2</v>
      </c>
      <c r="C20">
        <v>-75.5</v>
      </c>
      <c r="D20">
        <v>1.1639999999999999</v>
      </c>
    </row>
    <row r="21" spans="1:4" x14ac:dyDescent="0.75">
      <c r="A21" t="s">
        <v>44</v>
      </c>
      <c r="B21">
        <v>20</v>
      </c>
      <c r="C21">
        <v>-64.5</v>
      </c>
      <c r="D21">
        <v>0.74199999999999999</v>
      </c>
    </row>
    <row r="22" spans="1:4" x14ac:dyDescent="0.75">
      <c r="A22" t="s">
        <v>44</v>
      </c>
      <c r="B22">
        <v>0.2</v>
      </c>
      <c r="C22">
        <v>-75.5</v>
      </c>
      <c r="D22">
        <v>1.127</v>
      </c>
    </row>
    <row r="23" spans="1:4" x14ac:dyDescent="0.75">
      <c r="A23" t="s">
        <v>44</v>
      </c>
      <c r="B23">
        <v>25</v>
      </c>
      <c r="C23">
        <v>-64</v>
      </c>
      <c r="D23">
        <v>0.77700000000000002</v>
      </c>
    </row>
    <row r="24" spans="1:4" x14ac:dyDescent="0.75">
      <c r="A24" t="s">
        <v>44</v>
      </c>
      <c r="B24">
        <v>10</v>
      </c>
      <c r="C24">
        <v>-66.2</v>
      </c>
      <c r="D24">
        <v>0.90900000000000003</v>
      </c>
    </row>
    <row r="25" spans="1:4" x14ac:dyDescent="0.75">
      <c r="A25" t="s">
        <v>44</v>
      </c>
      <c r="B25">
        <v>25</v>
      </c>
      <c r="C25">
        <v>-64</v>
      </c>
      <c r="D25">
        <v>0.78900000000000003</v>
      </c>
    </row>
    <row r="26" spans="1:4" x14ac:dyDescent="0.75">
      <c r="A26" t="s">
        <v>44</v>
      </c>
      <c r="B26">
        <v>25</v>
      </c>
      <c r="C26">
        <v>-64</v>
      </c>
      <c r="D26">
        <v>0.78100000000000003</v>
      </c>
    </row>
    <row r="27" spans="1:4" x14ac:dyDescent="0.75">
      <c r="A27" t="s">
        <v>44</v>
      </c>
      <c r="B27">
        <v>10</v>
      </c>
      <c r="C27">
        <v>-66.2</v>
      </c>
      <c r="D27">
        <v>0.90300000000000002</v>
      </c>
    </row>
    <row r="28" spans="1:4" x14ac:dyDescent="0.75">
      <c r="A28" t="s">
        <v>44</v>
      </c>
      <c r="B28">
        <v>10</v>
      </c>
      <c r="C28">
        <v>-66.2</v>
      </c>
      <c r="D28">
        <v>0.89700000000000002</v>
      </c>
    </row>
    <row r="29" spans="1:4" x14ac:dyDescent="0.75">
      <c r="A29" t="s">
        <v>44</v>
      </c>
      <c r="B29">
        <v>20</v>
      </c>
      <c r="C29">
        <v>-64.5</v>
      </c>
      <c r="D29">
        <v>0.79400000000000004</v>
      </c>
    </row>
    <row r="30" spans="1:4" x14ac:dyDescent="0.75">
      <c r="A30" t="s">
        <v>44</v>
      </c>
      <c r="B30">
        <v>10</v>
      </c>
      <c r="C30">
        <v>-66.2</v>
      </c>
      <c r="D30">
        <v>0.86599999999999999</v>
      </c>
    </row>
    <row r="31" spans="1:4" x14ac:dyDescent="0.75">
      <c r="A31" t="s">
        <v>44</v>
      </c>
      <c r="B31">
        <v>20</v>
      </c>
      <c r="C31">
        <v>-64.5</v>
      </c>
      <c r="D31">
        <v>0.78800000000000003</v>
      </c>
    </row>
    <row r="32" spans="1:4" x14ac:dyDescent="0.75">
      <c r="A32" t="s">
        <v>44</v>
      </c>
      <c r="B32">
        <v>15</v>
      </c>
      <c r="C32">
        <v>-65.2</v>
      </c>
      <c r="D32">
        <v>0.86</v>
      </c>
    </row>
    <row r="33" spans="1:5" x14ac:dyDescent="0.75">
      <c r="A33" t="s">
        <v>44</v>
      </c>
      <c r="B33">
        <v>15</v>
      </c>
      <c r="C33">
        <v>-65.2</v>
      </c>
      <c r="D33">
        <v>0.85799999999999998</v>
      </c>
    </row>
    <row r="34" spans="1:5" x14ac:dyDescent="0.75">
      <c r="A34" t="s">
        <v>44</v>
      </c>
      <c r="B34">
        <v>15</v>
      </c>
      <c r="C34">
        <v>-65.2</v>
      </c>
      <c r="D34">
        <v>0.85299999999999998</v>
      </c>
    </row>
    <row r="35" spans="1:5" x14ac:dyDescent="0.75">
      <c r="A35" t="s">
        <v>44</v>
      </c>
      <c r="B35">
        <v>15</v>
      </c>
      <c r="C35">
        <v>-65.2</v>
      </c>
      <c r="D35">
        <v>0.80100000000000005</v>
      </c>
    </row>
    <row r="36" spans="1:5" x14ac:dyDescent="0.75">
      <c r="A36" t="s">
        <v>44</v>
      </c>
      <c r="B36">
        <v>15</v>
      </c>
      <c r="C36">
        <v>-65.2</v>
      </c>
      <c r="D36">
        <v>0.8</v>
      </c>
    </row>
    <row r="37" spans="1:5" x14ac:dyDescent="0.75">
      <c r="A37" t="s">
        <v>44</v>
      </c>
      <c r="B37">
        <v>36</v>
      </c>
      <c r="C37">
        <v>-63.1</v>
      </c>
      <c r="D37">
        <v>0.58599999999999997</v>
      </c>
    </row>
    <row r="38" spans="1:5" x14ac:dyDescent="0.75">
      <c r="A38" t="s">
        <v>44</v>
      </c>
      <c r="B38">
        <v>36</v>
      </c>
      <c r="C38">
        <v>-63.1</v>
      </c>
      <c r="D38">
        <v>0.68300000000000005</v>
      </c>
    </row>
    <row r="39" spans="1:5" x14ac:dyDescent="0.75">
      <c r="A39" t="s">
        <v>44</v>
      </c>
      <c r="B39">
        <v>36</v>
      </c>
      <c r="C39">
        <v>-63.1</v>
      </c>
      <c r="D39">
        <v>0.622</v>
      </c>
    </row>
    <row r="40" spans="1:5" x14ac:dyDescent="0.75">
      <c r="A40" t="s">
        <v>40</v>
      </c>
      <c r="B40">
        <v>0.1</v>
      </c>
      <c r="C40">
        <v>-77.099999999999994</v>
      </c>
      <c r="E40">
        <v>1.2769999999999999</v>
      </c>
    </row>
    <row r="41" spans="1:5" x14ac:dyDescent="0.75">
      <c r="A41" t="s">
        <v>40</v>
      </c>
      <c r="B41">
        <v>1</v>
      </c>
      <c r="C41">
        <v>-71.400000000000006</v>
      </c>
      <c r="E41">
        <v>1.2230000000000001</v>
      </c>
    </row>
    <row r="42" spans="1:5" x14ac:dyDescent="0.75">
      <c r="A42" t="s">
        <v>40</v>
      </c>
      <c r="B42">
        <v>30</v>
      </c>
      <c r="C42">
        <v>-63.4</v>
      </c>
      <c r="E42">
        <v>0.88600000000000001</v>
      </c>
    </row>
    <row r="43" spans="1:5" x14ac:dyDescent="0.75">
      <c r="A43" t="s">
        <v>40</v>
      </c>
      <c r="B43">
        <v>30</v>
      </c>
      <c r="C43">
        <v>-63.4</v>
      </c>
      <c r="E43">
        <v>0.86</v>
      </c>
    </row>
    <row r="44" spans="1:5" x14ac:dyDescent="0.75">
      <c r="A44" t="s">
        <v>40</v>
      </c>
      <c r="B44">
        <v>1</v>
      </c>
      <c r="C44">
        <v>-71.400000000000006</v>
      </c>
      <c r="E44">
        <v>1.165</v>
      </c>
    </row>
    <row r="45" spans="1:5" x14ac:dyDescent="0.75">
      <c r="A45" t="s">
        <v>40</v>
      </c>
      <c r="B45">
        <v>1</v>
      </c>
      <c r="C45">
        <v>-71.400000000000006</v>
      </c>
      <c r="E45">
        <v>1.2150000000000001</v>
      </c>
    </row>
    <row r="46" spans="1:5" x14ac:dyDescent="0.75">
      <c r="A46" t="s">
        <v>40</v>
      </c>
      <c r="B46">
        <v>30</v>
      </c>
      <c r="C46">
        <v>-63.4</v>
      </c>
      <c r="E46">
        <v>0.85499999999999998</v>
      </c>
    </row>
    <row r="47" spans="1:5" x14ac:dyDescent="0.75">
      <c r="A47" t="s">
        <v>40</v>
      </c>
      <c r="B47">
        <v>30</v>
      </c>
      <c r="C47">
        <v>-63.4</v>
      </c>
      <c r="E47">
        <v>0.86899999999999999</v>
      </c>
    </row>
    <row r="48" spans="1:5" x14ac:dyDescent="0.75">
      <c r="A48" t="s">
        <v>40</v>
      </c>
      <c r="B48">
        <v>20</v>
      </c>
      <c r="C48">
        <v>-64.3</v>
      </c>
      <c r="E48">
        <v>1.1060000000000001</v>
      </c>
    </row>
    <row r="49" spans="1:5" x14ac:dyDescent="0.75">
      <c r="A49" t="s">
        <v>40</v>
      </c>
      <c r="B49">
        <v>20</v>
      </c>
      <c r="C49">
        <v>-64.3</v>
      </c>
      <c r="E49">
        <v>0.96899999999999997</v>
      </c>
    </row>
    <row r="50" spans="1:5" x14ac:dyDescent="0.75">
      <c r="A50" t="s">
        <v>40</v>
      </c>
      <c r="B50">
        <v>20</v>
      </c>
      <c r="C50">
        <v>-64.3</v>
      </c>
      <c r="E50">
        <v>0.92900000000000005</v>
      </c>
    </row>
    <row r="51" spans="1:5" x14ac:dyDescent="0.75">
      <c r="A51" t="s">
        <v>40</v>
      </c>
      <c r="B51">
        <v>1</v>
      </c>
      <c r="C51">
        <v>-71.400000000000006</v>
      </c>
      <c r="E51">
        <v>1.1160000000000001</v>
      </c>
    </row>
    <row r="52" spans="1:5" x14ac:dyDescent="0.75">
      <c r="A52" t="s">
        <v>40</v>
      </c>
      <c r="B52">
        <v>20</v>
      </c>
      <c r="C52">
        <v>-64.3</v>
      </c>
      <c r="E52">
        <v>0.97</v>
      </c>
    </row>
    <row r="53" spans="1:5" x14ac:dyDescent="0.75">
      <c r="A53" t="s">
        <v>40</v>
      </c>
      <c r="B53">
        <v>20</v>
      </c>
      <c r="C53">
        <v>-64.3</v>
      </c>
      <c r="E53">
        <v>0.93400000000000005</v>
      </c>
    </row>
    <row r="54" spans="1:5" x14ac:dyDescent="0.75">
      <c r="A54" t="s">
        <v>40</v>
      </c>
      <c r="B54">
        <v>10</v>
      </c>
      <c r="C54">
        <v>-65.900000000000006</v>
      </c>
      <c r="E54">
        <v>0.96299999999999997</v>
      </c>
    </row>
    <row r="55" spans="1:5" x14ac:dyDescent="0.75">
      <c r="A55" t="s">
        <v>40</v>
      </c>
      <c r="B55">
        <v>15</v>
      </c>
      <c r="C55">
        <v>-65</v>
      </c>
      <c r="E55">
        <v>0.91900000000000004</v>
      </c>
    </row>
    <row r="56" spans="1:5" x14ac:dyDescent="0.75">
      <c r="A56" t="s">
        <v>40</v>
      </c>
      <c r="B56">
        <v>5</v>
      </c>
      <c r="C56">
        <v>-67.599999999999994</v>
      </c>
      <c r="E56">
        <v>0.93600000000000005</v>
      </c>
    </row>
    <row r="57" spans="1:5" x14ac:dyDescent="0.75">
      <c r="A57" t="s">
        <v>40</v>
      </c>
      <c r="B57">
        <v>5</v>
      </c>
      <c r="C57">
        <v>-67.599999999999994</v>
      </c>
      <c r="E57">
        <v>0.91800000000000004</v>
      </c>
    </row>
    <row r="58" spans="1:5" x14ac:dyDescent="0.75">
      <c r="A58" t="s">
        <v>40</v>
      </c>
      <c r="B58">
        <v>15</v>
      </c>
      <c r="C58">
        <v>-65</v>
      </c>
      <c r="E58">
        <v>0.9</v>
      </c>
    </row>
    <row r="59" spans="1:5" x14ac:dyDescent="0.75">
      <c r="A59" t="s">
        <v>40</v>
      </c>
      <c r="B59">
        <v>15</v>
      </c>
      <c r="C59">
        <v>-65</v>
      </c>
      <c r="E59">
        <v>0.90900000000000003</v>
      </c>
    </row>
    <row r="60" spans="1:5" x14ac:dyDescent="0.75">
      <c r="A60" t="s">
        <v>40</v>
      </c>
      <c r="B60">
        <v>15</v>
      </c>
      <c r="C60">
        <v>-65</v>
      </c>
      <c r="E60">
        <v>0.83299999999999996</v>
      </c>
    </row>
    <row r="61" spans="1:5" x14ac:dyDescent="0.75">
      <c r="A61" t="s">
        <v>40</v>
      </c>
      <c r="B61">
        <v>20</v>
      </c>
      <c r="C61">
        <v>-64.5</v>
      </c>
      <c r="E61">
        <v>0.86</v>
      </c>
    </row>
    <row r="62" spans="1:5" x14ac:dyDescent="0.75">
      <c r="A62" t="s">
        <v>40</v>
      </c>
      <c r="B62">
        <v>20</v>
      </c>
      <c r="C62">
        <v>-64.5</v>
      </c>
      <c r="E62">
        <v>0.88500000000000001</v>
      </c>
    </row>
    <row r="63" spans="1:5" x14ac:dyDescent="0.75">
      <c r="A63" t="s">
        <v>40</v>
      </c>
      <c r="B63">
        <v>0.2</v>
      </c>
      <c r="C63">
        <v>-75.5</v>
      </c>
      <c r="E63">
        <v>1.2170000000000001</v>
      </c>
    </row>
    <row r="64" spans="1:5" x14ac:dyDescent="0.75">
      <c r="A64" t="s">
        <v>40</v>
      </c>
      <c r="B64">
        <v>20</v>
      </c>
      <c r="C64">
        <v>-64.5</v>
      </c>
      <c r="E64">
        <v>0.878</v>
      </c>
    </row>
    <row r="65" spans="1:5" x14ac:dyDescent="0.75">
      <c r="A65" t="s">
        <v>40</v>
      </c>
      <c r="B65">
        <v>25</v>
      </c>
      <c r="C65">
        <v>-64</v>
      </c>
      <c r="E65">
        <v>0.93200000000000005</v>
      </c>
    </row>
    <row r="66" spans="1:5" x14ac:dyDescent="0.75">
      <c r="A66" t="s">
        <v>40</v>
      </c>
      <c r="B66">
        <v>10</v>
      </c>
      <c r="C66">
        <v>-66.2</v>
      </c>
      <c r="E66">
        <v>1.0049999999999999</v>
      </c>
    </row>
    <row r="67" spans="1:5" x14ac:dyDescent="0.75">
      <c r="A67" t="s">
        <v>40</v>
      </c>
      <c r="B67">
        <v>25</v>
      </c>
      <c r="C67">
        <v>-64</v>
      </c>
      <c r="E67">
        <v>0.89</v>
      </c>
    </row>
    <row r="68" spans="1:5" x14ac:dyDescent="0.75">
      <c r="A68" t="s">
        <v>40</v>
      </c>
      <c r="B68">
        <v>10</v>
      </c>
      <c r="C68">
        <v>-66.2</v>
      </c>
      <c r="E68">
        <v>0.98899999999999999</v>
      </c>
    </row>
    <row r="69" spans="1:5" x14ac:dyDescent="0.75">
      <c r="A69" t="s">
        <v>40</v>
      </c>
      <c r="B69">
        <v>10</v>
      </c>
      <c r="C69">
        <v>-66.2</v>
      </c>
      <c r="E69">
        <v>0.98399999999999999</v>
      </c>
    </row>
    <row r="70" spans="1:5" x14ac:dyDescent="0.75">
      <c r="A70" t="s">
        <v>40</v>
      </c>
      <c r="B70">
        <v>20</v>
      </c>
      <c r="C70">
        <v>-64.5</v>
      </c>
      <c r="E70">
        <v>0.93100000000000005</v>
      </c>
    </row>
    <row r="71" spans="1:5" x14ac:dyDescent="0.75">
      <c r="A71" t="s">
        <v>40</v>
      </c>
      <c r="B71">
        <v>10</v>
      </c>
      <c r="C71">
        <v>-66.2</v>
      </c>
      <c r="E71">
        <v>0.98599999999999999</v>
      </c>
    </row>
    <row r="72" spans="1:5" x14ac:dyDescent="0.75">
      <c r="A72" t="s">
        <v>40</v>
      </c>
      <c r="B72">
        <v>20</v>
      </c>
      <c r="C72">
        <v>-64.5</v>
      </c>
      <c r="E72">
        <v>0.93200000000000005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1469F-F364-4882-B8AA-D314F3CAAEAB}">
  <dimension ref="A1:G18"/>
  <sheetViews>
    <sheetView workbookViewId="0"/>
  </sheetViews>
  <sheetFormatPr defaultRowHeight="14.75" x14ac:dyDescent="0.75"/>
  <sheetData>
    <row r="1" spans="1:7" x14ac:dyDescent="0.75">
      <c r="A1" s="1" t="s">
        <v>131</v>
      </c>
      <c r="B1" s="1" t="s">
        <v>141</v>
      </c>
      <c r="C1" s="1" t="s">
        <v>6</v>
      </c>
      <c r="D1" s="1" t="s">
        <v>135</v>
      </c>
      <c r="E1" s="1" t="s">
        <v>132</v>
      </c>
      <c r="F1" s="1" t="s">
        <v>43</v>
      </c>
      <c r="G1" s="1" t="s">
        <v>139</v>
      </c>
    </row>
    <row r="2" spans="1:7" x14ac:dyDescent="0.75">
      <c r="A2" s="1" t="s">
        <v>44</v>
      </c>
      <c r="B2" s="1" t="s">
        <v>136</v>
      </c>
      <c r="C2" s="45">
        <v>7.1</v>
      </c>
      <c r="D2" s="44">
        <v>0.13650000000000001</v>
      </c>
      <c r="E2" s="43">
        <v>-71.436796419999993</v>
      </c>
      <c r="F2" s="44">
        <v>1</v>
      </c>
      <c r="G2" s="44"/>
    </row>
    <row r="3" spans="1:7" x14ac:dyDescent="0.75">
      <c r="A3" s="1" t="s">
        <v>44</v>
      </c>
      <c r="B3" s="1" t="s">
        <v>136</v>
      </c>
      <c r="C3" s="45">
        <v>6</v>
      </c>
      <c r="D3" s="44">
        <v>1.2500000000000001E-2</v>
      </c>
      <c r="E3" s="43">
        <v>-81.859030300000001</v>
      </c>
      <c r="F3" s="44">
        <v>0.502</v>
      </c>
      <c r="G3" s="44">
        <v>3.0000000000000001E-3</v>
      </c>
    </row>
    <row r="4" spans="1:7" x14ac:dyDescent="0.75">
      <c r="A4" s="1" t="s">
        <v>44</v>
      </c>
      <c r="B4" s="1" t="s">
        <v>136</v>
      </c>
      <c r="C4" s="45">
        <v>6.5</v>
      </c>
      <c r="D4" s="44">
        <v>3.56E-2</v>
      </c>
      <c r="E4" s="43">
        <v>-76.564211940000007</v>
      </c>
      <c r="F4" s="44">
        <v>0.71899999999999997</v>
      </c>
      <c r="G4" s="44">
        <v>1.2E-2</v>
      </c>
    </row>
    <row r="5" spans="1:7" x14ac:dyDescent="0.75">
      <c r="A5" s="1" t="s">
        <v>44</v>
      </c>
      <c r="B5" s="1" t="s">
        <v>136</v>
      </c>
      <c r="C5" s="45">
        <v>7.3</v>
      </c>
      <c r="D5" s="44">
        <v>0.21529999999999999</v>
      </c>
      <c r="E5" s="43">
        <v>-70.006192409999997</v>
      </c>
      <c r="F5" s="44">
        <v>1.1080000000000001</v>
      </c>
      <c r="G5" s="44">
        <v>0.02</v>
      </c>
    </row>
    <row r="6" spans="1:7" x14ac:dyDescent="0.75">
      <c r="A6" s="1" t="s">
        <v>44</v>
      </c>
      <c r="B6" s="1" t="s">
        <v>136</v>
      </c>
      <c r="C6" s="45">
        <v>7.5</v>
      </c>
      <c r="D6" s="44">
        <v>0.3402</v>
      </c>
      <c r="E6" s="43">
        <v>-68.679845529999994</v>
      </c>
      <c r="F6" s="44">
        <v>1.196</v>
      </c>
      <c r="G6" s="44">
        <v>3.1E-2</v>
      </c>
    </row>
    <row r="7" spans="1:7" x14ac:dyDescent="0.75">
      <c r="A7" s="1" t="s">
        <v>44</v>
      </c>
      <c r="B7" s="1" t="s">
        <v>136</v>
      </c>
      <c r="C7" s="45">
        <v>8</v>
      </c>
      <c r="D7" s="44">
        <v>1.0720000000000001</v>
      </c>
      <c r="E7" s="43">
        <v>-65.670835539999999</v>
      </c>
      <c r="F7" s="44">
        <v>1.405</v>
      </c>
      <c r="G7" s="44">
        <v>1.6E-2</v>
      </c>
    </row>
    <row r="8" spans="1:7" x14ac:dyDescent="0.75">
      <c r="A8" s="1" t="s">
        <v>44</v>
      </c>
      <c r="B8" s="1" t="s">
        <v>136</v>
      </c>
      <c r="C8" s="45">
        <v>6</v>
      </c>
      <c r="D8" s="44">
        <v>1.2500000000000001E-2</v>
      </c>
      <c r="E8" s="43">
        <v>-81.859030300000001</v>
      </c>
      <c r="F8" s="44">
        <v>0.51</v>
      </c>
      <c r="G8" s="44">
        <v>1.0999999999999999E-2</v>
      </c>
    </row>
    <row r="9" spans="1:7" x14ac:dyDescent="0.75">
      <c r="A9" s="1" t="s">
        <v>40</v>
      </c>
      <c r="B9" s="1" t="s">
        <v>136</v>
      </c>
      <c r="C9" s="45">
        <v>7.1</v>
      </c>
      <c r="D9" s="44">
        <v>0.13650000000000001</v>
      </c>
      <c r="E9" s="43">
        <v>-71.436796419999993</v>
      </c>
      <c r="F9" s="44">
        <v>1</v>
      </c>
      <c r="G9" s="44">
        <v>0</v>
      </c>
    </row>
    <row r="10" spans="1:7" x14ac:dyDescent="0.75">
      <c r="A10" s="1" t="s">
        <v>40</v>
      </c>
      <c r="B10" s="1" t="s">
        <v>136</v>
      </c>
      <c r="C10" s="45">
        <v>6</v>
      </c>
      <c r="D10" s="44">
        <v>1.2500000000000001E-2</v>
      </c>
      <c r="E10" s="43">
        <v>-81.859030300000001</v>
      </c>
      <c r="F10" s="44">
        <v>0.64900000000000002</v>
      </c>
      <c r="G10" s="44">
        <v>1E-3</v>
      </c>
    </row>
    <row r="11" spans="1:7" x14ac:dyDescent="0.75">
      <c r="A11" s="1" t="s">
        <v>40</v>
      </c>
      <c r="B11" s="1" t="s">
        <v>136</v>
      </c>
      <c r="C11" s="45">
        <v>6.5</v>
      </c>
      <c r="D11" s="44">
        <v>3.56E-2</v>
      </c>
      <c r="E11" s="43">
        <v>-76.564211940000007</v>
      </c>
      <c r="F11" s="44">
        <v>0.87</v>
      </c>
      <c r="G11" s="44">
        <v>3.2000000000000001E-2</v>
      </c>
    </row>
    <row r="12" spans="1:7" x14ac:dyDescent="0.75">
      <c r="A12" s="1" t="s">
        <v>40</v>
      </c>
      <c r="B12" s="1" t="s">
        <v>136</v>
      </c>
      <c r="C12" s="45">
        <v>7.3</v>
      </c>
      <c r="D12" s="44">
        <v>0.21529999999999999</v>
      </c>
      <c r="E12" s="43">
        <v>-70.006192409999997</v>
      </c>
      <c r="F12" s="44">
        <v>1.034</v>
      </c>
      <c r="G12" s="44">
        <v>2.5999999999999999E-2</v>
      </c>
    </row>
    <row r="13" spans="1:7" x14ac:dyDescent="0.75">
      <c r="A13" s="1" t="s">
        <v>40</v>
      </c>
      <c r="B13" s="1" t="s">
        <v>136</v>
      </c>
      <c r="C13" s="45">
        <v>7.5</v>
      </c>
      <c r="D13" s="44">
        <v>0.3402</v>
      </c>
      <c r="E13" s="43">
        <v>-68.679845529999994</v>
      </c>
      <c r="F13" s="44">
        <v>1.0860000000000001</v>
      </c>
      <c r="G13" s="44">
        <v>2.9000000000000001E-2</v>
      </c>
    </row>
    <row r="14" spans="1:7" x14ac:dyDescent="0.75">
      <c r="A14" s="1" t="s">
        <v>40</v>
      </c>
      <c r="B14" s="1" t="s">
        <v>136</v>
      </c>
      <c r="C14" s="45">
        <v>8</v>
      </c>
      <c r="D14" s="44">
        <v>1.0720000000000001</v>
      </c>
      <c r="E14" s="43">
        <v>-65.670835539999999</v>
      </c>
      <c r="F14" s="44">
        <v>1.119</v>
      </c>
      <c r="G14" s="44">
        <v>3.6999999999999998E-2</v>
      </c>
    </row>
    <row r="15" spans="1:7" x14ac:dyDescent="0.75">
      <c r="A15" s="1" t="s">
        <v>137</v>
      </c>
      <c r="B15" s="1" t="s">
        <v>138</v>
      </c>
      <c r="C15" s="45">
        <v>7.09</v>
      </c>
      <c r="D15" s="44">
        <v>27.6</v>
      </c>
      <c r="E15" s="43">
        <v>-57.3361114</v>
      </c>
      <c r="F15" s="44">
        <v>1</v>
      </c>
      <c r="G15" s="44">
        <v>0.105882353</v>
      </c>
    </row>
    <row r="16" spans="1:7" x14ac:dyDescent="0.75">
      <c r="A16" s="1" t="s">
        <v>137</v>
      </c>
      <c r="B16" s="1" t="s">
        <v>138</v>
      </c>
      <c r="C16" s="45">
        <v>6.48</v>
      </c>
      <c r="D16" s="44">
        <v>5.68</v>
      </c>
      <c r="E16" s="43">
        <v>-63.599587880000001</v>
      </c>
      <c r="F16" s="44">
        <v>0.94117647100000001</v>
      </c>
      <c r="G16" s="44">
        <v>0.11176470600000001</v>
      </c>
    </row>
    <row r="17" spans="1:7" x14ac:dyDescent="0.75">
      <c r="A17" s="1" t="s">
        <v>140</v>
      </c>
      <c r="B17" s="1" t="s">
        <v>138</v>
      </c>
      <c r="C17" s="45">
        <v>7.11</v>
      </c>
      <c r="D17" s="44">
        <v>16.3</v>
      </c>
      <c r="E17" s="43">
        <v>-64.55069288</v>
      </c>
      <c r="F17" s="44">
        <v>1</v>
      </c>
      <c r="G17" s="44">
        <v>0.13008130100000001</v>
      </c>
    </row>
    <row r="18" spans="1:7" x14ac:dyDescent="0.75">
      <c r="A18" s="1" t="s">
        <v>140</v>
      </c>
      <c r="B18" s="1" t="s">
        <v>138</v>
      </c>
      <c r="C18" s="45">
        <v>6.6</v>
      </c>
      <c r="D18" s="44">
        <v>5.75</v>
      </c>
      <c r="E18" s="43">
        <v>-69.201388640000005</v>
      </c>
      <c r="F18" s="44">
        <v>0.84010840099999995</v>
      </c>
      <c r="G18" s="44">
        <v>0.111111111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Sheet1</vt:lpstr>
      <vt:lpstr>Figure 2A-C</vt:lpstr>
      <vt:lpstr>Figure 2D-F</vt:lpstr>
      <vt:lpstr>Figure 4</vt:lpstr>
      <vt:lpstr>Figure 5 &amp; A1</vt:lpstr>
      <vt:lpstr>Figure 6</vt:lpstr>
      <vt:lpstr>Figure 7A</vt:lpstr>
      <vt:lpstr>Figure 7B</vt:lpstr>
      <vt:lpstr>Figure 8</vt:lpstr>
      <vt:lpstr>Figure C1</vt:lpstr>
      <vt:lpstr>Figure C2</vt:lpstr>
      <vt:lpstr>Figure C3</vt:lpstr>
      <vt:lpstr>calculation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 Bryant Chase</dc:creator>
  <cp:lastModifiedBy>P. Bryant Chase</cp:lastModifiedBy>
  <dcterms:created xsi:type="dcterms:W3CDTF">2023-08-18T16:33:35Z</dcterms:created>
  <dcterms:modified xsi:type="dcterms:W3CDTF">2023-08-22T14:58:34Z</dcterms:modified>
</cp:coreProperties>
</file>