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uman Ashraf\Desktop\Withania 2nd paper submission\"/>
    </mc:Choice>
  </mc:AlternateContent>
  <xr:revisionPtr revIDLastSave="0" documentId="13_ncr:1_{B0E29668-DE7A-4354-9A89-1A3A7A0D2F55}" xr6:coauthVersionLast="45" xr6:coauthVersionMax="45" xr10:uidLastSave="{00000000-0000-0000-0000-000000000000}"/>
  <bookViews>
    <workbookView xWindow="-120" yWindow="-120" windowWidth="20730" windowHeight="11160" firstSheet="1" activeTab="9" xr2:uid="{00000000-000D-0000-FFFF-FFFF00000000}"/>
  </bookViews>
  <sheets>
    <sheet name="WC LSC" sheetId="4" r:id="rId1"/>
    <sheet name="WC SSC" sheetId="3" r:id="rId2"/>
    <sheet name="WC IR" sheetId="5" r:id="rId3"/>
    <sheet name="WA LSC" sheetId="6" r:id="rId4"/>
    <sheet name="WA SSC" sheetId="7" r:id="rId5"/>
    <sheet name="WA IR" sheetId="8" r:id="rId6"/>
    <sheet name="WR LSC" sheetId="9" r:id="rId7"/>
    <sheet name="WR SSC" sheetId="10" r:id="rId8"/>
    <sheet name="WR IR" sheetId="11" r:id="rId9"/>
    <sheet name="ratio" sheetId="1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2" l="1"/>
  <c r="D4" i="12"/>
  <c r="D3" i="12"/>
  <c r="D2" i="12"/>
  <c r="O10" i="10" l="1"/>
  <c r="M10" i="10"/>
  <c r="O9" i="10"/>
  <c r="M9" i="10"/>
  <c r="O8" i="10"/>
  <c r="M8" i="10"/>
  <c r="O7" i="10"/>
  <c r="M7" i="10"/>
  <c r="N7" i="10" s="1"/>
  <c r="O5" i="10"/>
  <c r="M5" i="10"/>
  <c r="O4" i="10"/>
  <c r="M4" i="10"/>
  <c r="M11" i="10" s="1"/>
  <c r="O11" i="10" l="1"/>
  <c r="N4" i="10"/>
  <c r="Q4" i="10" s="1"/>
  <c r="P10" i="11" l="1"/>
  <c r="N10" i="11"/>
  <c r="P9" i="11"/>
  <c r="N9" i="11"/>
  <c r="P8" i="11"/>
  <c r="N8" i="11"/>
  <c r="P7" i="11"/>
  <c r="N7" i="11"/>
  <c r="O7" i="11" s="1"/>
  <c r="P5" i="11"/>
  <c r="N5" i="11"/>
  <c r="P4" i="11"/>
  <c r="P11" i="11" s="1"/>
  <c r="N4" i="11"/>
  <c r="N11" i="11" s="1"/>
  <c r="O11" i="9"/>
  <c r="M11" i="9"/>
  <c r="O10" i="9"/>
  <c r="M10" i="9"/>
  <c r="O9" i="9"/>
  <c r="M9" i="9"/>
  <c r="O8" i="9"/>
  <c r="M8" i="9"/>
  <c r="N8" i="9" s="1"/>
  <c r="O6" i="9"/>
  <c r="M6" i="9"/>
  <c r="O5" i="9"/>
  <c r="M5" i="9"/>
  <c r="M12" i="9" s="1"/>
  <c r="O4" i="11" l="1"/>
  <c r="R4" i="11" s="1"/>
  <c r="O12" i="9"/>
  <c r="N5" i="9"/>
  <c r="Q5" i="9" s="1"/>
  <c r="O8" i="8" l="1"/>
  <c r="M8" i="8"/>
  <c r="O7" i="8"/>
  <c r="M7" i="8"/>
  <c r="O6" i="8"/>
  <c r="M6" i="8"/>
  <c r="O5" i="8"/>
  <c r="M5" i="8"/>
  <c r="N5" i="8" s="1"/>
  <c r="O3" i="8"/>
  <c r="M3" i="8"/>
  <c r="O2" i="8"/>
  <c r="O9" i="8" s="1"/>
  <c r="M2" i="8"/>
  <c r="M9" i="8" s="1"/>
  <c r="O10" i="7"/>
  <c r="M10" i="7"/>
  <c r="O9" i="7"/>
  <c r="M9" i="7"/>
  <c r="O8" i="7"/>
  <c r="M8" i="7"/>
  <c r="O7" i="7"/>
  <c r="M7" i="7"/>
  <c r="N7" i="7" s="1"/>
  <c r="O5" i="7"/>
  <c r="M5" i="7"/>
  <c r="O4" i="7"/>
  <c r="M4" i="7"/>
  <c r="M11" i="7" s="1"/>
  <c r="O11" i="6"/>
  <c r="M11" i="6"/>
  <c r="O10" i="6"/>
  <c r="M10" i="6"/>
  <c r="O9" i="6"/>
  <c r="M9" i="6"/>
  <c r="O8" i="6"/>
  <c r="M8" i="6"/>
  <c r="N8" i="6" s="1"/>
  <c r="O6" i="6"/>
  <c r="M6" i="6"/>
  <c r="O5" i="6"/>
  <c r="O12" i="6" s="1"/>
  <c r="M5" i="6"/>
  <c r="M12" i="6" s="1"/>
  <c r="N4" i="7" l="1"/>
  <c r="Q4" i="7" s="1"/>
  <c r="N5" i="6"/>
  <c r="Q5" i="6" s="1"/>
  <c r="O11" i="7"/>
  <c r="N2" i="8"/>
  <c r="Q2" i="8" s="1"/>
  <c r="O9" i="5"/>
  <c r="M9" i="5"/>
  <c r="O8" i="5"/>
  <c r="M8" i="5"/>
  <c r="O7" i="5"/>
  <c r="M7" i="5"/>
  <c r="O6" i="5"/>
  <c r="M6" i="5"/>
  <c r="O4" i="5"/>
  <c r="M4" i="5"/>
  <c r="O3" i="5"/>
  <c r="O10" i="5" s="1"/>
  <c r="M3" i="5"/>
  <c r="M10" i="5" s="1"/>
  <c r="N3" i="5" l="1"/>
  <c r="N6" i="5"/>
  <c r="H2" i="3"/>
  <c r="I2" i="3"/>
  <c r="M4" i="3"/>
  <c r="N4" i="3" s="1"/>
  <c r="O4" i="3"/>
  <c r="M5" i="3"/>
  <c r="O5" i="3"/>
  <c r="M7" i="3"/>
  <c r="O7" i="3"/>
  <c r="M8" i="3"/>
  <c r="O8" i="3"/>
  <c r="M9" i="3"/>
  <c r="O9" i="3"/>
  <c r="M10" i="3"/>
  <c r="O10" i="3"/>
  <c r="O10" i="4"/>
  <c r="M10" i="4"/>
  <c r="M9" i="4"/>
  <c r="M8" i="4"/>
  <c r="M7" i="4"/>
  <c r="M5" i="4"/>
  <c r="M4" i="4"/>
  <c r="O9" i="4"/>
  <c r="O8" i="4"/>
  <c r="O7" i="4"/>
  <c r="O5" i="4"/>
  <c r="O4" i="4"/>
  <c r="O11" i="4" s="1"/>
  <c r="N7" i="3" l="1"/>
  <c r="Q4" i="3" s="1"/>
  <c r="O11" i="3"/>
  <c r="M11" i="3"/>
  <c r="Q3" i="5"/>
  <c r="N7" i="4"/>
  <c r="M11" i="4"/>
  <c r="N4" i="4"/>
  <c r="Q4" i="4" s="1"/>
</calcChain>
</file>

<file path=xl/sharedStrings.xml><?xml version="1.0" encoding="utf-8"?>
<sst xmlns="http://schemas.openxmlformats.org/spreadsheetml/2006/main" count="767" uniqueCount="25">
  <si>
    <t>Name</t>
  </si>
  <si>
    <t>Minimum</t>
  </si>
  <si>
    <t>Maximum</t>
  </si>
  <si>
    <t>Length</t>
  </si>
  <si>
    <t>Coverage</t>
  </si>
  <si>
    <t>Polymorphism Type</t>
  </si>
  <si>
    <t>Variant Frequency</t>
  </si>
  <si>
    <t>C</t>
  </si>
  <si>
    <t>SNP</t>
  </si>
  <si>
    <t>G</t>
  </si>
  <si>
    <t>A</t>
  </si>
  <si>
    <t>Transition</t>
  </si>
  <si>
    <t>C/T</t>
  </si>
  <si>
    <t>Ts/Tv</t>
  </si>
  <si>
    <t>A/G</t>
  </si>
  <si>
    <t>Transversion</t>
  </si>
  <si>
    <t>A/T</t>
  </si>
  <si>
    <t>A/C</t>
  </si>
  <si>
    <t>G/T</t>
  </si>
  <si>
    <t>C/G</t>
  </si>
  <si>
    <t>Total</t>
  </si>
  <si>
    <t>t/f</t>
  </si>
  <si>
    <t>wc</t>
  </si>
  <si>
    <t>wa</t>
  </si>
  <si>
    <t>wr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</si>
</sst>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D0D0D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0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3AE2B-0B12-4D2D-A31A-85960DD4D1C5}">
  <dimension ref="A1:Q23"/>
  <sheetViews>
    <sheetView workbookViewId="0">
      <selection activeCell="K7" sqref="K7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7" x14ac:dyDescent="0.25">
      <c r="A2" t="s">
        <v>7</v>
      </c>
      <c r="B2">
        <v>82741</v>
      </c>
      <c r="C2">
        <v>82741</v>
      </c>
      <c r="D2">
        <v>1</v>
      </c>
      <c r="E2">
        <v>2</v>
      </c>
      <c r="F2" t="s">
        <v>8</v>
      </c>
      <c r="G2" s="1">
        <v>0.5</v>
      </c>
      <c r="H2" t="s">
        <v>19</v>
      </c>
      <c r="I2" t="b">
        <v>1</v>
      </c>
    </row>
    <row r="3" spans="1:17" x14ac:dyDescent="0.25">
      <c r="A3" t="s">
        <v>7</v>
      </c>
      <c r="B3">
        <v>82735</v>
      </c>
      <c r="C3">
        <v>82735</v>
      </c>
      <c r="D3">
        <v>1</v>
      </c>
      <c r="E3">
        <v>2</v>
      </c>
      <c r="F3" t="s">
        <v>8</v>
      </c>
      <c r="G3" s="1">
        <v>0.5</v>
      </c>
      <c r="H3" t="s">
        <v>12</v>
      </c>
      <c r="I3" t="b">
        <v>1</v>
      </c>
    </row>
    <row r="4" spans="1:17" x14ac:dyDescent="0.25">
      <c r="A4" t="s">
        <v>7</v>
      </c>
      <c r="B4">
        <v>75725</v>
      </c>
      <c r="C4">
        <v>75725</v>
      </c>
      <c r="D4">
        <v>1</v>
      </c>
      <c r="E4">
        <v>2</v>
      </c>
      <c r="F4" t="s">
        <v>8</v>
      </c>
      <c r="G4" s="1">
        <v>0.5</v>
      </c>
      <c r="H4" t="s">
        <v>19</v>
      </c>
      <c r="I4" t="b">
        <v>1</v>
      </c>
      <c r="K4" t="s">
        <v>11</v>
      </c>
      <c r="L4" t="s">
        <v>12</v>
      </c>
      <c r="M4">
        <f>COUNTIF($H2:I23,"C/T")</f>
        <v>9</v>
      </c>
      <c r="N4">
        <f>SUM(M4:M5)</f>
        <v>12</v>
      </c>
      <c r="O4">
        <f>COUNTIF($H3:K818,"C/T")</f>
        <v>9</v>
      </c>
      <c r="P4" t="s">
        <v>13</v>
      </c>
      <c r="Q4">
        <f>N4/N7</f>
        <v>1.2</v>
      </c>
    </row>
    <row r="5" spans="1:17" x14ac:dyDescent="0.25">
      <c r="A5" t="s">
        <v>10</v>
      </c>
      <c r="B5">
        <v>70218</v>
      </c>
      <c r="C5">
        <v>70218</v>
      </c>
      <c r="D5">
        <v>1</v>
      </c>
      <c r="E5">
        <v>2</v>
      </c>
      <c r="F5" t="s">
        <v>8</v>
      </c>
      <c r="G5" s="1">
        <v>0.5</v>
      </c>
      <c r="H5" t="s">
        <v>17</v>
      </c>
      <c r="I5" t="b">
        <v>1</v>
      </c>
      <c r="L5" t="s">
        <v>14</v>
      </c>
      <c r="M5">
        <f>COUNTIF($H2:I23,"A/G")</f>
        <v>3</v>
      </c>
      <c r="O5">
        <f>COUNTIF($H3:K818,"A/G")</f>
        <v>3</v>
      </c>
    </row>
    <row r="6" spans="1:17" x14ac:dyDescent="0.25">
      <c r="A6" t="s">
        <v>7</v>
      </c>
      <c r="B6">
        <v>68540</v>
      </c>
      <c r="C6">
        <v>68540</v>
      </c>
      <c r="D6">
        <v>1</v>
      </c>
      <c r="E6">
        <v>2</v>
      </c>
      <c r="F6" t="s">
        <v>8</v>
      </c>
      <c r="G6" s="1">
        <v>0.5</v>
      </c>
      <c r="H6" t="s">
        <v>12</v>
      </c>
      <c r="I6" t="b">
        <v>1</v>
      </c>
    </row>
    <row r="7" spans="1:17" x14ac:dyDescent="0.25">
      <c r="A7" t="s">
        <v>7</v>
      </c>
      <c r="B7">
        <v>60844</v>
      </c>
      <c r="C7">
        <v>60844</v>
      </c>
      <c r="D7">
        <v>1</v>
      </c>
      <c r="E7">
        <v>2</v>
      </c>
      <c r="F7" t="s">
        <v>8</v>
      </c>
      <c r="G7" s="1">
        <v>0.5</v>
      </c>
      <c r="H7" t="s">
        <v>12</v>
      </c>
      <c r="I7" t="b">
        <v>1</v>
      </c>
      <c r="K7" t="s">
        <v>15</v>
      </c>
      <c r="L7" t="s">
        <v>16</v>
      </c>
      <c r="M7">
        <f>COUNTIF($H2:I23,"A/T")</f>
        <v>5</v>
      </c>
      <c r="N7">
        <f>SUM(M7:M10)</f>
        <v>10</v>
      </c>
      <c r="O7">
        <f>COUNTIF($H3:K818,"A/T")</f>
        <v>5</v>
      </c>
    </row>
    <row r="8" spans="1:17" x14ac:dyDescent="0.25">
      <c r="A8" t="s">
        <v>10</v>
      </c>
      <c r="B8">
        <v>58543</v>
      </c>
      <c r="C8">
        <v>58543</v>
      </c>
      <c r="D8">
        <v>1</v>
      </c>
      <c r="E8">
        <v>2</v>
      </c>
      <c r="F8" t="s">
        <v>8</v>
      </c>
      <c r="G8" s="1">
        <v>0.5</v>
      </c>
      <c r="H8" t="s">
        <v>14</v>
      </c>
      <c r="I8" t="b">
        <v>1</v>
      </c>
      <c r="L8" t="s">
        <v>17</v>
      </c>
      <c r="M8">
        <f>COUNTIF($H2:I23,"A/C")</f>
        <v>2</v>
      </c>
      <c r="O8">
        <f>COUNTIF($H3:K818,"A/C")</f>
        <v>2</v>
      </c>
    </row>
    <row r="9" spans="1:17" x14ac:dyDescent="0.25">
      <c r="A9" t="s">
        <v>10</v>
      </c>
      <c r="B9">
        <v>58542</v>
      </c>
      <c r="C9">
        <v>58542</v>
      </c>
      <c r="D9">
        <v>1</v>
      </c>
      <c r="E9">
        <v>2</v>
      </c>
      <c r="F9" t="s">
        <v>8</v>
      </c>
      <c r="G9" s="1">
        <v>0.5</v>
      </c>
      <c r="H9" t="s">
        <v>16</v>
      </c>
      <c r="I9" t="b">
        <v>1</v>
      </c>
      <c r="L9" t="s">
        <v>18</v>
      </c>
      <c r="M9">
        <f>COUNTIF($H2:I23,"G/T")</f>
        <v>1</v>
      </c>
      <c r="O9">
        <f>COUNTIF($H3:K818,"G/T")</f>
        <v>1</v>
      </c>
    </row>
    <row r="10" spans="1:17" x14ac:dyDescent="0.25">
      <c r="A10" t="s">
        <v>10</v>
      </c>
      <c r="B10">
        <v>58540</v>
      </c>
      <c r="C10">
        <v>58540</v>
      </c>
      <c r="D10">
        <v>1</v>
      </c>
      <c r="E10">
        <v>2</v>
      </c>
      <c r="F10" t="s">
        <v>8</v>
      </c>
      <c r="G10" s="1">
        <v>0.5</v>
      </c>
      <c r="H10" t="s">
        <v>16</v>
      </c>
      <c r="I10" t="b">
        <v>1</v>
      </c>
      <c r="L10" t="s">
        <v>19</v>
      </c>
      <c r="M10">
        <f>COUNTIF($H2:I23,"C/G")</f>
        <v>2</v>
      </c>
      <c r="O10">
        <f>COUNTIF($H2:K23,"C/G")</f>
        <v>2</v>
      </c>
    </row>
    <row r="11" spans="1:17" x14ac:dyDescent="0.25">
      <c r="A11" t="s">
        <v>10</v>
      </c>
      <c r="B11">
        <v>35017</v>
      </c>
      <c r="C11">
        <v>35017</v>
      </c>
      <c r="D11">
        <v>1</v>
      </c>
      <c r="E11">
        <v>2</v>
      </c>
      <c r="F11" t="s">
        <v>8</v>
      </c>
      <c r="G11" s="1">
        <v>0.5</v>
      </c>
      <c r="H11" t="s">
        <v>14</v>
      </c>
      <c r="I11" t="b">
        <v>1</v>
      </c>
      <c r="L11" t="s">
        <v>20</v>
      </c>
      <c r="M11">
        <f>SUM(M4:M10)</f>
        <v>22</v>
      </c>
      <c r="O11">
        <f>SUM(O4:O10)</f>
        <v>22</v>
      </c>
    </row>
    <row r="12" spans="1:17" x14ac:dyDescent="0.25">
      <c r="A12" t="s">
        <v>7</v>
      </c>
      <c r="B12">
        <v>33257</v>
      </c>
      <c r="C12">
        <v>33257</v>
      </c>
      <c r="D12">
        <v>1</v>
      </c>
      <c r="E12">
        <v>2</v>
      </c>
      <c r="F12" t="s">
        <v>8</v>
      </c>
      <c r="G12" s="1">
        <v>0.5</v>
      </c>
      <c r="H12" t="s">
        <v>12</v>
      </c>
      <c r="I12" t="b">
        <v>1</v>
      </c>
    </row>
    <row r="13" spans="1:17" x14ac:dyDescent="0.25">
      <c r="A13" t="s">
        <v>7</v>
      </c>
      <c r="B13">
        <v>33252</v>
      </c>
      <c r="C13">
        <v>33252</v>
      </c>
      <c r="D13">
        <v>1</v>
      </c>
      <c r="E13">
        <v>2</v>
      </c>
      <c r="F13" t="s">
        <v>8</v>
      </c>
      <c r="G13" s="1">
        <v>0.5</v>
      </c>
      <c r="H13" t="s">
        <v>12</v>
      </c>
      <c r="I13" t="b">
        <v>1</v>
      </c>
    </row>
    <row r="14" spans="1:17" x14ac:dyDescent="0.25">
      <c r="A14" t="s">
        <v>9</v>
      </c>
      <c r="B14">
        <v>33250</v>
      </c>
      <c r="C14">
        <v>33250</v>
      </c>
      <c r="D14">
        <v>1</v>
      </c>
      <c r="E14">
        <v>2</v>
      </c>
      <c r="F14" t="s">
        <v>8</v>
      </c>
      <c r="G14" s="1">
        <v>0.5</v>
      </c>
      <c r="H14" t="s">
        <v>18</v>
      </c>
      <c r="I14" t="b">
        <v>1</v>
      </c>
    </row>
    <row r="15" spans="1:17" x14ac:dyDescent="0.25">
      <c r="A15" t="s">
        <v>10</v>
      </c>
      <c r="B15">
        <v>29614</v>
      </c>
      <c r="C15">
        <v>29614</v>
      </c>
      <c r="D15">
        <v>1</v>
      </c>
      <c r="E15">
        <v>2</v>
      </c>
      <c r="F15" t="s">
        <v>8</v>
      </c>
      <c r="G15" s="1">
        <v>0.5</v>
      </c>
      <c r="H15" t="s">
        <v>16</v>
      </c>
      <c r="I15" t="b">
        <v>1</v>
      </c>
    </row>
    <row r="16" spans="1:17" x14ac:dyDescent="0.25">
      <c r="A16" t="s">
        <v>10</v>
      </c>
      <c r="B16">
        <v>29613</v>
      </c>
      <c r="C16">
        <v>29613</v>
      </c>
      <c r="D16">
        <v>1</v>
      </c>
      <c r="E16">
        <v>2</v>
      </c>
      <c r="F16" t="s">
        <v>8</v>
      </c>
      <c r="G16" s="1">
        <v>0.5</v>
      </c>
      <c r="H16" t="s">
        <v>16</v>
      </c>
      <c r="I16" t="b">
        <v>1</v>
      </c>
    </row>
    <row r="17" spans="1:9" x14ac:dyDescent="0.25">
      <c r="A17" t="s">
        <v>10</v>
      </c>
      <c r="B17">
        <v>19965</v>
      </c>
      <c r="C17">
        <v>19965</v>
      </c>
      <c r="D17">
        <v>1</v>
      </c>
      <c r="E17">
        <v>2</v>
      </c>
      <c r="F17" t="s">
        <v>8</v>
      </c>
      <c r="G17" s="1">
        <v>0.5</v>
      </c>
      <c r="H17" t="s">
        <v>16</v>
      </c>
      <c r="I17" t="b">
        <v>1</v>
      </c>
    </row>
    <row r="18" spans="1:9" x14ac:dyDescent="0.25">
      <c r="A18" t="s">
        <v>7</v>
      </c>
      <c r="B18">
        <v>19907</v>
      </c>
      <c r="C18">
        <v>19907</v>
      </c>
      <c r="D18">
        <v>1</v>
      </c>
      <c r="E18">
        <v>2</v>
      </c>
      <c r="F18" t="s">
        <v>8</v>
      </c>
      <c r="G18" s="1">
        <v>0.5</v>
      </c>
      <c r="H18" t="s">
        <v>12</v>
      </c>
      <c r="I18" t="b">
        <v>1</v>
      </c>
    </row>
    <row r="19" spans="1:9" x14ac:dyDescent="0.25">
      <c r="A19" t="s">
        <v>7</v>
      </c>
      <c r="B19">
        <v>19906</v>
      </c>
      <c r="C19">
        <v>19906</v>
      </c>
      <c r="D19">
        <v>1</v>
      </c>
      <c r="E19">
        <v>2</v>
      </c>
      <c r="F19" t="s">
        <v>8</v>
      </c>
      <c r="G19" s="1">
        <v>0.5</v>
      </c>
      <c r="H19" t="s">
        <v>12</v>
      </c>
      <c r="I19" t="b">
        <v>1</v>
      </c>
    </row>
    <row r="20" spans="1:9" x14ac:dyDescent="0.25">
      <c r="A20" t="s">
        <v>7</v>
      </c>
      <c r="B20">
        <v>19905</v>
      </c>
      <c r="C20">
        <v>19905</v>
      </c>
      <c r="D20">
        <v>1</v>
      </c>
      <c r="E20">
        <v>2</v>
      </c>
      <c r="F20" t="s">
        <v>8</v>
      </c>
      <c r="G20" s="1">
        <v>0.5</v>
      </c>
      <c r="H20" t="s">
        <v>12</v>
      </c>
      <c r="I20" t="b">
        <v>1</v>
      </c>
    </row>
    <row r="21" spans="1:9" x14ac:dyDescent="0.25">
      <c r="A21" t="s">
        <v>7</v>
      </c>
      <c r="B21">
        <v>19904</v>
      </c>
      <c r="C21">
        <v>19904</v>
      </c>
      <c r="D21">
        <v>1</v>
      </c>
      <c r="E21">
        <v>2</v>
      </c>
      <c r="F21" t="s">
        <v>8</v>
      </c>
      <c r="G21" s="1">
        <v>0.5</v>
      </c>
      <c r="H21" t="s">
        <v>12</v>
      </c>
      <c r="I21" t="b">
        <v>1</v>
      </c>
    </row>
    <row r="22" spans="1:9" x14ac:dyDescent="0.25">
      <c r="A22" t="s">
        <v>10</v>
      </c>
      <c r="B22">
        <v>18494</v>
      </c>
      <c r="C22">
        <v>18494</v>
      </c>
      <c r="D22">
        <v>1</v>
      </c>
      <c r="E22">
        <v>2</v>
      </c>
      <c r="F22" t="s">
        <v>8</v>
      </c>
      <c r="G22" s="1">
        <v>0.5</v>
      </c>
      <c r="H22" t="s">
        <v>14</v>
      </c>
      <c r="I22" t="b">
        <v>1</v>
      </c>
    </row>
    <row r="23" spans="1:9" x14ac:dyDescent="0.25">
      <c r="A23" t="s">
        <v>10</v>
      </c>
      <c r="B23">
        <v>6236</v>
      </c>
      <c r="C23">
        <v>6236</v>
      </c>
      <c r="D23">
        <v>1</v>
      </c>
      <c r="E23">
        <v>2</v>
      </c>
      <c r="F23" t="s">
        <v>8</v>
      </c>
      <c r="G23" s="1">
        <v>0.5</v>
      </c>
      <c r="H23" t="s">
        <v>17</v>
      </c>
      <c r="I23" t="b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114A3-478D-43D1-A0B7-ACAE9175619B}">
  <dimension ref="A1:E5"/>
  <sheetViews>
    <sheetView tabSelected="1" workbookViewId="0">
      <selection activeCell="K13" sqref="K13"/>
    </sheetView>
  </sheetViews>
  <sheetFormatPr defaultRowHeight="15" x14ac:dyDescent="0.25"/>
  <sheetData>
    <row r="1" spans="1:5" x14ac:dyDescent="0.25">
      <c r="B1" t="s">
        <v>11</v>
      </c>
      <c r="C1" t="s">
        <v>15</v>
      </c>
    </row>
    <row r="2" spans="1:5" x14ac:dyDescent="0.25">
      <c r="B2">
        <v>108</v>
      </c>
      <c r="C2">
        <v>94</v>
      </c>
      <c r="D2" s="2" t="str">
        <f>B2/GCD(B2,C2)&amp;":"&amp;C2/GCD(B2,C2)</f>
        <v>54:47</v>
      </c>
    </row>
    <row r="3" spans="1:5" x14ac:dyDescent="0.25">
      <c r="A3" t="s">
        <v>22</v>
      </c>
      <c r="B3">
        <v>17</v>
      </c>
      <c r="C3">
        <v>11</v>
      </c>
      <c r="D3" t="str">
        <f>B3/GCD(B3,C3)&amp;":"&amp;C3/GCD(B3,C3)</f>
        <v>17:11</v>
      </c>
      <c r="E3">
        <v>1.5</v>
      </c>
    </row>
    <row r="4" spans="1:5" x14ac:dyDescent="0.25">
      <c r="A4" t="s">
        <v>23</v>
      </c>
      <c r="B4">
        <v>35</v>
      </c>
      <c r="C4">
        <v>32</v>
      </c>
      <c r="D4" t="str">
        <f>B4/GCD(B4,C4)&amp;":"&amp;C4/GCD(B4,C4)</f>
        <v>35:32</v>
      </c>
      <c r="E4">
        <v>1</v>
      </c>
    </row>
    <row r="5" spans="1:5" x14ac:dyDescent="0.25">
      <c r="A5" t="s">
        <v>24</v>
      </c>
      <c r="B5">
        <v>56</v>
      </c>
      <c r="C5">
        <v>51</v>
      </c>
      <c r="D5" t="str">
        <f>B5/GCD(B5,C5)&amp;":"&amp;C5/GCD(B5,C5)</f>
        <v>56:51</v>
      </c>
      <c r="E5">
        <v>1.07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C7C9-8DB8-4CDC-A177-B7799B61385A}">
  <dimension ref="A1:Q11"/>
  <sheetViews>
    <sheetView workbookViewId="0">
      <selection activeCell="L21" sqref="L21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7" x14ac:dyDescent="0.25">
      <c r="A2" t="s">
        <v>9</v>
      </c>
      <c r="B2">
        <v>15136</v>
      </c>
      <c r="C2">
        <v>15136</v>
      </c>
      <c r="D2">
        <v>1</v>
      </c>
      <c r="E2">
        <v>2</v>
      </c>
      <c r="F2" t="s">
        <v>8</v>
      </c>
      <c r="G2" s="1">
        <v>0.5</v>
      </c>
      <c r="H2" t="str">
        <f>CONCATENATE(A2,"/",A3)</f>
        <v>G/</v>
      </c>
      <c r="I2" t="b">
        <f>ISEVEN(ROW(A2))</f>
        <v>1</v>
      </c>
    </row>
    <row r="4" spans="1:17" x14ac:dyDescent="0.25">
      <c r="K4" t="s">
        <v>11</v>
      </c>
      <c r="L4" t="s">
        <v>12</v>
      </c>
      <c r="M4">
        <f>COUNTIF($H3:I818,"C/T")</f>
        <v>0</v>
      </c>
      <c r="N4">
        <f>SUM(M4:M5)</f>
        <v>0</v>
      </c>
      <c r="O4">
        <f>COUNTIF($H3:K818,"C/T")</f>
        <v>0</v>
      </c>
      <c r="P4" t="s">
        <v>13</v>
      </c>
      <c r="Q4" t="e">
        <f>N4/N7</f>
        <v>#DIV/0!</v>
      </c>
    </row>
    <row r="5" spans="1:17" x14ac:dyDescent="0.25">
      <c r="L5" t="s">
        <v>14</v>
      </c>
      <c r="M5">
        <f>COUNTIF($H3:I818,"A/G")</f>
        <v>0</v>
      </c>
      <c r="O5">
        <f>COUNTIF($H3:K818,"A/G")</f>
        <v>0</v>
      </c>
    </row>
    <row r="7" spans="1:17" x14ac:dyDescent="0.25">
      <c r="K7" t="s">
        <v>15</v>
      </c>
      <c r="L7" t="s">
        <v>16</v>
      </c>
      <c r="M7">
        <f>COUNTIF($H3:I818,"A/T")</f>
        <v>0</v>
      </c>
      <c r="N7">
        <f>SUM(M7:M10)</f>
        <v>0</v>
      </c>
      <c r="O7">
        <f>COUNTIF($H3:K818,"A/T")</f>
        <v>0</v>
      </c>
    </row>
    <row r="8" spans="1:17" x14ac:dyDescent="0.25">
      <c r="L8" t="s">
        <v>17</v>
      </c>
      <c r="M8">
        <f>COUNTIF($H3:I818,"A/C")</f>
        <v>0</v>
      </c>
      <c r="O8">
        <f>COUNTIF($H3:K818,"A/C")</f>
        <v>0</v>
      </c>
    </row>
    <row r="9" spans="1:17" x14ac:dyDescent="0.25">
      <c r="L9" t="s">
        <v>18</v>
      </c>
      <c r="M9">
        <f>COUNTIF($H3:I818,"G/T")</f>
        <v>0</v>
      </c>
      <c r="O9">
        <f>COUNTIF($H3:K818,"G/T")</f>
        <v>0</v>
      </c>
    </row>
    <row r="10" spans="1:17" x14ac:dyDescent="0.25">
      <c r="L10" t="s">
        <v>19</v>
      </c>
      <c r="M10">
        <f>COUNTIF($H3:I818,"C/G")</f>
        <v>0</v>
      </c>
      <c r="O10">
        <f>COUNTIF($H3:K818,"C/G")</f>
        <v>0</v>
      </c>
    </row>
    <row r="11" spans="1:17" x14ac:dyDescent="0.25">
      <c r="L11" t="s">
        <v>20</v>
      </c>
      <c r="M11">
        <f>SUM(M4:M10)</f>
        <v>0</v>
      </c>
      <c r="O11">
        <f>SUM(O4:O10)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A801-EFCD-4B32-95B6-6F5BAC346FD3}">
  <dimension ref="A1:Q10"/>
  <sheetViews>
    <sheetView workbookViewId="0">
      <selection activeCell="L15" sqref="L15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7" x14ac:dyDescent="0.25">
      <c r="A2" t="s">
        <v>7</v>
      </c>
      <c r="B2">
        <v>14931</v>
      </c>
      <c r="C2">
        <v>14931</v>
      </c>
      <c r="D2">
        <v>1</v>
      </c>
      <c r="E2">
        <v>2</v>
      </c>
      <c r="F2" t="s">
        <v>8</v>
      </c>
      <c r="G2" s="1">
        <v>0.5</v>
      </c>
      <c r="H2" t="s">
        <v>12</v>
      </c>
      <c r="I2" t="b">
        <v>1</v>
      </c>
    </row>
    <row r="3" spans="1:17" x14ac:dyDescent="0.25">
      <c r="A3" t="s">
        <v>10</v>
      </c>
      <c r="B3">
        <v>14929</v>
      </c>
      <c r="C3">
        <v>14929</v>
      </c>
      <c r="D3">
        <v>1</v>
      </c>
      <c r="E3">
        <v>2</v>
      </c>
      <c r="F3" t="s">
        <v>8</v>
      </c>
      <c r="G3" s="1">
        <v>0.5</v>
      </c>
      <c r="H3" t="s">
        <v>14</v>
      </c>
      <c r="I3" t="b">
        <v>1</v>
      </c>
      <c r="K3" t="s">
        <v>11</v>
      </c>
      <c r="L3" t="s">
        <v>12</v>
      </c>
      <c r="M3">
        <f>COUNTIF($H2:I7,"C/T")</f>
        <v>4</v>
      </c>
      <c r="N3">
        <f>SUM(M3:M4)</f>
        <v>5</v>
      </c>
      <c r="O3">
        <f>COUNTIF($H2:K817,"C/T")</f>
        <v>4</v>
      </c>
      <c r="P3" t="s">
        <v>13</v>
      </c>
      <c r="Q3">
        <f>N3/N6</f>
        <v>5</v>
      </c>
    </row>
    <row r="4" spans="1:17" x14ac:dyDescent="0.25">
      <c r="A4" t="s">
        <v>7</v>
      </c>
      <c r="B4">
        <v>14928</v>
      </c>
      <c r="C4">
        <v>14928</v>
      </c>
      <c r="D4">
        <v>1</v>
      </c>
      <c r="E4">
        <v>2</v>
      </c>
      <c r="F4" t="s">
        <v>8</v>
      </c>
      <c r="G4" s="1">
        <v>0.5</v>
      </c>
      <c r="H4" t="s">
        <v>12</v>
      </c>
      <c r="I4" t="b">
        <v>1</v>
      </c>
      <c r="L4" t="s">
        <v>14</v>
      </c>
      <c r="M4">
        <f>COUNTIF($H2:I7,"A/G")</f>
        <v>1</v>
      </c>
      <c r="O4">
        <f>COUNTIF($H2:K817,"A/G")</f>
        <v>1</v>
      </c>
    </row>
    <row r="5" spans="1:17" x14ac:dyDescent="0.25">
      <c r="A5" t="s">
        <v>7</v>
      </c>
      <c r="B5">
        <v>14924</v>
      </c>
      <c r="C5">
        <v>14924</v>
      </c>
      <c r="D5">
        <v>1</v>
      </c>
      <c r="E5">
        <v>2</v>
      </c>
      <c r="F5" t="s">
        <v>8</v>
      </c>
      <c r="G5" s="1">
        <v>0.5</v>
      </c>
      <c r="H5" t="s">
        <v>12</v>
      </c>
      <c r="I5" t="b">
        <v>1</v>
      </c>
    </row>
    <row r="6" spans="1:17" x14ac:dyDescent="0.25">
      <c r="A6" t="s">
        <v>7</v>
      </c>
      <c r="B6">
        <v>14910</v>
      </c>
      <c r="C6">
        <v>14910</v>
      </c>
      <c r="D6">
        <v>1</v>
      </c>
      <c r="E6">
        <v>2</v>
      </c>
      <c r="F6" t="s">
        <v>8</v>
      </c>
      <c r="G6" s="1">
        <v>0.5</v>
      </c>
      <c r="H6" t="s">
        <v>12</v>
      </c>
      <c r="I6" t="b">
        <v>1</v>
      </c>
      <c r="K6" t="s">
        <v>15</v>
      </c>
      <c r="L6" t="s">
        <v>16</v>
      </c>
      <c r="M6">
        <f>COUNTIF($H2:I817,"A/T")</f>
        <v>0</v>
      </c>
      <c r="N6">
        <f>SUM(M6:M9)</f>
        <v>1</v>
      </c>
      <c r="O6">
        <f>COUNTIF($H2:K817,"A/T")</f>
        <v>0</v>
      </c>
    </row>
    <row r="7" spans="1:17" x14ac:dyDescent="0.25">
      <c r="A7" t="s">
        <v>10</v>
      </c>
      <c r="B7">
        <v>1901</v>
      </c>
      <c r="C7">
        <v>1901</v>
      </c>
      <c r="D7">
        <v>1</v>
      </c>
      <c r="E7">
        <v>2</v>
      </c>
      <c r="F7" t="s">
        <v>8</v>
      </c>
      <c r="G7" s="1">
        <v>0.5</v>
      </c>
      <c r="H7" t="s">
        <v>17</v>
      </c>
      <c r="I7" t="b">
        <v>1</v>
      </c>
      <c r="L7" t="s">
        <v>17</v>
      </c>
      <c r="M7">
        <f>COUNTIF($H2:I817,"A/C")</f>
        <v>1</v>
      </c>
      <c r="O7">
        <f>COUNTIF($H2:K817,"A/C")</f>
        <v>1</v>
      </c>
    </row>
    <row r="8" spans="1:17" x14ac:dyDescent="0.25">
      <c r="L8" t="s">
        <v>18</v>
      </c>
      <c r="M8">
        <f>COUNTIF($H2:I817,"G/T")</f>
        <v>0</v>
      </c>
      <c r="O8">
        <f>COUNTIF($H2:K817,"G/T")</f>
        <v>0</v>
      </c>
    </row>
    <row r="9" spans="1:17" x14ac:dyDescent="0.25">
      <c r="L9" t="s">
        <v>19</v>
      </c>
      <c r="M9">
        <f>COUNTIF($H2:I817,"C/G")</f>
        <v>0</v>
      </c>
      <c r="O9">
        <f>COUNTIF($H2:K817,"C/G")</f>
        <v>0</v>
      </c>
    </row>
    <row r="10" spans="1:17" x14ac:dyDescent="0.25">
      <c r="L10" t="s">
        <v>20</v>
      </c>
      <c r="M10">
        <f>SUM(M3:M9)</f>
        <v>6</v>
      </c>
      <c r="O10">
        <f>SUM(O3:O9)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C26F0-7953-4EB7-BE5F-6995D30DB81F}">
  <dimension ref="A1:Q45"/>
  <sheetViews>
    <sheetView workbookViewId="0">
      <selection activeCell="I18" sqref="I18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7" x14ac:dyDescent="0.25">
      <c r="A2" t="s">
        <v>7</v>
      </c>
      <c r="B2">
        <v>83441</v>
      </c>
      <c r="C2">
        <v>83441</v>
      </c>
      <c r="D2">
        <v>1</v>
      </c>
      <c r="E2">
        <v>2</v>
      </c>
      <c r="F2" t="s">
        <v>8</v>
      </c>
      <c r="G2" s="1">
        <v>0.5</v>
      </c>
      <c r="H2" t="s">
        <v>12</v>
      </c>
      <c r="I2" t="b">
        <v>1</v>
      </c>
    </row>
    <row r="3" spans="1:17" x14ac:dyDescent="0.25">
      <c r="A3" t="s">
        <v>7</v>
      </c>
      <c r="B3">
        <v>82793</v>
      </c>
      <c r="C3">
        <v>82793</v>
      </c>
      <c r="D3">
        <v>1</v>
      </c>
      <c r="E3">
        <v>2</v>
      </c>
      <c r="F3" t="s">
        <v>8</v>
      </c>
      <c r="G3" s="1">
        <v>0.5</v>
      </c>
      <c r="H3" t="s">
        <v>12</v>
      </c>
      <c r="I3" t="b">
        <v>1</v>
      </c>
    </row>
    <row r="4" spans="1:17" x14ac:dyDescent="0.25">
      <c r="A4" t="s">
        <v>10</v>
      </c>
      <c r="B4">
        <v>82096</v>
      </c>
      <c r="C4">
        <v>82096</v>
      </c>
      <c r="D4">
        <v>1</v>
      </c>
      <c r="E4">
        <v>2</v>
      </c>
      <c r="F4" t="s">
        <v>8</v>
      </c>
      <c r="G4" s="1">
        <v>0.5</v>
      </c>
      <c r="H4" t="s">
        <v>14</v>
      </c>
      <c r="I4" t="b">
        <v>1</v>
      </c>
    </row>
    <row r="5" spans="1:17" x14ac:dyDescent="0.25">
      <c r="A5" t="s">
        <v>10</v>
      </c>
      <c r="B5">
        <v>78371</v>
      </c>
      <c r="C5">
        <v>78371</v>
      </c>
      <c r="D5">
        <v>1</v>
      </c>
      <c r="E5">
        <v>2</v>
      </c>
      <c r="F5" t="s">
        <v>8</v>
      </c>
      <c r="G5" s="1">
        <v>0.5</v>
      </c>
      <c r="H5" t="s">
        <v>16</v>
      </c>
      <c r="I5" t="b">
        <v>1</v>
      </c>
      <c r="K5" t="s">
        <v>11</v>
      </c>
      <c r="L5" t="s">
        <v>12</v>
      </c>
      <c r="M5">
        <f>COUNTIF($H2:I819,"C/T")</f>
        <v>10</v>
      </c>
      <c r="N5">
        <f>SUM(M5:M6)</f>
        <v>23</v>
      </c>
      <c r="O5">
        <f>COUNTIF($H2:K819,"C/T")</f>
        <v>10</v>
      </c>
      <c r="P5" t="s">
        <v>13</v>
      </c>
      <c r="Q5">
        <f>N5/N8</f>
        <v>1.0952380952380953</v>
      </c>
    </row>
    <row r="6" spans="1:17" x14ac:dyDescent="0.25">
      <c r="A6" t="s">
        <v>10</v>
      </c>
      <c r="B6">
        <v>78370</v>
      </c>
      <c r="C6">
        <v>78370</v>
      </c>
      <c r="D6">
        <v>1</v>
      </c>
      <c r="E6">
        <v>2</v>
      </c>
      <c r="F6" t="s">
        <v>8</v>
      </c>
      <c r="G6" s="1">
        <v>0.5</v>
      </c>
      <c r="H6" t="s">
        <v>16</v>
      </c>
      <c r="I6" t="b">
        <v>1</v>
      </c>
      <c r="L6" t="s">
        <v>14</v>
      </c>
      <c r="M6">
        <f>COUNTIF($H2:I819,"A/G")</f>
        <v>13</v>
      </c>
      <c r="O6">
        <f>COUNTIF($H2:K819,"A/G")</f>
        <v>13</v>
      </c>
    </row>
    <row r="7" spans="1:17" x14ac:dyDescent="0.25">
      <c r="A7" t="s">
        <v>7</v>
      </c>
      <c r="B7">
        <v>75781</v>
      </c>
      <c r="C7">
        <v>75781</v>
      </c>
      <c r="D7">
        <v>1</v>
      </c>
      <c r="E7">
        <v>2</v>
      </c>
      <c r="F7" t="s">
        <v>8</v>
      </c>
      <c r="G7" s="1">
        <v>0.5</v>
      </c>
      <c r="H7" t="s">
        <v>19</v>
      </c>
      <c r="I7" t="b">
        <v>1</v>
      </c>
    </row>
    <row r="8" spans="1:17" x14ac:dyDescent="0.25">
      <c r="A8" t="s">
        <v>7</v>
      </c>
      <c r="B8">
        <v>73966</v>
      </c>
      <c r="C8">
        <v>73966</v>
      </c>
      <c r="D8">
        <v>1</v>
      </c>
      <c r="E8">
        <v>2</v>
      </c>
      <c r="F8" t="s">
        <v>8</v>
      </c>
      <c r="G8" s="1">
        <v>0.5</v>
      </c>
      <c r="H8" t="s">
        <v>12</v>
      </c>
      <c r="I8" t="b">
        <v>1</v>
      </c>
      <c r="K8" t="s">
        <v>15</v>
      </c>
      <c r="L8" t="s">
        <v>16</v>
      </c>
      <c r="M8">
        <f>COUNTIF($H2:I819,"A/T")</f>
        <v>4</v>
      </c>
      <c r="N8">
        <f>SUM(M8:M11)</f>
        <v>21</v>
      </c>
      <c r="O8">
        <f>COUNTIF($H2:K819,"A/T")</f>
        <v>4</v>
      </c>
    </row>
    <row r="9" spans="1:17" x14ac:dyDescent="0.25">
      <c r="A9" t="s">
        <v>9</v>
      </c>
      <c r="B9">
        <v>72942</v>
      </c>
      <c r="C9">
        <v>72942</v>
      </c>
      <c r="D9">
        <v>1</v>
      </c>
      <c r="E9">
        <v>2</v>
      </c>
      <c r="F9" t="s">
        <v>8</v>
      </c>
      <c r="G9" s="1">
        <v>0.5</v>
      </c>
      <c r="H9" t="s">
        <v>18</v>
      </c>
      <c r="I9" t="b">
        <v>1</v>
      </c>
      <c r="L9" t="s">
        <v>17</v>
      </c>
      <c r="M9">
        <f>COUNTIF($H2:I819,"A/C")</f>
        <v>6</v>
      </c>
      <c r="O9">
        <f>COUNTIF($H2:K819,"A/C")</f>
        <v>6</v>
      </c>
    </row>
    <row r="10" spans="1:17" x14ac:dyDescent="0.25">
      <c r="A10" t="s">
        <v>9</v>
      </c>
      <c r="B10">
        <v>72922</v>
      </c>
      <c r="C10">
        <v>72922</v>
      </c>
      <c r="D10">
        <v>1</v>
      </c>
      <c r="E10">
        <v>2</v>
      </c>
      <c r="F10" t="s">
        <v>8</v>
      </c>
      <c r="G10" s="1">
        <v>0.5</v>
      </c>
      <c r="H10" t="s">
        <v>18</v>
      </c>
      <c r="I10" t="b">
        <v>1</v>
      </c>
      <c r="L10" t="s">
        <v>18</v>
      </c>
      <c r="M10">
        <f>COUNTIF($H2:I819,"G/T")</f>
        <v>9</v>
      </c>
      <c r="O10">
        <f>COUNTIF($H2:I819,"G/T")</f>
        <v>9</v>
      </c>
    </row>
    <row r="11" spans="1:17" x14ac:dyDescent="0.25">
      <c r="A11" t="s">
        <v>10</v>
      </c>
      <c r="B11">
        <v>70274</v>
      </c>
      <c r="C11">
        <v>70274</v>
      </c>
      <c r="D11">
        <v>1</v>
      </c>
      <c r="E11">
        <v>2</v>
      </c>
      <c r="F11" t="s">
        <v>8</v>
      </c>
      <c r="G11" s="1">
        <v>0.5</v>
      </c>
      <c r="H11" t="s">
        <v>17</v>
      </c>
      <c r="I11" t="b">
        <v>1</v>
      </c>
      <c r="L11" t="s">
        <v>19</v>
      </c>
      <c r="M11">
        <f>COUNTIF($H2:I819,"C/G")</f>
        <v>2</v>
      </c>
      <c r="O11">
        <f>COUNTIF($H2:I819,"C/G")</f>
        <v>2</v>
      </c>
    </row>
    <row r="12" spans="1:17" x14ac:dyDescent="0.25">
      <c r="A12" t="s">
        <v>7</v>
      </c>
      <c r="B12">
        <v>69991</v>
      </c>
      <c r="C12">
        <v>69991</v>
      </c>
      <c r="D12">
        <v>1</v>
      </c>
      <c r="E12">
        <v>2</v>
      </c>
      <c r="F12" t="s">
        <v>8</v>
      </c>
      <c r="G12" s="1">
        <v>0.5</v>
      </c>
      <c r="H12" t="s">
        <v>12</v>
      </c>
      <c r="I12" t="b">
        <v>1</v>
      </c>
      <c r="L12" t="s">
        <v>20</v>
      </c>
      <c r="M12">
        <f>SUM(M5:M11)</f>
        <v>44</v>
      </c>
      <c r="O12">
        <f>SUM(O5:O11)</f>
        <v>44</v>
      </c>
    </row>
    <row r="13" spans="1:17" x14ac:dyDescent="0.25">
      <c r="A13" t="s">
        <v>7</v>
      </c>
      <c r="B13">
        <v>69131</v>
      </c>
      <c r="C13">
        <v>69131</v>
      </c>
      <c r="D13">
        <v>1</v>
      </c>
      <c r="E13">
        <v>2</v>
      </c>
      <c r="F13" t="s">
        <v>8</v>
      </c>
      <c r="G13" s="1">
        <v>0.5</v>
      </c>
      <c r="H13" t="s">
        <v>12</v>
      </c>
      <c r="I13" t="b">
        <v>1</v>
      </c>
    </row>
    <row r="14" spans="1:17" x14ac:dyDescent="0.25">
      <c r="A14" t="s">
        <v>9</v>
      </c>
      <c r="B14">
        <v>68819</v>
      </c>
      <c r="C14">
        <v>68819</v>
      </c>
      <c r="D14">
        <v>1</v>
      </c>
      <c r="E14">
        <v>2</v>
      </c>
      <c r="F14" t="s">
        <v>8</v>
      </c>
      <c r="G14" s="1">
        <v>0.5</v>
      </c>
      <c r="H14" t="s">
        <v>18</v>
      </c>
      <c r="I14" t="b">
        <v>1</v>
      </c>
    </row>
    <row r="15" spans="1:17" x14ac:dyDescent="0.25">
      <c r="A15" t="s">
        <v>10</v>
      </c>
      <c r="B15">
        <v>62292</v>
      </c>
      <c r="C15">
        <v>62292</v>
      </c>
      <c r="D15">
        <v>1</v>
      </c>
      <c r="E15">
        <v>2</v>
      </c>
      <c r="F15" t="s">
        <v>8</v>
      </c>
      <c r="G15" s="1">
        <v>0.5</v>
      </c>
      <c r="H15" t="s">
        <v>14</v>
      </c>
      <c r="I15" t="b">
        <v>1</v>
      </c>
    </row>
    <row r="16" spans="1:17" x14ac:dyDescent="0.25">
      <c r="A16" t="s">
        <v>9</v>
      </c>
      <c r="B16">
        <v>53697</v>
      </c>
      <c r="C16">
        <v>53697</v>
      </c>
      <c r="D16">
        <v>1</v>
      </c>
      <c r="E16">
        <v>2</v>
      </c>
      <c r="F16" t="s">
        <v>8</v>
      </c>
      <c r="G16" s="1">
        <v>0.5</v>
      </c>
      <c r="H16" t="s">
        <v>18</v>
      </c>
      <c r="I16" t="b">
        <v>1</v>
      </c>
    </row>
    <row r="17" spans="1:9" x14ac:dyDescent="0.25">
      <c r="A17" t="s">
        <v>7</v>
      </c>
      <c r="B17">
        <v>51702</v>
      </c>
      <c r="C17">
        <v>51702</v>
      </c>
      <c r="D17">
        <v>1</v>
      </c>
      <c r="E17">
        <v>2</v>
      </c>
      <c r="F17" t="s">
        <v>8</v>
      </c>
      <c r="G17" s="1">
        <v>0.5</v>
      </c>
      <c r="H17" t="s">
        <v>12</v>
      </c>
      <c r="I17" t="b">
        <v>1</v>
      </c>
    </row>
    <row r="18" spans="1:9" x14ac:dyDescent="0.25">
      <c r="A18" t="s">
        <v>7</v>
      </c>
      <c r="B18">
        <v>49589</v>
      </c>
      <c r="C18">
        <v>49589</v>
      </c>
      <c r="D18">
        <v>1</v>
      </c>
      <c r="E18">
        <v>2</v>
      </c>
      <c r="F18" t="s">
        <v>8</v>
      </c>
      <c r="G18" s="1">
        <v>0.5</v>
      </c>
      <c r="H18" t="s">
        <v>12</v>
      </c>
      <c r="I18" t="b">
        <v>1</v>
      </c>
    </row>
    <row r="19" spans="1:9" x14ac:dyDescent="0.25">
      <c r="A19" t="s">
        <v>10</v>
      </c>
      <c r="B19">
        <v>47882</v>
      </c>
      <c r="C19">
        <v>47882</v>
      </c>
      <c r="D19">
        <v>1</v>
      </c>
      <c r="E19">
        <v>2</v>
      </c>
      <c r="F19" t="s">
        <v>8</v>
      </c>
      <c r="G19" s="1">
        <v>0.5</v>
      </c>
      <c r="H19" t="s">
        <v>14</v>
      </c>
      <c r="I19" t="b">
        <v>1</v>
      </c>
    </row>
    <row r="20" spans="1:9" x14ac:dyDescent="0.25">
      <c r="A20" t="s">
        <v>10</v>
      </c>
      <c r="B20">
        <v>47709</v>
      </c>
      <c r="C20">
        <v>47709</v>
      </c>
      <c r="D20">
        <v>1</v>
      </c>
      <c r="E20">
        <v>2</v>
      </c>
      <c r="F20" t="s">
        <v>8</v>
      </c>
      <c r="G20" s="1">
        <v>0.5</v>
      </c>
      <c r="H20" t="s">
        <v>17</v>
      </c>
      <c r="I20" t="b">
        <v>1</v>
      </c>
    </row>
    <row r="21" spans="1:9" x14ac:dyDescent="0.25">
      <c r="A21" t="s">
        <v>10</v>
      </c>
      <c r="B21">
        <v>42679</v>
      </c>
      <c r="C21">
        <v>42679</v>
      </c>
      <c r="D21">
        <v>1</v>
      </c>
      <c r="E21">
        <v>2</v>
      </c>
      <c r="F21" t="s">
        <v>8</v>
      </c>
      <c r="G21" s="1">
        <v>0.5</v>
      </c>
      <c r="H21" t="s">
        <v>14</v>
      </c>
      <c r="I21" t="b">
        <v>1</v>
      </c>
    </row>
    <row r="22" spans="1:9" x14ac:dyDescent="0.25">
      <c r="A22" t="s">
        <v>10</v>
      </c>
      <c r="B22">
        <v>39864</v>
      </c>
      <c r="C22">
        <v>39864</v>
      </c>
      <c r="D22">
        <v>1</v>
      </c>
      <c r="E22">
        <v>2</v>
      </c>
      <c r="F22" t="s">
        <v>8</v>
      </c>
      <c r="G22" s="1">
        <v>0.5</v>
      </c>
      <c r="H22" t="s">
        <v>14</v>
      </c>
      <c r="I22" t="b">
        <v>1</v>
      </c>
    </row>
    <row r="23" spans="1:9" x14ac:dyDescent="0.25">
      <c r="A23" t="s">
        <v>7</v>
      </c>
      <c r="B23">
        <v>35678</v>
      </c>
      <c r="C23">
        <v>35678</v>
      </c>
      <c r="D23">
        <v>1</v>
      </c>
      <c r="E23">
        <v>2</v>
      </c>
      <c r="F23" t="s">
        <v>8</v>
      </c>
      <c r="G23" s="1">
        <v>0.5</v>
      </c>
      <c r="H23" t="s">
        <v>12</v>
      </c>
      <c r="I23" t="b">
        <v>1</v>
      </c>
    </row>
    <row r="24" spans="1:9" x14ac:dyDescent="0.25">
      <c r="A24" t="s">
        <v>10</v>
      </c>
      <c r="B24">
        <v>35031</v>
      </c>
      <c r="C24">
        <v>35031</v>
      </c>
      <c r="D24">
        <v>1</v>
      </c>
      <c r="E24">
        <v>2</v>
      </c>
      <c r="F24" t="s">
        <v>8</v>
      </c>
      <c r="G24" s="1">
        <v>0.5</v>
      </c>
      <c r="H24" t="s">
        <v>14</v>
      </c>
      <c r="I24" t="b">
        <v>1</v>
      </c>
    </row>
    <row r="25" spans="1:9" x14ac:dyDescent="0.25">
      <c r="A25" t="s">
        <v>10</v>
      </c>
      <c r="B25">
        <v>33253</v>
      </c>
      <c r="C25">
        <v>33253</v>
      </c>
      <c r="D25">
        <v>1</v>
      </c>
      <c r="E25">
        <v>2</v>
      </c>
      <c r="F25" t="s">
        <v>8</v>
      </c>
      <c r="G25" s="1">
        <v>0.5</v>
      </c>
      <c r="H25" t="s">
        <v>14</v>
      </c>
      <c r="I25" t="b">
        <v>1</v>
      </c>
    </row>
    <row r="26" spans="1:9" x14ac:dyDescent="0.25">
      <c r="A26" t="s">
        <v>9</v>
      </c>
      <c r="B26">
        <v>32251</v>
      </c>
      <c r="C26">
        <v>32251</v>
      </c>
      <c r="D26">
        <v>1</v>
      </c>
      <c r="E26">
        <v>2</v>
      </c>
      <c r="F26" t="s">
        <v>8</v>
      </c>
      <c r="G26" s="1">
        <v>0.5</v>
      </c>
      <c r="H26" t="s">
        <v>18</v>
      </c>
      <c r="I26" t="b">
        <v>1</v>
      </c>
    </row>
    <row r="27" spans="1:9" x14ac:dyDescent="0.25">
      <c r="A27" t="s">
        <v>10</v>
      </c>
      <c r="B27">
        <v>32132</v>
      </c>
      <c r="C27">
        <v>32132</v>
      </c>
      <c r="D27">
        <v>1</v>
      </c>
      <c r="E27">
        <v>2</v>
      </c>
      <c r="F27" t="s">
        <v>8</v>
      </c>
      <c r="G27" s="1">
        <v>0.5</v>
      </c>
      <c r="H27" t="s">
        <v>17</v>
      </c>
      <c r="I27" t="b">
        <v>1</v>
      </c>
    </row>
    <row r="28" spans="1:9" x14ac:dyDescent="0.25">
      <c r="A28" t="s">
        <v>10</v>
      </c>
      <c r="B28">
        <v>31977</v>
      </c>
      <c r="C28">
        <v>31977</v>
      </c>
      <c r="D28">
        <v>1</v>
      </c>
      <c r="E28">
        <v>2</v>
      </c>
      <c r="F28" t="s">
        <v>8</v>
      </c>
      <c r="G28" s="1">
        <v>0.5</v>
      </c>
      <c r="H28" t="s">
        <v>16</v>
      </c>
      <c r="I28" t="b">
        <v>1</v>
      </c>
    </row>
    <row r="29" spans="1:9" x14ac:dyDescent="0.25">
      <c r="A29" t="s">
        <v>9</v>
      </c>
      <c r="B29">
        <v>30785</v>
      </c>
      <c r="C29">
        <v>30785</v>
      </c>
      <c r="D29">
        <v>1</v>
      </c>
      <c r="E29">
        <v>2</v>
      </c>
      <c r="F29" t="s">
        <v>8</v>
      </c>
      <c r="G29" s="1">
        <v>0.5</v>
      </c>
      <c r="H29" t="s">
        <v>18</v>
      </c>
      <c r="I29" t="b">
        <v>1</v>
      </c>
    </row>
    <row r="30" spans="1:9" x14ac:dyDescent="0.25">
      <c r="A30" t="s">
        <v>10</v>
      </c>
      <c r="B30">
        <v>29117</v>
      </c>
      <c r="C30">
        <v>29117</v>
      </c>
      <c r="D30">
        <v>1</v>
      </c>
      <c r="E30">
        <v>2</v>
      </c>
      <c r="F30" t="s">
        <v>8</v>
      </c>
      <c r="G30" s="1">
        <v>0.5</v>
      </c>
      <c r="H30" t="s">
        <v>14</v>
      </c>
      <c r="I30" t="b">
        <v>1</v>
      </c>
    </row>
    <row r="31" spans="1:9" x14ac:dyDescent="0.25">
      <c r="A31" t="s">
        <v>10</v>
      </c>
      <c r="B31">
        <v>29078</v>
      </c>
      <c r="C31">
        <v>29078</v>
      </c>
      <c r="D31">
        <v>1</v>
      </c>
      <c r="E31">
        <v>2</v>
      </c>
      <c r="F31" t="s">
        <v>8</v>
      </c>
      <c r="G31" s="1">
        <v>0.5</v>
      </c>
      <c r="H31" t="s">
        <v>14</v>
      </c>
      <c r="I31" t="b">
        <v>1</v>
      </c>
    </row>
    <row r="32" spans="1:9" x14ac:dyDescent="0.25">
      <c r="A32" t="s">
        <v>10</v>
      </c>
      <c r="B32">
        <v>28676</v>
      </c>
      <c r="C32">
        <v>28676</v>
      </c>
      <c r="D32">
        <v>1</v>
      </c>
      <c r="E32">
        <v>2</v>
      </c>
      <c r="F32" t="s">
        <v>8</v>
      </c>
      <c r="G32" s="1">
        <v>0.5</v>
      </c>
      <c r="H32" t="s">
        <v>14</v>
      </c>
      <c r="I32" t="b">
        <v>1</v>
      </c>
    </row>
    <row r="33" spans="1:9" x14ac:dyDescent="0.25">
      <c r="A33" t="s">
        <v>10</v>
      </c>
      <c r="B33">
        <v>28166</v>
      </c>
      <c r="C33">
        <v>28166</v>
      </c>
      <c r="D33">
        <v>1</v>
      </c>
      <c r="E33">
        <v>2</v>
      </c>
      <c r="F33" t="s">
        <v>8</v>
      </c>
      <c r="G33" s="1">
        <v>0.5</v>
      </c>
      <c r="H33" t="s">
        <v>17</v>
      </c>
      <c r="I33" t="b">
        <v>1</v>
      </c>
    </row>
    <row r="34" spans="1:9" x14ac:dyDescent="0.25">
      <c r="A34" t="s">
        <v>9</v>
      </c>
      <c r="B34">
        <v>27933</v>
      </c>
      <c r="C34">
        <v>27933</v>
      </c>
      <c r="D34">
        <v>1</v>
      </c>
      <c r="E34">
        <v>2</v>
      </c>
      <c r="F34" t="s">
        <v>8</v>
      </c>
      <c r="G34" s="1">
        <v>0.5</v>
      </c>
      <c r="H34" t="s">
        <v>18</v>
      </c>
      <c r="I34" t="b">
        <v>1</v>
      </c>
    </row>
    <row r="35" spans="1:9" x14ac:dyDescent="0.25">
      <c r="A35" t="s">
        <v>9</v>
      </c>
      <c r="B35">
        <v>23704</v>
      </c>
      <c r="C35">
        <v>23704</v>
      </c>
      <c r="D35">
        <v>1</v>
      </c>
      <c r="E35">
        <v>2</v>
      </c>
      <c r="F35" t="s">
        <v>8</v>
      </c>
      <c r="G35" s="1">
        <v>0.5</v>
      </c>
      <c r="H35" t="s">
        <v>18</v>
      </c>
      <c r="I35" t="b">
        <v>1</v>
      </c>
    </row>
    <row r="36" spans="1:9" x14ac:dyDescent="0.25">
      <c r="A36" t="s">
        <v>9</v>
      </c>
      <c r="B36">
        <v>21475</v>
      </c>
      <c r="C36">
        <v>21475</v>
      </c>
      <c r="D36">
        <v>1</v>
      </c>
      <c r="E36">
        <v>2</v>
      </c>
      <c r="F36" t="s">
        <v>8</v>
      </c>
      <c r="G36" s="1">
        <v>0.5</v>
      </c>
      <c r="H36" t="s">
        <v>18</v>
      </c>
      <c r="I36" t="b">
        <v>1</v>
      </c>
    </row>
    <row r="37" spans="1:9" x14ac:dyDescent="0.25">
      <c r="A37" t="s">
        <v>10</v>
      </c>
      <c r="B37">
        <v>18503</v>
      </c>
      <c r="C37">
        <v>18503</v>
      </c>
      <c r="D37">
        <v>1</v>
      </c>
      <c r="E37">
        <v>2</v>
      </c>
      <c r="F37" t="s">
        <v>8</v>
      </c>
      <c r="G37" s="1">
        <v>0.5</v>
      </c>
      <c r="H37" t="s">
        <v>14</v>
      </c>
      <c r="I37" t="b">
        <v>1</v>
      </c>
    </row>
    <row r="38" spans="1:9" x14ac:dyDescent="0.25">
      <c r="A38" t="s">
        <v>7</v>
      </c>
      <c r="B38">
        <v>17851</v>
      </c>
      <c r="C38">
        <v>17851</v>
      </c>
      <c r="D38">
        <v>1</v>
      </c>
      <c r="E38">
        <v>2</v>
      </c>
      <c r="F38" t="s">
        <v>8</v>
      </c>
      <c r="G38" s="1">
        <v>0.5</v>
      </c>
      <c r="H38" t="s">
        <v>19</v>
      </c>
      <c r="I38" t="b">
        <v>1</v>
      </c>
    </row>
    <row r="39" spans="1:9" x14ac:dyDescent="0.25">
      <c r="A39" t="s">
        <v>7</v>
      </c>
      <c r="B39">
        <v>10739</v>
      </c>
      <c r="C39">
        <v>10739</v>
      </c>
      <c r="D39">
        <v>1</v>
      </c>
      <c r="E39">
        <v>2</v>
      </c>
      <c r="F39" t="s">
        <v>8</v>
      </c>
      <c r="G39" s="1">
        <v>0.5</v>
      </c>
      <c r="H39" t="s">
        <v>12</v>
      </c>
      <c r="I39" t="b">
        <v>1</v>
      </c>
    </row>
    <row r="40" spans="1:9" x14ac:dyDescent="0.25">
      <c r="A40" t="s">
        <v>10</v>
      </c>
      <c r="B40">
        <v>10180</v>
      </c>
      <c r="C40">
        <v>10180</v>
      </c>
      <c r="D40">
        <v>1</v>
      </c>
      <c r="E40">
        <v>2</v>
      </c>
      <c r="F40" t="s">
        <v>8</v>
      </c>
      <c r="G40" s="1">
        <v>0.5</v>
      </c>
      <c r="H40" t="s">
        <v>16</v>
      </c>
      <c r="I40" t="b">
        <v>1</v>
      </c>
    </row>
    <row r="41" spans="1:9" x14ac:dyDescent="0.25">
      <c r="A41" t="s">
        <v>10</v>
      </c>
      <c r="B41">
        <v>9787</v>
      </c>
      <c r="C41">
        <v>9787</v>
      </c>
      <c r="D41">
        <v>1</v>
      </c>
      <c r="E41">
        <v>2</v>
      </c>
      <c r="F41" t="s">
        <v>8</v>
      </c>
      <c r="G41" s="1">
        <v>0.5</v>
      </c>
      <c r="H41" t="s">
        <v>14</v>
      </c>
      <c r="I41" t="b">
        <v>1</v>
      </c>
    </row>
    <row r="42" spans="1:9" x14ac:dyDescent="0.25">
      <c r="A42" t="s">
        <v>10</v>
      </c>
      <c r="B42">
        <v>9636</v>
      </c>
      <c r="C42">
        <v>9636</v>
      </c>
      <c r="D42">
        <v>1</v>
      </c>
      <c r="E42">
        <v>2</v>
      </c>
      <c r="F42" t="s">
        <v>8</v>
      </c>
      <c r="G42" s="1">
        <v>0.5</v>
      </c>
      <c r="H42" t="s">
        <v>17</v>
      </c>
      <c r="I42" t="b">
        <v>1</v>
      </c>
    </row>
    <row r="43" spans="1:9" x14ac:dyDescent="0.25">
      <c r="A43" t="s">
        <v>10</v>
      </c>
      <c r="B43">
        <v>7492</v>
      </c>
      <c r="C43">
        <v>7492</v>
      </c>
      <c r="D43">
        <v>1</v>
      </c>
      <c r="E43">
        <v>2</v>
      </c>
      <c r="F43" t="s">
        <v>8</v>
      </c>
      <c r="G43" s="1">
        <v>0.5</v>
      </c>
      <c r="H43" t="s">
        <v>14</v>
      </c>
      <c r="I43" t="b">
        <v>1</v>
      </c>
    </row>
    <row r="44" spans="1:9" x14ac:dyDescent="0.25">
      <c r="A44" t="s">
        <v>10</v>
      </c>
      <c r="B44">
        <v>4456</v>
      </c>
      <c r="C44">
        <v>4456</v>
      </c>
      <c r="D44">
        <v>1</v>
      </c>
      <c r="E44">
        <v>2</v>
      </c>
      <c r="F44" t="s">
        <v>8</v>
      </c>
      <c r="G44" s="1">
        <v>0.5</v>
      </c>
      <c r="H44" t="s">
        <v>17</v>
      </c>
      <c r="I44" t="b">
        <v>1</v>
      </c>
    </row>
    <row r="45" spans="1:9" x14ac:dyDescent="0.25">
      <c r="A45" t="s">
        <v>7</v>
      </c>
      <c r="B45">
        <v>1723</v>
      </c>
      <c r="C45">
        <v>1723</v>
      </c>
      <c r="D45">
        <v>1</v>
      </c>
      <c r="E45">
        <v>2</v>
      </c>
      <c r="F45" t="s">
        <v>8</v>
      </c>
      <c r="G45" s="1">
        <v>0.5</v>
      </c>
      <c r="H45" t="s">
        <v>12</v>
      </c>
      <c r="I45" t="b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2DCA0-020B-452B-9F90-24C73545A381}">
  <dimension ref="A1:Q21"/>
  <sheetViews>
    <sheetView workbookViewId="0">
      <selection sqref="A1:Q21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7" x14ac:dyDescent="0.25">
      <c r="A2" t="s">
        <v>9</v>
      </c>
      <c r="B2">
        <v>18274</v>
      </c>
      <c r="C2">
        <v>18274</v>
      </c>
      <c r="D2">
        <v>1</v>
      </c>
      <c r="E2">
        <v>2</v>
      </c>
      <c r="F2" t="s">
        <v>8</v>
      </c>
      <c r="G2" s="1">
        <v>0.5</v>
      </c>
      <c r="H2" t="s">
        <v>18</v>
      </c>
      <c r="I2" t="b">
        <v>1</v>
      </c>
    </row>
    <row r="3" spans="1:17" x14ac:dyDescent="0.25">
      <c r="A3" t="s">
        <v>9</v>
      </c>
      <c r="B3">
        <v>18175</v>
      </c>
      <c r="C3">
        <v>18175</v>
      </c>
      <c r="D3">
        <v>1</v>
      </c>
      <c r="E3">
        <v>2</v>
      </c>
      <c r="F3" t="s">
        <v>8</v>
      </c>
      <c r="G3" s="1">
        <v>0.5</v>
      </c>
      <c r="H3" t="s">
        <v>18</v>
      </c>
      <c r="I3" t="b">
        <v>1</v>
      </c>
    </row>
    <row r="4" spans="1:17" x14ac:dyDescent="0.25">
      <c r="A4" t="s">
        <v>10</v>
      </c>
      <c r="B4">
        <v>17045</v>
      </c>
      <c r="C4">
        <v>17045</v>
      </c>
      <c r="D4">
        <v>1</v>
      </c>
      <c r="E4">
        <v>2</v>
      </c>
      <c r="F4" t="s">
        <v>8</v>
      </c>
      <c r="G4" s="1">
        <v>0.5</v>
      </c>
      <c r="H4" t="s">
        <v>14</v>
      </c>
      <c r="I4" t="b">
        <v>1</v>
      </c>
      <c r="K4" t="s">
        <v>11</v>
      </c>
      <c r="L4" t="s">
        <v>12</v>
      </c>
      <c r="M4">
        <f>COUNTIF($H2:I818,"C/T")</f>
        <v>3</v>
      </c>
      <c r="N4">
        <f>SUM(M4:M5)</f>
        <v>10</v>
      </c>
      <c r="O4">
        <f>COUNTIF($H3:K818,"C/T")</f>
        <v>3</v>
      </c>
      <c r="P4" t="s">
        <v>13</v>
      </c>
      <c r="Q4">
        <f>N4/N7</f>
        <v>1</v>
      </c>
    </row>
    <row r="5" spans="1:17" x14ac:dyDescent="0.25">
      <c r="A5" t="s">
        <v>10</v>
      </c>
      <c r="B5">
        <v>16223</v>
      </c>
      <c r="C5">
        <v>16223</v>
      </c>
      <c r="D5">
        <v>1</v>
      </c>
      <c r="E5">
        <v>2</v>
      </c>
      <c r="F5" t="s">
        <v>8</v>
      </c>
      <c r="G5" s="1">
        <v>0.5</v>
      </c>
      <c r="H5" t="s">
        <v>17</v>
      </c>
      <c r="I5" t="b">
        <v>1</v>
      </c>
      <c r="L5" t="s">
        <v>14</v>
      </c>
      <c r="M5">
        <f>COUNTIF($H3:I818,"A/G")</f>
        <v>7</v>
      </c>
      <c r="O5">
        <f>COUNTIF($H3:K818,"A/G")</f>
        <v>7</v>
      </c>
    </row>
    <row r="6" spans="1:17" x14ac:dyDescent="0.25">
      <c r="A6" t="s">
        <v>10</v>
      </c>
      <c r="B6">
        <v>16196</v>
      </c>
      <c r="C6">
        <v>16196</v>
      </c>
      <c r="D6">
        <v>1</v>
      </c>
      <c r="E6">
        <v>2</v>
      </c>
      <c r="F6" t="s">
        <v>8</v>
      </c>
      <c r="G6" s="1">
        <v>0.5</v>
      </c>
      <c r="H6" t="s">
        <v>14</v>
      </c>
      <c r="I6" t="b">
        <v>1</v>
      </c>
    </row>
    <row r="7" spans="1:17" x14ac:dyDescent="0.25">
      <c r="A7" t="s">
        <v>10</v>
      </c>
      <c r="B7">
        <v>15770</v>
      </c>
      <c r="C7">
        <v>15770</v>
      </c>
      <c r="D7">
        <v>1</v>
      </c>
      <c r="E7">
        <v>2</v>
      </c>
      <c r="F7" t="s">
        <v>8</v>
      </c>
      <c r="G7" s="1">
        <v>0.5</v>
      </c>
      <c r="H7" t="s">
        <v>14</v>
      </c>
      <c r="I7" t="b">
        <v>1</v>
      </c>
      <c r="K7" t="s">
        <v>15</v>
      </c>
      <c r="L7" t="s">
        <v>16</v>
      </c>
      <c r="M7">
        <f>COUNTIF($H3:I818,"A/T")</f>
        <v>0</v>
      </c>
      <c r="N7">
        <f>SUM(M7:M10)</f>
        <v>10</v>
      </c>
      <c r="O7">
        <f>COUNTIF($H3:K818,"A/T")</f>
        <v>0</v>
      </c>
    </row>
    <row r="8" spans="1:17" x14ac:dyDescent="0.25">
      <c r="A8" t="s">
        <v>10</v>
      </c>
      <c r="B8">
        <v>13958</v>
      </c>
      <c r="C8">
        <v>13958</v>
      </c>
      <c r="D8">
        <v>1</v>
      </c>
      <c r="E8">
        <v>2</v>
      </c>
      <c r="F8" t="s">
        <v>8</v>
      </c>
      <c r="G8" s="1">
        <v>0.5</v>
      </c>
      <c r="H8" t="s">
        <v>17</v>
      </c>
      <c r="I8" t="b">
        <v>1</v>
      </c>
      <c r="L8" t="s">
        <v>17</v>
      </c>
      <c r="M8">
        <f>COUNTIF($H3:I818,"A/C")</f>
        <v>4</v>
      </c>
      <c r="O8">
        <f>COUNTIF($H3:K818,"A/C")</f>
        <v>4</v>
      </c>
    </row>
    <row r="9" spans="1:17" x14ac:dyDescent="0.25">
      <c r="A9" t="s">
        <v>7</v>
      </c>
      <c r="B9">
        <v>13370</v>
      </c>
      <c r="C9">
        <v>13370</v>
      </c>
      <c r="D9">
        <v>1</v>
      </c>
      <c r="E9">
        <v>2</v>
      </c>
      <c r="F9" t="s">
        <v>8</v>
      </c>
      <c r="G9" s="1">
        <v>0.5</v>
      </c>
      <c r="H9" t="s">
        <v>12</v>
      </c>
      <c r="I9" t="b">
        <v>1</v>
      </c>
      <c r="L9" t="s">
        <v>18</v>
      </c>
      <c r="M9">
        <f>COUNTIF($H2:I818,"G/T")</f>
        <v>5</v>
      </c>
      <c r="O9">
        <f>COUNTIF($H2:K818,"G/T")</f>
        <v>5</v>
      </c>
    </row>
    <row r="10" spans="1:17" x14ac:dyDescent="0.25">
      <c r="A10" t="s">
        <v>9</v>
      </c>
      <c r="B10">
        <v>13225</v>
      </c>
      <c r="C10">
        <v>13225</v>
      </c>
      <c r="D10">
        <v>1</v>
      </c>
      <c r="E10">
        <v>2</v>
      </c>
      <c r="F10" t="s">
        <v>8</v>
      </c>
      <c r="G10" s="1">
        <v>0.5</v>
      </c>
      <c r="H10" t="s">
        <v>18</v>
      </c>
      <c r="I10" t="b">
        <v>1</v>
      </c>
      <c r="L10" t="s">
        <v>19</v>
      </c>
      <c r="M10">
        <f>COUNTIF($H3:I818,"C/G")</f>
        <v>1</v>
      </c>
      <c r="O10">
        <f>COUNTIF($H3:K818,"C/G")</f>
        <v>1</v>
      </c>
    </row>
    <row r="11" spans="1:17" x14ac:dyDescent="0.25">
      <c r="A11" t="s">
        <v>10</v>
      </c>
      <c r="B11">
        <v>10622</v>
      </c>
      <c r="C11">
        <v>10622</v>
      </c>
      <c r="D11">
        <v>1</v>
      </c>
      <c r="E11">
        <v>2</v>
      </c>
      <c r="F11" t="s">
        <v>8</v>
      </c>
      <c r="G11" s="1">
        <v>0.5</v>
      </c>
      <c r="H11" t="s">
        <v>14</v>
      </c>
      <c r="I11" t="b">
        <v>1</v>
      </c>
      <c r="L11" t="s">
        <v>20</v>
      </c>
      <c r="M11">
        <f>SUM(M4:M10)</f>
        <v>20</v>
      </c>
      <c r="O11">
        <f>SUM(O4:O10)</f>
        <v>20</v>
      </c>
    </row>
    <row r="12" spans="1:17" x14ac:dyDescent="0.25">
      <c r="A12" t="s">
        <v>10</v>
      </c>
      <c r="B12">
        <v>10620</v>
      </c>
      <c r="C12">
        <v>10620</v>
      </c>
      <c r="D12">
        <v>1</v>
      </c>
      <c r="E12">
        <v>2</v>
      </c>
      <c r="F12" t="s">
        <v>8</v>
      </c>
      <c r="G12" s="1">
        <v>0.5</v>
      </c>
      <c r="H12" t="s">
        <v>14</v>
      </c>
      <c r="I12" t="b">
        <v>1</v>
      </c>
    </row>
    <row r="13" spans="1:17" x14ac:dyDescent="0.25">
      <c r="A13" t="s">
        <v>10</v>
      </c>
      <c r="B13">
        <v>10615</v>
      </c>
      <c r="C13">
        <v>10615</v>
      </c>
      <c r="D13">
        <v>1</v>
      </c>
      <c r="E13">
        <v>2</v>
      </c>
      <c r="F13" t="s">
        <v>8</v>
      </c>
      <c r="G13" s="1">
        <v>0.5</v>
      </c>
      <c r="H13" t="s">
        <v>14</v>
      </c>
      <c r="I13" t="b">
        <v>1</v>
      </c>
    </row>
    <row r="14" spans="1:17" x14ac:dyDescent="0.25">
      <c r="A14" t="s">
        <v>7</v>
      </c>
      <c r="B14">
        <v>9535</v>
      </c>
      <c r="C14">
        <v>9535</v>
      </c>
      <c r="D14">
        <v>1</v>
      </c>
      <c r="E14">
        <v>2</v>
      </c>
      <c r="F14" t="s">
        <v>8</v>
      </c>
      <c r="G14" s="1">
        <v>0.5</v>
      </c>
      <c r="H14" t="s">
        <v>12</v>
      </c>
      <c r="I14" t="b">
        <v>1</v>
      </c>
    </row>
    <row r="15" spans="1:17" x14ac:dyDescent="0.25">
      <c r="A15" t="s">
        <v>9</v>
      </c>
      <c r="B15">
        <v>8210</v>
      </c>
      <c r="C15">
        <v>8210</v>
      </c>
      <c r="D15">
        <v>1</v>
      </c>
      <c r="E15">
        <v>2</v>
      </c>
      <c r="F15" t="s">
        <v>8</v>
      </c>
      <c r="G15" s="1">
        <v>0.5</v>
      </c>
      <c r="H15" t="s">
        <v>18</v>
      </c>
      <c r="I15" t="b">
        <v>1</v>
      </c>
    </row>
    <row r="16" spans="1:17" x14ac:dyDescent="0.25">
      <c r="A16" t="s">
        <v>10</v>
      </c>
      <c r="B16">
        <v>5501</v>
      </c>
      <c r="C16">
        <v>5501</v>
      </c>
      <c r="D16">
        <v>1</v>
      </c>
      <c r="E16">
        <v>2</v>
      </c>
      <c r="F16" t="s">
        <v>8</v>
      </c>
      <c r="G16" s="1">
        <v>0.5</v>
      </c>
      <c r="H16" t="s">
        <v>14</v>
      </c>
      <c r="I16" t="b">
        <v>1</v>
      </c>
    </row>
    <row r="17" spans="1:9" x14ac:dyDescent="0.25">
      <c r="A17" t="s">
        <v>7</v>
      </c>
      <c r="B17">
        <v>3602</v>
      </c>
      <c r="C17">
        <v>3602</v>
      </c>
      <c r="D17">
        <v>1</v>
      </c>
      <c r="E17">
        <v>2</v>
      </c>
      <c r="F17" t="s">
        <v>8</v>
      </c>
      <c r="G17" s="1">
        <v>0.5</v>
      </c>
      <c r="H17" t="s">
        <v>19</v>
      </c>
      <c r="I17" t="b">
        <v>1</v>
      </c>
    </row>
    <row r="18" spans="1:9" x14ac:dyDescent="0.25">
      <c r="A18" t="s">
        <v>9</v>
      </c>
      <c r="B18">
        <v>3228</v>
      </c>
      <c r="C18">
        <v>3228</v>
      </c>
      <c r="D18">
        <v>1</v>
      </c>
      <c r="E18">
        <v>2</v>
      </c>
      <c r="F18" t="s">
        <v>8</v>
      </c>
      <c r="G18" s="1">
        <v>0.5</v>
      </c>
      <c r="H18" t="s">
        <v>18</v>
      </c>
      <c r="I18" t="b">
        <v>1</v>
      </c>
    </row>
    <row r="19" spans="1:9" x14ac:dyDescent="0.25">
      <c r="A19" t="s">
        <v>10</v>
      </c>
      <c r="B19">
        <v>2500</v>
      </c>
      <c r="C19">
        <v>2500</v>
      </c>
      <c r="D19">
        <v>1</v>
      </c>
      <c r="E19">
        <v>2</v>
      </c>
      <c r="F19" t="s">
        <v>8</v>
      </c>
      <c r="G19" s="1">
        <v>0.5</v>
      </c>
      <c r="H19" t="s">
        <v>17</v>
      </c>
      <c r="I19" t="b">
        <v>1</v>
      </c>
    </row>
    <row r="20" spans="1:9" x14ac:dyDescent="0.25">
      <c r="A20" t="s">
        <v>10</v>
      </c>
      <c r="B20">
        <v>531</v>
      </c>
      <c r="C20">
        <v>531</v>
      </c>
      <c r="D20">
        <v>1</v>
      </c>
      <c r="E20">
        <v>2</v>
      </c>
      <c r="F20" t="s">
        <v>8</v>
      </c>
      <c r="G20" s="1">
        <v>0.5</v>
      </c>
      <c r="H20" t="s">
        <v>17</v>
      </c>
      <c r="I20" t="b">
        <v>1</v>
      </c>
    </row>
    <row r="21" spans="1:9" x14ac:dyDescent="0.25">
      <c r="A21" t="s">
        <v>7</v>
      </c>
      <c r="B21">
        <v>327</v>
      </c>
      <c r="C21">
        <v>327</v>
      </c>
      <c r="D21">
        <v>1</v>
      </c>
      <c r="E21">
        <v>2</v>
      </c>
      <c r="F21" t="s">
        <v>8</v>
      </c>
      <c r="G21" s="1">
        <v>0.5</v>
      </c>
      <c r="H21" t="s">
        <v>12</v>
      </c>
      <c r="I21" t="b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F7A4-495B-4A47-AAD1-8B3211E9C918}">
  <dimension ref="A1:Q9"/>
  <sheetViews>
    <sheetView workbookViewId="0">
      <selection activeCell="I15" sqref="I15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7" x14ac:dyDescent="0.25">
      <c r="A2" t="s">
        <v>10</v>
      </c>
      <c r="B2">
        <v>24319</v>
      </c>
      <c r="C2">
        <v>24319</v>
      </c>
      <c r="D2">
        <v>1</v>
      </c>
      <c r="E2">
        <v>2</v>
      </c>
      <c r="F2" t="s">
        <v>8</v>
      </c>
      <c r="G2" s="1">
        <v>0.5</v>
      </c>
      <c r="H2" t="s">
        <v>17</v>
      </c>
      <c r="I2" t="b">
        <v>1</v>
      </c>
      <c r="K2" t="s">
        <v>11</v>
      </c>
      <c r="L2" t="s">
        <v>12</v>
      </c>
      <c r="M2">
        <f>COUNTIF($H1:I816,"C/T")</f>
        <v>2</v>
      </c>
      <c r="N2">
        <f>SUM(M2:M3)</f>
        <v>2</v>
      </c>
      <c r="O2">
        <f>COUNTIF($H1:K816,"C/T")</f>
        <v>2</v>
      </c>
      <c r="P2" t="s">
        <v>13</v>
      </c>
      <c r="Q2">
        <f>N2/N5</f>
        <v>2</v>
      </c>
    </row>
    <row r="3" spans="1:17" x14ac:dyDescent="0.25">
      <c r="A3" t="s">
        <v>7</v>
      </c>
      <c r="B3">
        <v>4878</v>
      </c>
      <c r="C3">
        <v>4878</v>
      </c>
      <c r="D3">
        <v>1</v>
      </c>
      <c r="E3">
        <v>2</v>
      </c>
      <c r="F3" t="s">
        <v>8</v>
      </c>
      <c r="G3" s="1">
        <v>0.5</v>
      </c>
      <c r="H3" t="s">
        <v>12</v>
      </c>
      <c r="I3" t="b">
        <v>1</v>
      </c>
      <c r="L3" t="s">
        <v>14</v>
      </c>
      <c r="M3">
        <f>COUNTIF($H1:I816,"A/G")</f>
        <v>0</v>
      </c>
      <c r="O3">
        <f>COUNTIF($H1:K816,"A/G")</f>
        <v>0</v>
      </c>
    </row>
    <row r="4" spans="1:17" x14ac:dyDescent="0.25">
      <c r="A4" t="s">
        <v>7</v>
      </c>
      <c r="B4">
        <v>3304</v>
      </c>
      <c r="C4">
        <v>3304</v>
      </c>
      <c r="D4">
        <v>1</v>
      </c>
      <c r="E4">
        <v>2</v>
      </c>
      <c r="F4" t="s">
        <v>8</v>
      </c>
      <c r="G4" s="1">
        <v>0.5</v>
      </c>
      <c r="H4" t="s">
        <v>12</v>
      </c>
      <c r="I4" t="b">
        <v>1</v>
      </c>
    </row>
    <row r="5" spans="1:17" x14ac:dyDescent="0.25">
      <c r="K5" t="s">
        <v>15</v>
      </c>
      <c r="L5" t="s">
        <v>16</v>
      </c>
      <c r="M5">
        <f>COUNTIF($H1:I816,"A/T")</f>
        <v>0</v>
      </c>
      <c r="N5">
        <f>SUM(M5:M8)</f>
        <v>1</v>
      </c>
      <c r="O5">
        <f>COUNTIF($H1:K816,"A/T")</f>
        <v>0</v>
      </c>
    </row>
    <row r="6" spans="1:17" x14ac:dyDescent="0.25">
      <c r="L6" t="s">
        <v>17</v>
      </c>
      <c r="M6">
        <f>COUNTIF($H1:I816,"A/C")</f>
        <v>1</v>
      </c>
      <c r="O6">
        <f>COUNTIF($H1:K816,"A/C")</f>
        <v>1</v>
      </c>
    </row>
    <row r="7" spans="1:17" x14ac:dyDescent="0.25">
      <c r="L7" t="s">
        <v>18</v>
      </c>
      <c r="M7">
        <f>COUNTIF($H1:I816,"G/T")</f>
        <v>0</v>
      </c>
      <c r="O7">
        <f>COUNTIF($H1:K816,"G/T")</f>
        <v>0</v>
      </c>
    </row>
    <row r="8" spans="1:17" x14ac:dyDescent="0.25">
      <c r="L8" t="s">
        <v>19</v>
      </c>
      <c r="M8">
        <f>COUNTIF($H1:I816,"C/G")</f>
        <v>0</v>
      </c>
      <c r="O8">
        <f>COUNTIF($H1:K816,"C/G")</f>
        <v>0</v>
      </c>
    </row>
    <row r="9" spans="1:17" x14ac:dyDescent="0.25">
      <c r="L9" t="s">
        <v>20</v>
      </c>
      <c r="M9">
        <f>SUM(M2:M8)</f>
        <v>3</v>
      </c>
      <c r="O9">
        <f>SUM(O2:O8)</f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5C0A-71B6-4B34-82F5-CE6F020C6DEB}">
  <dimension ref="A1:Q80"/>
  <sheetViews>
    <sheetView workbookViewId="0">
      <selection activeCell="L19" sqref="L19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7" x14ac:dyDescent="0.25">
      <c r="A2" t="s">
        <v>10</v>
      </c>
      <c r="B2">
        <v>84176</v>
      </c>
      <c r="C2">
        <v>84176</v>
      </c>
      <c r="D2">
        <v>1</v>
      </c>
      <c r="E2">
        <v>2</v>
      </c>
      <c r="F2" t="s">
        <v>8</v>
      </c>
      <c r="G2" s="1">
        <v>0.5</v>
      </c>
      <c r="H2" t="s">
        <v>16</v>
      </c>
      <c r="I2" t="b">
        <v>1</v>
      </c>
    </row>
    <row r="3" spans="1:17" x14ac:dyDescent="0.25">
      <c r="A3" t="s">
        <v>7</v>
      </c>
      <c r="B3">
        <v>83414</v>
      </c>
      <c r="C3">
        <v>83414</v>
      </c>
      <c r="D3">
        <v>1</v>
      </c>
      <c r="E3">
        <v>2</v>
      </c>
      <c r="F3" t="s">
        <v>8</v>
      </c>
      <c r="G3" s="1">
        <v>0.5</v>
      </c>
      <c r="H3" t="s">
        <v>12</v>
      </c>
      <c r="I3" t="b">
        <v>1</v>
      </c>
    </row>
    <row r="4" spans="1:17" x14ac:dyDescent="0.25">
      <c r="A4" t="s">
        <v>10</v>
      </c>
      <c r="B4">
        <v>83357</v>
      </c>
      <c r="C4">
        <v>83357</v>
      </c>
      <c r="D4">
        <v>1</v>
      </c>
      <c r="E4">
        <v>2</v>
      </c>
      <c r="F4" t="s">
        <v>8</v>
      </c>
      <c r="G4" s="1">
        <v>0.5</v>
      </c>
      <c r="H4" t="s">
        <v>14</v>
      </c>
      <c r="I4" t="b">
        <v>1</v>
      </c>
    </row>
    <row r="5" spans="1:17" x14ac:dyDescent="0.25">
      <c r="A5" t="s">
        <v>9</v>
      </c>
      <c r="B5">
        <v>82939</v>
      </c>
      <c r="C5">
        <v>82939</v>
      </c>
      <c r="D5">
        <v>1</v>
      </c>
      <c r="E5">
        <v>2</v>
      </c>
      <c r="F5" t="s">
        <v>8</v>
      </c>
      <c r="G5" s="1">
        <v>0.5</v>
      </c>
      <c r="H5" t="s">
        <v>18</v>
      </c>
      <c r="I5" t="b">
        <v>1</v>
      </c>
      <c r="K5" t="s">
        <v>11</v>
      </c>
      <c r="L5" t="s">
        <v>12</v>
      </c>
      <c r="M5">
        <f>COUNTIF($H2:I819,"C/T")</f>
        <v>20</v>
      </c>
      <c r="N5">
        <f>SUM(M5:M6)</f>
        <v>42</v>
      </c>
      <c r="O5">
        <f>COUNTIF($H2:K819,"C/T")</f>
        <v>20</v>
      </c>
      <c r="P5" t="s">
        <v>13</v>
      </c>
      <c r="Q5">
        <f>N5/N8</f>
        <v>1.1351351351351351</v>
      </c>
    </row>
    <row r="6" spans="1:17" x14ac:dyDescent="0.25">
      <c r="A6" t="s">
        <v>7</v>
      </c>
      <c r="B6">
        <v>82766</v>
      </c>
      <c r="C6">
        <v>82766</v>
      </c>
      <c r="D6">
        <v>1</v>
      </c>
      <c r="E6">
        <v>2</v>
      </c>
      <c r="F6" t="s">
        <v>8</v>
      </c>
      <c r="G6" s="1">
        <v>0.5</v>
      </c>
      <c r="H6" t="s">
        <v>12</v>
      </c>
      <c r="I6" t="b">
        <v>1</v>
      </c>
      <c r="L6" t="s">
        <v>14</v>
      </c>
      <c r="M6">
        <f>COUNTIF($H2:I819,"A/G")</f>
        <v>22</v>
      </c>
      <c r="O6">
        <f>COUNTIF($H2:K819,"A/G")</f>
        <v>22</v>
      </c>
    </row>
    <row r="7" spans="1:17" x14ac:dyDescent="0.25">
      <c r="A7" t="s">
        <v>10</v>
      </c>
      <c r="B7">
        <v>82069</v>
      </c>
      <c r="C7">
        <v>82069</v>
      </c>
      <c r="D7">
        <v>1</v>
      </c>
      <c r="E7">
        <v>2</v>
      </c>
      <c r="F7" t="s">
        <v>8</v>
      </c>
      <c r="G7" s="1">
        <v>0.5</v>
      </c>
      <c r="H7" t="s">
        <v>14</v>
      </c>
      <c r="I7" t="b">
        <v>1</v>
      </c>
    </row>
    <row r="8" spans="1:17" x14ac:dyDescent="0.25">
      <c r="A8" t="s">
        <v>10</v>
      </c>
      <c r="B8">
        <v>81667</v>
      </c>
      <c r="C8">
        <v>81667</v>
      </c>
      <c r="D8">
        <v>1</v>
      </c>
      <c r="E8">
        <v>2</v>
      </c>
      <c r="F8" t="s">
        <v>8</v>
      </c>
      <c r="G8" s="1">
        <v>0.5</v>
      </c>
      <c r="H8" t="s">
        <v>14</v>
      </c>
      <c r="I8" t="b">
        <v>1</v>
      </c>
      <c r="K8" t="s">
        <v>15</v>
      </c>
      <c r="L8" t="s">
        <v>16</v>
      </c>
      <c r="M8">
        <f>COUNTIF($H2:I819,"A/T")</f>
        <v>11</v>
      </c>
      <c r="N8">
        <f>SUM(M8:M11)</f>
        <v>37</v>
      </c>
      <c r="O8">
        <f>COUNTIF($H2:K819,"A/T")</f>
        <v>11</v>
      </c>
    </row>
    <row r="9" spans="1:17" x14ac:dyDescent="0.25">
      <c r="A9" t="s">
        <v>9</v>
      </c>
      <c r="B9">
        <v>81390</v>
      </c>
      <c r="C9">
        <v>81390</v>
      </c>
      <c r="D9">
        <v>1</v>
      </c>
      <c r="E9">
        <v>2</v>
      </c>
      <c r="F9" t="s">
        <v>8</v>
      </c>
      <c r="G9" s="1">
        <v>0.5</v>
      </c>
      <c r="H9" t="s">
        <v>18</v>
      </c>
      <c r="I9" t="b">
        <v>1</v>
      </c>
      <c r="L9" t="s">
        <v>17</v>
      </c>
      <c r="M9">
        <f>COUNTIF($H4:I819,"A/C")</f>
        <v>9</v>
      </c>
      <c r="O9">
        <f>COUNTIF($H2:K819,"A/C")</f>
        <v>9</v>
      </c>
    </row>
    <row r="10" spans="1:17" x14ac:dyDescent="0.25">
      <c r="A10" t="s">
        <v>10</v>
      </c>
      <c r="B10">
        <v>78774</v>
      </c>
      <c r="C10">
        <v>78774</v>
      </c>
      <c r="D10">
        <v>1</v>
      </c>
      <c r="E10">
        <v>2</v>
      </c>
      <c r="F10" t="s">
        <v>8</v>
      </c>
      <c r="G10" s="1">
        <v>0.5</v>
      </c>
      <c r="H10" t="s">
        <v>14</v>
      </c>
      <c r="I10" t="b">
        <v>1</v>
      </c>
      <c r="L10" t="s">
        <v>18</v>
      </c>
      <c r="M10">
        <f>COUNTIF($H2:I819,"G/T")</f>
        <v>15</v>
      </c>
      <c r="O10">
        <f>COUNTIF($H2:K819,"G/T")</f>
        <v>15</v>
      </c>
    </row>
    <row r="11" spans="1:17" x14ac:dyDescent="0.25">
      <c r="A11" t="s">
        <v>10</v>
      </c>
      <c r="B11">
        <v>78759</v>
      </c>
      <c r="C11">
        <v>78759</v>
      </c>
      <c r="D11">
        <v>1</v>
      </c>
      <c r="E11">
        <v>2</v>
      </c>
      <c r="F11" t="s">
        <v>8</v>
      </c>
      <c r="G11" s="1">
        <v>0.5</v>
      </c>
      <c r="H11" t="s">
        <v>16</v>
      </c>
      <c r="I11" t="b">
        <v>1</v>
      </c>
      <c r="L11" t="s">
        <v>19</v>
      </c>
      <c r="M11">
        <f>COUNTIF($H2:I819,"C/G")</f>
        <v>2</v>
      </c>
      <c r="O11">
        <f>COUNTIF($H2:K819,"C/G")</f>
        <v>2</v>
      </c>
    </row>
    <row r="12" spans="1:17" x14ac:dyDescent="0.25">
      <c r="A12" t="s">
        <v>10</v>
      </c>
      <c r="B12">
        <v>78344</v>
      </c>
      <c r="C12">
        <v>78344</v>
      </c>
      <c r="D12">
        <v>1</v>
      </c>
      <c r="E12">
        <v>2</v>
      </c>
      <c r="F12" t="s">
        <v>8</v>
      </c>
      <c r="G12" s="1">
        <v>0.5</v>
      </c>
      <c r="H12" t="s">
        <v>16</v>
      </c>
      <c r="I12" t="b">
        <v>1</v>
      </c>
      <c r="L12" t="s">
        <v>20</v>
      </c>
      <c r="M12">
        <f>SUM(M5:M11)</f>
        <v>79</v>
      </c>
      <c r="O12">
        <f>SUM(O5:O11)</f>
        <v>79</v>
      </c>
    </row>
    <row r="13" spans="1:17" x14ac:dyDescent="0.25">
      <c r="A13" t="s">
        <v>10</v>
      </c>
      <c r="B13">
        <v>78343</v>
      </c>
      <c r="C13">
        <v>78343</v>
      </c>
      <c r="D13">
        <v>1</v>
      </c>
      <c r="E13">
        <v>2</v>
      </c>
      <c r="F13" t="s">
        <v>8</v>
      </c>
      <c r="G13" s="1">
        <v>0.5</v>
      </c>
      <c r="H13" t="s">
        <v>16</v>
      </c>
      <c r="I13" t="b">
        <v>1</v>
      </c>
    </row>
    <row r="14" spans="1:17" x14ac:dyDescent="0.25">
      <c r="A14" t="s">
        <v>10</v>
      </c>
      <c r="B14">
        <v>77111</v>
      </c>
      <c r="C14">
        <v>77111</v>
      </c>
      <c r="D14">
        <v>1</v>
      </c>
      <c r="E14">
        <v>2</v>
      </c>
      <c r="F14" t="s">
        <v>8</v>
      </c>
      <c r="G14" s="1">
        <v>0.5</v>
      </c>
      <c r="H14" t="s">
        <v>14</v>
      </c>
      <c r="I14" t="b">
        <v>1</v>
      </c>
    </row>
    <row r="15" spans="1:17" x14ac:dyDescent="0.25">
      <c r="A15" t="s">
        <v>7</v>
      </c>
      <c r="B15">
        <v>75754</v>
      </c>
      <c r="C15">
        <v>75754</v>
      </c>
      <c r="D15">
        <v>1</v>
      </c>
      <c r="E15">
        <v>2</v>
      </c>
      <c r="F15" t="s">
        <v>8</v>
      </c>
      <c r="G15" s="1">
        <v>0.5</v>
      </c>
      <c r="H15" t="s">
        <v>19</v>
      </c>
      <c r="I15" t="b">
        <v>1</v>
      </c>
    </row>
    <row r="16" spans="1:17" x14ac:dyDescent="0.25">
      <c r="A16" t="s">
        <v>7</v>
      </c>
      <c r="B16">
        <v>73939</v>
      </c>
      <c r="C16">
        <v>73939</v>
      </c>
      <c r="D16">
        <v>1</v>
      </c>
      <c r="E16">
        <v>2</v>
      </c>
      <c r="F16" t="s">
        <v>8</v>
      </c>
      <c r="G16" s="1">
        <v>0.5</v>
      </c>
      <c r="H16" t="s">
        <v>12</v>
      </c>
      <c r="I16" t="b">
        <v>1</v>
      </c>
    </row>
    <row r="17" spans="1:9" x14ac:dyDescent="0.25">
      <c r="A17" t="s">
        <v>9</v>
      </c>
      <c r="B17">
        <v>72895</v>
      </c>
      <c r="C17">
        <v>72895</v>
      </c>
      <c r="D17">
        <v>1</v>
      </c>
      <c r="E17">
        <v>2</v>
      </c>
      <c r="F17" t="s">
        <v>8</v>
      </c>
      <c r="G17" s="1">
        <v>0.5</v>
      </c>
      <c r="H17" t="s">
        <v>18</v>
      </c>
      <c r="I17" t="b">
        <v>1</v>
      </c>
    </row>
    <row r="18" spans="1:9" x14ac:dyDescent="0.25">
      <c r="A18" t="s">
        <v>7</v>
      </c>
      <c r="B18">
        <v>71018</v>
      </c>
      <c r="C18">
        <v>71018</v>
      </c>
      <c r="D18">
        <v>1</v>
      </c>
      <c r="E18">
        <v>2</v>
      </c>
      <c r="F18" t="s">
        <v>8</v>
      </c>
      <c r="G18" s="1">
        <v>0.5</v>
      </c>
      <c r="H18" t="s">
        <v>12</v>
      </c>
      <c r="I18" t="b">
        <v>1</v>
      </c>
    </row>
    <row r="19" spans="1:9" x14ac:dyDescent="0.25">
      <c r="A19" t="s">
        <v>10</v>
      </c>
      <c r="B19">
        <v>70247</v>
      </c>
      <c r="C19">
        <v>70247</v>
      </c>
      <c r="D19">
        <v>1</v>
      </c>
      <c r="E19">
        <v>2</v>
      </c>
      <c r="F19" t="s">
        <v>8</v>
      </c>
      <c r="G19" s="1">
        <v>0.5</v>
      </c>
      <c r="H19" t="s">
        <v>17</v>
      </c>
      <c r="I19" t="b">
        <v>1</v>
      </c>
    </row>
    <row r="20" spans="1:9" x14ac:dyDescent="0.25">
      <c r="A20" t="s">
        <v>7</v>
      </c>
      <c r="B20">
        <v>69964</v>
      </c>
      <c r="C20">
        <v>69964</v>
      </c>
      <c r="D20">
        <v>1</v>
      </c>
      <c r="E20">
        <v>2</v>
      </c>
      <c r="F20" t="s">
        <v>8</v>
      </c>
      <c r="G20" s="1">
        <v>0.5</v>
      </c>
      <c r="H20" t="s">
        <v>12</v>
      </c>
      <c r="I20" t="b">
        <v>1</v>
      </c>
    </row>
    <row r="21" spans="1:9" x14ac:dyDescent="0.25">
      <c r="A21" t="s">
        <v>7</v>
      </c>
      <c r="B21">
        <v>69120</v>
      </c>
      <c r="C21">
        <v>69120</v>
      </c>
      <c r="D21">
        <v>1</v>
      </c>
      <c r="E21">
        <v>2</v>
      </c>
      <c r="F21" t="s">
        <v>8</v>
      </c>
      <c r="G21" s="1">
        <v>0.5</v>
      </c>
      <c r="H21" t="s">
        <v>12</v>
      </c>
      <c r="I21" t="b">
        <v>1</v>
      </c>
    </row>
    <row r="22" spans="1:9" x14ac:dyDescent="0.25">
      <c r="A22" t="s">
        <v>7</v>
      </c>
      <c r="B22">
        <v>65303</v>
      </c>
      <c r="C22">
        <v>65303</v>
      </c>
      <c r="D22">
        <v>1</v>
      </c>
      <c r="E22">
        <v>2</v>
      </c>
      <c r="F22" t="s">
        <v>8</v>
      </c>
      <c r="G22" s="1">
        <v>0.5</v>
      </c>
      <c r="H22" t="s">
        <v>12</v>
      </c>
      <c r="I22" t="b">
        <v>1</v>
      </c>
    </row>
    <row r="23" spans="1:9" x14ac:dyDescent="0.25">
      <c r="A23" t="s">
        <v>10</v>
      </c>
      <c r="B23">
        <v>64089</v>
      </c>
      <c r="C23">
        <v>64089</v>
      </c>
      <c r="D23">
        <v>1</v>
      </c>
      <c r="E23">
        <v>2</v>
      </c>
      <c r="F23" t="s">
        <v>8</v>
      </c>
      <c r="G23" s="1">
        <v>0.5</v>
      </c>
      <c r="H23" t="s">
        <v>14</v>
      </c>
      <c r="I23" t="b">
        <v>1</v>
      </c>
    </row>
    <row r="24" spans="1:9" x14ac:dyDescent="0.25">
      <c r="A24" t="s">
        <v>10</v>
      </c>
      <c r="B24">
        <v>62280</v>
      </c>
      <c r="C24">
        <v>62280</v>
      </c>
      <c r="D24">
        <v>1</v>
      </c>
      <c r="E24">
        <v>2</v>
      </c>
      <c r="F24" t="s">
        <v>8</v>
      </c>
      <c r="G24" s="1">
        <v>0.5</v>
      </c>
      <c r="H24" t="s">
        <v>14</v>
      </c>
      <c r="I24" t="b">
        <v>1</v>
      </c>
    </row>
    <row r="25" spans="1:9" x14ac:dyDescent="0.25">
      <c r="A25" t="s">
        <v>10</v>
      </c>
      <c r="B25">
        <v>59850</v>
      </c>
      <c r="C25">
        <v>59850</v>
      </c>
      <c r="D25">
        <v>1</v>
      </c>
      <c r="E25">
        <v>2</v>
      </c>
      <c r="F25" t="s">
        <v>8</v>
      </c>
      <c r="G25" s="1">
        <v>0.5</v>
      </c>
      <c r="H25" t="s">
        <v>14</v>
      </c>
      <c r="I25" t="b">
        <v>1</v>
      </c>
    </row>
    <row r="26" spans="1:9" x14ac:dyDescent="0.25">
      <c r="A26" t="s">
        <v>7</v>
      </c>
      <c r="B26">
        <v>58094</v>
      </c>
      <c r="C26">
        <v>58094</v>
      </c>
      <c r="D26">
        <v>1</v>
      </c>
      <c r="E26">
        <v>2</v>
      </c>
      <c r="F26" t="s">
        <v>8</v>
      </c>
      <c r="G26" s="1">
        <v>0.5</v>
      </c>
      <c r="H26" t="s">
        <v>12</v>
      </c>
      <c r="I26" t="b">
        <v>1</v>
      </c>
    </row>
    <row r="27" spans="1:9" x14ac:dyDescent="0.25">
      <c r="A27" t="s">
        <v>10</v>
      </c>
      <c r="B27">
        <v>54613</v>
      </c>
      <c r="C27">
        <v>54613</v>
      </c>
      <c r="D27">
        <v>1</v>
      </c>
      <c r="E27">
        <v>2</v>
      </c>
      <c r="F27" t="s">
        <v>8</v>
      </c>
      <c r="G27" s="1">
        <v>0.5</v>
      </c>
      <c r="H27" t="s">
        <v>14</v>
      </c>
      <c r="I27" t="b">
        <v>1</v>
      </c>
    </row>
    <row r="28" spans="1:9" x14ac:dyDescent="0.25">
      <c r="A28" t="s">
        <v>10</v>
      </c>
      <c r="B28">
        <v>53796</v>
      </c>
      <c r="C28">
        <v>53796</v>
      </c>
      <c r="D28">
        <v>1</v>
      </c>
      <c r="E28">
        <v>2</v>
      </c>
      <c r="F28" t="s">
        <v>8</v>
      </c>
      <c r="G28" s="1">
        <v>0.5</v>
      </c>
      <c r="H28" t="s">
        <v>14</v>
      </c>
      <c r="I28" t="b">
        <v>1</v>
      </c>
    </row>
    <row r="29" spans="1:9" x14ac:dyDescent="0.25">
      <c r="A29" t="s">
        <v>9</v>
      </c>
      <c r="B29">
        <v>53683</v>
      </c>
      <c r="C29">
        <v>53683</v>
      </c>
      <c r="D29">
        <v>1</v>
      </c>
      <c r="E29">
        <v>2</v>
      </c>
      <c r="F29" t="s">
        <v>8</v>
      </c>
      <c r="G29" s="1">
        <v>0.5</v>
      </c>
      <c r="H29" t="s">
        <v>18</v>
      </c>
      <c r="I29" t="b">
        <v>1</v>
      </c>
    </row>
    <row r="30" spans="1:9" x14ac:dyDescent="0.25">
      <c r="A30" t="s">
        <v>7</v>
      </c>
      <c r="B30">
        <v>51688</v>
      </c>
      <c r="C30">
        <v>51688</v>
      </c>
      <c r="D30">
        <v>1</v>
      </c>
      <c r="E30">
        <v>2</v>
      </c>
      <c r="F30" t="s">
        <v>8</v>
      </c>
      <c r="G30" s="1">
        <v>0.5</v>
      </c>
      <c r="H30" t="s">
        <v>12</v>
      </c>
      <c r="I30" t="b">
        <v>1</v>
      </c>
    </row>
    <row r="31" spans="1:9" x14ac:dyDescent="0.25">
      <c r="A31" t="s">
        <v>10</v>
      </c>
      <c r="B31">
        <v>51312</v>
      </c>
      <c r="C31">
        <v>51312</v>
      </c>
      <c r="D31">
        <v>1</v>
      </c>
      <c r="E31">
        <v>2</v>
      </c>
      <c r="F31" t="s">
        <v>8</v>
      </c>
      <c r="G31" s="1">
        <v>0.5</v>
      </c>
      <c r="H31" t="s">
        <v>14</v>
      </c>
      <c r="I31" t="b">
        <v>1</v>
      </c>
    </row>
    <row r="32" spans="1:9" x14ac:dyDescent="0.25">
      <c r="A32" t="s">
        <v>10</v>
      </c>
      <c r="B32">
        <v>48414</v>
      </c>
      <c r="C32">
        <v>48414</v>
      </c>
      <c r="D32">
        <v>1</v>
      </c>
      <c r="E32">
        <v>2</v>
      </c>
      <c r="F32" t="s">
        <v>8</v>
      </c>
      <c r="G32" s="1">
        <v>0.5</v>
      </c>
      <c r="H32" t="s">
        <v>14</v>
      </c>
      <c r="I32" t="b">
        <v>1</v>
      </c>
    </row>
    <row r="33" spans="1:9" x14ac:dyDescent="0.25">
      <c r="A33" t="s">
        <v>7</v>
      </c>
      <c r="B33">
        <v>47953</v>
      </c>
      <c r="C33">
        <v>47953</v>
      </c>
      <c r="D33">
        <v>1</v>
      </c>
      <c r="E33">
        <v>2</v>
      </c>
      <c r="F33" t="s">
        <v>8</v>
      </c>
      <c r="G33" s="1">
        <v>0.5</v>
      </c>
      <c r="H33" t="s">
        <v>12</v>
      </c>
      <c r="I33" t="b">
        <v>1</v>
      </c>
    </row>
    <row r="34" spans="1:9" x14ac:dyDescent="0.25">
      <c r="A34" t="s">
        <v>10</v>
      </c>
      <c r="B34">
        <v>47873</v>
      </c>
      <c r="C34">
        <v>47873</v>
      </c>
      <c r="D34">
        <v>1</v>
      </c>
      <c r="E34">
        <v>2</v>
      </c>
      <c r="F34" t="s">
        <v>8</v>
      </c>
      <c r="G34" s="1">
        <v>0.5</v>
      </c>
      <c r="H34" t="s">
        <v>14</v>
      </c>
      <c r="I34" t="b">
        <v>1</v>
      </c>
    </row>
    <row r="35" spans="1:9" x14ac:dyDescent="0.25">
      <c r="A35" t="s">
        <v>10</v>
      </c>
      <c r="B35">
        <v>47700</v>
      </c>
      <c r="C35">
        <v>47700</v>
      </c>
      <c r="D35">
        <v>1</v>
      </c>
      <c r="E35">
        <v>2</v>
      </c>
      <c r="F35" t="s">
        <v>8</v>
      </c>
      <c r="G35" s="1">
        <v>0.5</v>
      </c>
      <c r="H35" t="s">
        <v>17</v>
      </c>
      <c r="I35" t="b">
        <v>1</v>
      </c>
    </row>
    <row r="36" spans="1:9" x14ac:dyDescent="0.25">
      <c r="A36" t="s">
        <v>9</v>
      </c>
      <c r="B36">
        <v>43456</v>
      </c>
      <c r="C36">
        <v>43456</v>
      </c>
      <c r="D36">
        <v>1</v>
      </c>
      <c r="E36">
        <v>2</v>
      </c>
      <c r="F36" t="s">
        <v>8</v>
      </c>
      <c r="G36" s="1">
        <v>0.5</v>
      </c>
      <c r="H36" t="s">
        <v>18</v>
      </c>
      <c r="I36" t="b">
        <v>1</v>
      </c>
    </row>
    <row r="37" spans="1:9" x14ac:dyDescent="0.25">
      <c r="A37" t="s">
        <v>10</v>
      </c>
      <c r="B37">
        <v>42670</v>
      </c>
      <c r="C37">
        <v>42670</v>
      </c>
      <c r="D37">
        <v>1</v>
      </c>
      <c r="E37">
        <v>2</v>
      </c>
      <c r="F37" t="s">
        <v>8</v>
      </c>
      <c r="G37" s="1">
        <v>0.5</v>
      </c>
      <c r="H37" t="s">
        <v>14</v>
      </c>
      <c r="I37" t="b">
        <v>1</v>
      </c>
    </row>
    <row r="38" spans="1:9" x14ac:dyDescent="0.25">
      <c r="A38" t="s">
        <v>10</v>
      </c>
      <c r="B38">
        <v>39855</v>
      </c>
      <c r="C38">
        <v>39855</v>
      </c>
      <c r="D38">
        <v>1</v>
      </c>
      <c r="E38">
        <v>2</v>
      </c>
      <c r="F38" t="s">
        <v>8</v>
      </c>
      <c r="G38" s="1">
        <v>0.5</v>
      </c>
      <c r="H38" t="s">
        <v>14</v>
      </c>
      <c r="I38" t="b">
        <v>1</v>
      </c>
    </row>
    <row r="39" spans="1:9" x14ac:dyDescent="0.25">
      <c r="A39" t="s">
        <v>10</v>
      </c>
      <c r="B39">
        <v>37929</v>
      </c>
      <c r="C39">
        <v>37929</v>
      </c>
      <c r="D39">
        <v>1</v>
      </c>
      <c r="E39">
        <v>2</v>
      </c>
      <c r="F39" t="s">
        <v>8</v>
      </c>
      <c r="G39" s="1">
        <v>0.5</v>
      </c>
      <c r="H39" t="s">
        <v>17</v>
      </c>
      <c r="I39" t="b">
        <v>1</v>
      </c>
    </row>
    <row r="40" spans="1:9" x14ac:dyDescent="0.25">
      <c r="A40" t="s">
        <v>9</v>
      </c>
      <c r="B40">
        <v>37762</v>
      </c>
      <c r="C40">
        <v>37762</v>
      </c>
      <c r="D40">
        <v>1</v>
      </c>
      <c r="E40">
        <v>2</v>
      </c>
      <c r="F40" t="s">
        <v>8</v>
      </c>
      <c r="G40" s="1">
        <v>0.5</v>
      </c>
      <c r="H40" t="s">
        <v>18</v>
      </c>
      <c r="I40" t="b">
        <v>1</v>
      </c>
    </row>
    <row r="41" spans="1:9" x14ac:dyDescent="0.25">
      <c r="A41" t="s">
        <v>7</v>
      </c>
      <c r="B41">
        <v>35669</v>
      </c>
      <c r="C41">
        <v>35669</v>
      </c>
      <c r="D41">
        <v>1</v>
      </c>
      <c r="E41">
        <v>2</v>
      </c>
      <c r="F41" t="s">
        <v>8</v>
      </c>
      <c r="G41" s="1">
        <v>0.5</v>
      </c>
      <c r="H41" t="s">
        <v>12</v>
      </c>
      <c r="I41" t="b">
        <v>1</v>
      </c>
    </row>
    <row r="42" spans="1:9" x14ac:dyDescent="0.25">
      <c r="A42" t="s">
        <v>9</v>
      </c>
      <c r="B42">
        <v>32242</v>
      </c>
      <c r="C42">
        <v>32242</v>
      </c>
      <c r="D42">
        <v>1</v>
      </c>
      <c r="E42">
        <v>2</v>
      </c>
      <c r="F42" t="s">
        <v>8</v>
      </c>
      <c r="G42" s="1">
        <v>0.5</v>
      </c>
      <c r="H42" t="s">
        <v>18</v>
      </c>
      <c r="I42" t="b">
        <v>1</v>
      </c>
    </row>
    <row r="43" spans="1:9" x14ac:dyDescent="0.25">
      <c r="A43" t="s">
        <v>10</v>
      </c>
      <c r="B43">
        <v>31968</v>
      </c>
      <c r="C43">
        <v>31968</v>
      </c>
      <c r="D43">
        <v>1</v>
      </c>
      <c r="E43">
        <v>2</v>
      </c>
      <c r="F43" t="s">
        <v>8</v>
      </c>
      <c r="G43" s="1">
        <v>0.5</v>
      </c>
      <c r="H43" t="s">
        <v>16</v>
      </c>
      <c r="I43" t="b">
        <v>1</v>
      </c>
    </row>
    <row r="44" spans="1:9" x14ac:dyDescent="0.25">
      <c r="A44" t="s">
        <v>9</v>
      </c>
      <c r="B44">
        <v>31735</v>
      </c>
      <c r="C44">
        <v>31735</v>
      </c>
      <c r="D44">
        <v>1</v>
      </c>
      <c r="E44">
        <v>2</v>
      </c>
      <c r="F44" t="s">
        <v>8</v>
      </c>
      <c r="G44" s="1">
        <v>0.5</v>
      </c>
      <c r="H44" t="s">
        <v>18</v>
      </c>
      <c r="I44" t="b">
        <v>1</v>
      </c>
    </row>
    <row r="45" spans="1:9" x14ac:dyDescent="0.25">
      <c r="A45" t="s">
        <v>9</v>
      </c>
      <c r="B45">
        <v>30776</v>
      </c>
      <c r="C45">
        <v>30776</v>
      </c>
      <c r="D45">
        <v>1</v>
      </c>
      <c r="E45">
        <v>2</v>
      </c>
      <c r="F45" t="s">
        <v>8</v>
      </c>
      <c r="G45" s="1">
        <v>0.5</v>
      </c>
      <c r="H45" t="s">
        <v>18</v>
      </c>
      <c r="I45" t="b">
        <v>1</v>
      </c>
    </row>
    <row r="46" spans="1:9" x14ac:dyDescent="0.25">
      <c r="A46" t="s">
        <v>9</v>
      </c>
      <c r="B46">
        <v>29295</v>
      </c>
      <c r="C46">
        <v>29295</v>
      </c>
      <c r="D46">
        <v>1</v>
      </c>
      <c r="E46">
        <v>2</v>
      </c>
      <c r="F46" t="s">
        <v>8</v>
      </c>
      <c r="G46" s="1">
        <v>0.5</v>
      </c>
      <c r="H46" t="s">
        <v>18</v>
      </c>
      <c r="I46" t="b">
        <v>1</v>
      </c>
    </row>
    <row r="47" spans="1:9" x14ac:dyDescent="0.25">
      <c r="A47" t="s">
        <v>10</v>
      </c>
      <c r="B47">
        <v>29108</v>
      </c>
      <c r="C47">
        <v>29108</v>
      </c>
      <c r="D47">
        <v>1</v>
      </c>
      <c r="E47">
        <v>2</v>
      </c>
      <c r="F47" t="s">
        <v>8</v>
      </c>
      <c r="G47" s="1">
        <v>0.5</v>
      </c>
      <c r="H47" t="s">
        <v>14</v>
      </c>
      <c r="I47" t="b">
        <v>1</v>
      </c>
    </row>
    <row r="48" spans="1:9" x14ac:dyDescent="0.25">
      <c r="A48" t="s">
        <v>10</v>
      </c>
      <c r="B48">
        <v>28667</v>
      </c>
      <c r="C48">
        <v>28667</v>
      </c>
      <c r="D48">
        <v>1</v>
      </c>
      <c r="E48">
        <v>2</v>
      </c>
      <c r="F48" t="s">
        <v>8</v>
      </c>
      <c r="G48" s="1">
        <v>0.5</v>
      </c>
      <c r="H48" t="s">
        <v>14</v>
      </c>
      <c r="I48" t="b">
        <v>1</v>
      </c>
    </row>
    <row r="49" spans="1:9" x14ac:dyDescent="0.25">
      <c r="A49" t="s">
        <v>9</v>
      </c>
      <c r="B49">
        <v>27924</v>
      </c>
      <c r="C49">
        <v>27924</v>
      </c>
      <c r="D49">
        <v>1</v>
      </c>
      <c r="E49">
        <v>2</v>
      </c>
      <c r="F49" t="s">
        <v>8</v>
      </c>
      <c r="G49" s="1">
        <v>0.5</v>
      </c>
      <c r="H49" t="s">
        <v>18</v>
      </c>
      <c r="I49" t="b">
        <v>1</v>
      </c>
    </row>
    <row r="50" spans="1:9" x14ac:dyDescent="0.25">
      <c r="A50" t="s">
        <v>10</v>
      </c>
      <c r="B50">
        <v>23593</v>
      </c>
      <c r="C50">
        <v>23593</v>
      </c>
      <c r="D50">
        <v>1</v>
      </c>
      <c r="E50">
        <v>2</v>
      </c>
      <c r="F50" t="s">
        <v>8</v>
      </c>
      <c r="G50" s="1">
        <v>0.5</v>
      </c>
      <c r="H50" t="s">
        <v>16</v>
      </c>
      <c r="I50" t="b">
        <v>1</v>
      </c>
    </row>
    <row r="51" spans="1:9" x14ac:dyDescent="0.25">
      <c r="A51" t="s">
        <v>9</v>
      </c>
      <c r="B51">
        <v>21466</v>
      </c>
      <c r="C51">
        <v>21466</v>
      </c>
      <c r="D51">
        <v>1</v>
      </c>
      <c r="E51">
        <v>2</v>
      </c>
      <c r="F51" t="s">
        <v>8</v>
      </c>
      <c r="G51" s="1">
        <v>0.5</v>
      </c>
      <c r="H51" t="s">
        <v>18</v>
      </c>
      <c r="I51" t="b">
        <v>1</v>
      </c>
    </row>
    <row r="52" spans="1:9" x14ac:dyDescent="0.25">
      <c r="A52" t="s">
        <v>10</v>
      </c>
      <c r="B52">
        <v>18494</v>
      </c>
      <c r="C52">
        <v>18494</v>
      </c>
      <c r="D52">
        <v>1</v>
      </c>
      <c r="E52">
        <v>2</v>
      </c>
      <c r="F52" t="s">
        <v>8</v>
      </c>
      <c r="G52" s="1">
        <v>0.5</v>
      </c>
      <c r="H52" t="s">
        <v>14</v>
      </c>
      <c r="I52" t="b">
        <v>1</v>
      </c>
    </row>
    <row r="53" spans="1:9" x14ac:dyDescent="0.25">
      <c r="A53" t="s">
        <v>7</v>
      </c>
      <c r="B53">
        <v>17842</v>
      </c>
      <c r="C53">
        <v>17842</v>
      </c>
      <c r="D53">
        <v>1</v>
      </c>
      <c r="E53">
        <v>2</v>
      </c>
      <c r="F53" t="s">
        <v>8</v>
      </c>
      <c r="G53" s="1">
        <v>0.5</v>
      </c>
      <c r="H53" t="s">
        <v>19</v>
      </c>
      <c r="I53" t="b">
        <v>1</v>
      </c>
    </row>
    <row r="54" spans="1:9" x14ac:dyDescent="0.25">
      <c r="A54" t="s">
        <v>10</v>
      </c>
      <c r="B54">
        <v>17013</v>
      </c>
      <c r="C54">
        <v>17013</v>
      </c>
      <c r="D54">
        <v>1</v>
      </c>
      <c r="E54">
        <v>2</v>
      </c>
      <c r="F54" t="s">
        <v>8</v>
      </c>
      <c r="G54" s="1">
        <v>0.5</v>
      </c>
      <c r="H54" t="s">
        <v>17</v>
      </c>
      <c r="I54" t="b">
        <v>1</v>
      </c>
    </row>
    <row r="55" spans="1:9" x14ac:dyDescent="0.25">
      <c r="A55" t="s">
        <v>7</v>
      </c>
      <c r="B55">
        <v>14751</v>
      </c>
      <c r="C55">
        <v>14751</v>
      </c>
      <c r="D55">
        <v>1</v>
      </c>
      <c r="E55">
        <v>2</v>
      </c>
      <c r="F55" t="s">
        <v>8</v>
      </c>
      <c r="G55" s="1">
        <v>0.5</v>
      </c>
      <c r="H55" t="s">
        <v>12</v>
      </c>
      <c r="I55" t="b">
        <v>1</v>
      </c>
    </row>
    <row r="56" spans="1:9" x14ac:dyDescent="0.25">
      <c r="A56" t="s">
        <v>7</v>
      </c>
      <c r="B56">
        <v>14023</v>
      </c>
      <c r="C56">
        <v>14023</v>
      </c>
      <c r="D56">
        <v>1</v>
      </c>
      <c r="E56">
        <v>2</v>
      </c>
      <c r="F56" t="s">
        <v>8</v>
      </c>
      <c r="G56" s="1">
        <v>0.5</v>
      </c>
      <c r="H56" t="s">
        <v>12</v>
      </c>
      <c r="I56" t="b">
        <v>1</v>
      </c>
    </row>
    <row r="57" spans="1:9" x14ac:dyDescent="0.25">
      <c r="A57" t="s">
        <v>7</v>
      </c>
      <c r="B57">
        <v>13392</v>
      </c>
      <c r="C57">
        <v>13392</v>
      </c>
      <c r="D57">
        <v>1</v>
      </c>
      <c r="E57">
        <v>2</v>
      </c>
      <c r="F57" t="s">
        <v>8</v>
      </c>
      <c r="G57" s="1">
        <v>0.5</v>
      </c>
      <c r="H57" t="s">
        <v>12</v>
      </c>
      <c r="I57" t="b">
        <v>1</v>
      </c>
    </row>
    <row r="58" spans="1:9" x14ac:dyDescent="0.25">
      <c r="A58" t="s">
        <v>7</v>
      </c>
      <c r="B58">
        <v>10730</v>
      </c>
      <c r="C58">
        <v>10730</v>
      </c>
      <c r="D58">
        <v>1</v>
      </c>
      <c r="E58">
        <v>2</v>
      </c>
      <c r="F58" t="s">
        <v>8</v>
      </c>
      <c r="G58" s="1">
        <v>0.5</v>
      </c>
      <c r="H58" t="s">
        <v>12</v>
      </c>
      <c r="I58" t="b">
        <v>1</v>
      </c>
    </row>
    <row r="59" spans="1:9" x14ac:dyDescent="0.25">
      <c r="A59" t="s">
        <v>10</v>
      </c>
      <c r="B59">
        <v>10421</v>
      </c>
      <c r="C59">
        <v>10421</v>
      </c>
      <c r="D59">
        <v>1</v>
      </c>
      <c r="E59">
        <v>2</v>
      </c>
      <c r="F59" t="s">
        <v>8</v>
      </c>
      <c r="G59" s="1">
        <v>0.5</v>
      </c>
      <c r="H59" t="s">
        <v>14</v>
      </c>
      <c r="I59" t="b">
        <v>1</v>
      </c>
    </row>
    <row r="60" spans="1:9" x14ac:dyDescent="0.25">
      <c r="A60" t="s">
        <v>10</v>
      </c>
      <c r="B60">
        <v>10177</v>
      </c>
      <c r="C60">
        <v>10177</v>
      </c>
      <c r="D60">
        <v>1</v>
      </c>
      <c r="E60">
        <v>2</v>
      </c>
      <c r="F60" t="s">
        <v>8</v>
      </c>
      <c r="G60" s="1">
        <v>0.5</v>
      </c>
      <c r="H60" t="s">
        <v>16</v>
      </c>
      <c r="I60" t="b">
        <v>1</v>
      </c>
    </row>
    <row r="61" spans="1:9" x14ac:dyDescent="0.25">
      <c r="A61" t="s">
        <v>10</v>
      </c>
      <c r="B61">
        <v>10171</v>
      </c>
      <c r="C61">
        <v>10171</v>
      </c>
      <c r="D61">
        <v>1</v>
      </c>
      <c r="E61">
        <v>2</v>
      </c>
      <c r="F61" t="s">
        <v>8</v>
      </c>
      <c r="G61" s="1">
        <v>0.5</v>
      </c>
      <c r="H61" t="s">
        <v>16</v>
      </c>
      <c r="I61" t="b">
        <v>1</v>
      </c>
    </row>
    <row r="62" spans="1:9" x14ac:dyDescent="0.25">
      <c r="A62" t="s">
        <v>10</v>
      </c>
      <c r="B62">
        <v>9779</v>
      </c>
      <c r="C62">
        <v>9779</v>
      </c>
      <c r="D62">
        <v>1</v>
      </c>
      <c r="E62">
        <v>2</v>
      </c>
      <c r="F62" t="s">
        <v>8</v>
      </c>
      <c r="G62" s="1">
        <v>0.5</v>
      </c>
      <c r="H62" t="s">
        <v>14</v>
      </c>
      <c r="I62" t="b">
        <v>1</v>
      </c>
    </row>
    <row r="63" spans="1:9" x14ac:dyDescent="0.25">
      <c r="A63" t="s">
        <v>10</v>
      </c>
      <c r="B63">
        <v>9628</v>
      </c>
      <c r="C63">
        <v>9628</v>
      </c>
      <c r="D63">
        <v>1</v>
      </c>
      <c r="E63">
        <v>2</v>
      </c>
      <c r="F63" t="s">
        <v>8</v>
      </c>
      <c r="G63" s="1">
        <v>0.5</v>
      </c>
      <c r="H63" t="s">
        <v>17</v>
      </c>
      <c r="I63" t="b">
        <v>1</v>
      </c>
    </row>
    <row r="64" spans="1:9" x14ac:dyDescent="0.25">
      <c r="A64" t="s">
        <v>9</v>
      </c>
      <c r="B64">
        <v>9256</v>
      </c>
      <c r="C64">
        <v>9256</v>
      </c>
      <c r="D64">
        <v>1</v>
      </c>
      <c r="E64">
        <v>2</v>
      </c>
      <c r="F64" t="s">
        <v>8</v>
      </c>
      <c r="G64" s="1">
        <v>0.5</v>
      </c>
      <c r="H64" t="s">
        <v>18</v>
      </c>
      <c r="I64" t="b">
        <v>1</v>
      </c>
    </row>
    <row r="65" spans="1:9" x14ac:dyDescent="0.25">
      <c r="A65" t="s">
        <v>7</v>
      </c>
      <c r="B65">
        <v>8693</v>
      </c>
      <c r="C65">
        <v>8693</v>
      </c>
      <c r="D65">
        <v>1</v>
      </c>
      <c r="E65">
        <v>2</v>
      </c>
      <c r="F65" t="s">
        <v>8</v>
      </c>
      <c r="G65" s="1">
        <v>0.5</v>
      </c>
      <c r="H65" t="s">
        <v>12</v>
      </c>
      <c r="I65" t="b">
        <v>1</v>
      </c>
    </row>
    <row r="66" spans="1:9" x14ac:dyDescent="0.25">
      <c r="A66" t="s">
        <v>10</v>
      </c>
      <c r="B66">
        <v>8300</v>
      </c>
      <c r="C66">
        <v>8300</v>
      </c>
      <c r="D66">
        <v>1</v>
      </c>
      <c r="E66">
        <v>2</v>
      </c>
      <c r="F66" t="s">
        <v>8</v>
      </c>
      <c r="G66" s="1">
        <v>0.5</v>
      </c>
      <c r="H66" t="s">
        <v>14</v>
      </c>
      <c r="I66" t="b">
        <v>1</v>
      </c>
    </row>
    <row r="67" spans="1:9" x14ac:dyDescent="0.25">
      <c r="A67" t="s">
        <v>10</v>
      </c>
      <c r="B67">
        <v>7603</v>
      </c>
      <c r="C67">
        <v>7603</v>
      </c>
      <c r="D67">
        <v>1</v>
      </c>
      <c r="E67">
        <v>2</v>
      </c>
      <c r="F67" t="s">
        <v>8</v>
      </c>
      <c r="G67" s="1">
        <v>0.5</v>
      </c>
      <c r="H67" t="s">
        <v>17</v>
      </c>
      <c r="I67" t="b">
        <v>1</v>
      </c>
    </row>
    <row r="68" spans="1:9" x14ac:dyDescent="0.25">
      <c r="A68" t="s">
        <v>10</v>
      </c>
      <c r="B68">
        <v>7484</v>
      </c>
      <c r="C68">
        <v>7484</v>
      </c>
      <c r="D68">
        <v>1</v>
      </c>
      <c r="E68">
        <v>2</v>
      </c>
      <c r="F68" t="s">
        <v>8</v>
      </c>
      <c r="G68" s="1">
        <v>0.5</v>
      </c>
      <c r="H68" t="s">
        <v>14</v>
      </c>
      <c r="I68" t="b">
        <v>1</v>
      </c>
    </row>
    <row r="69" spans="1:9" x14ac:dyDescent="0.25">
      <c r="A69" t="s">
        <v>10</v>
      </c>
      <c r="B69">
        <v>7458</v>
      </c>
      <c r="C69">
        <v>7458</v>
      </c>
      <c r="D69">
        <v>1</v>
      </c>
      <c r="E69">
        <v>2</v>
      </c>
      <c r="F69" t="s">
        <v>8</v>
      </c>
      <c r="G69" s="1">
        <v>0.5</v>
      </c>
      <c r="H69" t="s">
        <v>16</v>
      </c>
      <c r="I69" t="b">
        <v>1</v>
      </c>
    </row>
    <row r="70" spans="1:9" x14ac:dyDescent="0.25">
      <c r="A70" t="s">
        <v>7</v>
      </c>
      <c r="B70">
        <v>6582</v>
      </c>
      <c r="C70">
        <v>6582</v>
      </c>
      <c r="D70">
        <v>1</v>
      </c>
      <c r="E70">
        <v>2</v>
      </c>
      <c r="F70" t="s">
        <v>8</v>
      </c>
      <c r="G70" s="1">
        <v>0.5</v>
      </c>
      <c r="H70" t="s">
        <v>12</v>
      </c>
      <c r="I70" t="b">
        <v>1</v>
      </c>
    </row>
    <row r="71" spans="1:9" x14ac:dyDescent="0.25">
      <c r="A71" t="s">
        <v>7</v>
      </c>
      <c r="B71">
        <v>6396</v>
      </c>
      <c r="C71">
        <v>6396</v>
      </c>
      <c r="D71">
        <v>1</v>
      </c>
      <c r="E71">
        <v>2</v>
      </c>
      <c r="F71" t="s">
        <v>8</v>
      </c>
      <c r="G71" s="1">
        <v>0.5</v>
      </c>
      <c r="H71" t="s">
        <v>12</v>
      </c>
      <c r="I71" t="b">
        <v>1</v>
      </c>
    </row>
    <row r="72" spans="1:9" x14ac:dyDescent="0.25">
      <c r="A72" t="s">
        <v>7</v>
      </c>
      <c r="B72">
        <v>5583</v>
      </c>
      <c r="C72">
        <v>5583</v>
      </c>
      <c r="D72">
        <v>1</v>
      </c>
      <c r="E72">
        <v>2</v>
      </c>
      <c r="F72" t="s">
        <v>8</v>
      </c>
      <c r="G72" s="1">
        <v>0.5</v>
      </c>
      <c r="H72" t="s">
        <v>12</v>
      </c>
      <c r="I72" t="b">
        <v>1</v>
      </c>
    </row>
    <row r="73" spans="1:9" x14ac:dyDescent="0.25">
      <c r="A73" t="s">
        <v>10</v>
      </c>
      <c r="B73">
        <v>4607</v>
      </c>
      <c r="C73">
        <v>4607</v>
      </c>
      <c r="D73">
        <v>1</v>
      </c>
      <c r="E73">
        <v>2</v>
      </c>
      <c r="F73" t="s">
        <v>8</v>
      </c>
      <c r="G73" s="1">
        <v>0.5</v>
      </c>
      <c r="H73" t="s">
        <v>16</v>
      </c>
      <c r="I73" t="b">
        <v>1</v>
      </c>
    </row>
    <row r="74" spans="1:9" x14ac:dyDescent="0.25">
      <c r="A74" t="s">
        <v>10</v>
      </c>
      <c r="B74">
        <v>4449</v>
      </c>
      <c r="C74">
        <v>4449</v>
      </c>
      <c r="D74">
        <v>1</v>
      </c>
      <c r="E74">
        <v>2</v>
      </c>
      <c r="F74" t="s">
        <v>8</v>
      </c>
      <c r="G74" s="1">
        <v>0.5</v>
      </c>
      <c r="H74" t="s">
        <v>17</v>
      </c>
      <c r="I74" t="b">
        <v>1</v>
      </c>
    </row>
    <row r="75" spans="1:9" x14ac:dyDescent="0.25">
      <c r="A75" t="s">
        <v>9</v>
      </c>
      <c r="B75">
        <v>3959</v>
      </c>
      <c r="C75">
        <v>3959</v>
      </c>
      <c r="D75">
        <v>1</v>
      </c>
      <c r="E75">
        <v>2</v>
      </c>
      <c r="F75" t="s">
        <v>8</v>
      </c>
      <c r="G75" s="1">
        <v>0.5</v>
      </c>
      <c r="H75" t="s">
        <v>18</v>
      </c>
      <c r="I75" t="b">
        <v>1</v>
      </c>
    </row>
    <row r="76" spans="1:9" x14ac:dyDescent="0.25">
      <c r="A76" t="s">
        <v>7</v>
      </c>
      <c r="B76">
        <v>1716</v>
      </c>
      <c r="C76">
        <v>1716</v>
      </c>
      <c r="D76">
        <v>1</v>
      </c>
      <c r="E76">
        <v>2</v>
      </c>
      <c r="F76" t="s">
        <v>8</v>
      </c>
      <c r="G76" s="1">
        <v>0.5</v>
      </c>
      <c r="H76" t="s">
        <v>12</v>
      </c>
      <c r="I76" t="b">
        <v>1</v>
      </c>
    </row>
    <row r="77" spans="1:9" x14ac:dyDescent="0.25">
      <c r="A77" t="s">
        <v>10</v>
      </c>
      <c r="B77">
        <v>792</v>
      </c>
      <c r="C77">
        <v>792</v>
      </c>
      <c r="D77">
        <v>1</v>
      </c>
      <c r="E77">
        <v>2</v>
      </c>
      <c r="F77" t="s">
        <v>8</v>
      </c>
      <c r="G77" s="1">
        <v>0.5</v>
      </c>
      <c r="H77" t="s">
        <v>16</v>
      </c>
      <c r="I77" t="b">
        <v>1</v>
      </c>
    </row>
    <row r="78" spans="1:9" x14ac:dyDescent="0.25">
      <c r="A78" t="s">
        <v>10</v>
      </c>
      <c r="B78">
        <v>503</v>
      </c>
      <c r="C78">
        <v>503</v>
      </c>
      <c r="D78">
        <v>1</v>
      </c>
      <c r="E78">
        <v>2</v>
      </c>
      <c r="F78" t="s">
        <v>8</v>
      </c>
      <c r="G78" s="1">
        <v>0.5</v>
      </c>
      <c r="H78" t="s">
        <v>17</v>
      </c>
      <c r="I78" t="b">
        <v>1</v>
      </c>
    </row>
    <row r="79" spans="1:9" x14ac:dyDescent="0.25">
      <c r="A79" t="s">
        <v>10</v>
      </c>
      <c r="B79">
        <v>224</v>
      </c>
      <c r="C79">
        <v>224</v>
      </c>
      <c r="D79">
        <v>1</v>
      </c>
      <c r="E79">
        <v>2</v>
      </c>
      <c r="F79" t="s">
        <v>8</v>
      </c>
      <c r="G79" s="1">
        <v>0.5</v>
      </c>
      <c r="H79" t="s">
        <v>17</v>
      </c>
      <c r="I79" t="b">
        <v>1</v>
      </c>
    </row>
    <row r="80" spans="1:9" x14ac:dyDescent="0.25">
      <c r="A80" t="s">
        <v>9</v>
      </c>
      <c r="B80">
        <v>123</v>
      </c>
      <c r="C80">
        <v>123</v>
      </c>
      <c r="D80">
        <v>1</v>
      </c>
      <c r="E80">
        <v>2</v>
      </c>
      <c r="F80" t="s">
        <v>8</v>
      </c>
      <c r="G80" s="1">
        <v>0.5</v>
      </c>
      <c r="H80" t="s">
        <v>18</v>
      </c>
      <c r="I80" t="b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12A3-FCB2-40A0-A7CB-BF00F0751857}">
  <dimension ref="A1:Q32"/>
  <sheetViews>
    <sheetView workbookViewId="0">
      <selection activeCell="N14" sqref="N14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21</v>
      </c>
    </row>
    <row r="2" spans="1:17" x14ac:dyDescent="0.25">
      <c r="A2" t="s">
        <v>9</v>
      </c>
      <c r="B2">
        <v>18274</v>
      </c>
      <c r="C2">
        <v>18274</v>
      </c>
      <c r="D2">
        <v>1</v>
      </c>
      <c r="E2">
        <v>2</v>
      </c>
      <c r="F2" t="s">
        <v>8</v>
      </c>
      <c r="G2" s="1">
        <v>0.5</v>
      </c>
      <c r="H2" t="s">
        <v>18</v>
      </c>
      <c r="I2" t="b">
        <v>1</v>
      </c>
    </row>
    <row r="3" spans="1:17" x14ac:dyDescent="0.25">
      <c r="A3" t="s">
        <v>9</v>
      </c>
      <c r="B3">
        <v>18175</v>
      </c>
      <c r="C3">
        <v>18175</v>
      </c>
      <c r="D3">
        <v>1</v>
      </c>
      <c r="E3">
        <v>2</v>
      </c>
      <c r="F3" t="s">
        <v>8</v>
      </c>
      <c r="G3" s="1">
        <v>0.5</v>
      </c>
      <c r="H3" t="s">
        <v>18</v>
      </c>
      <c r="I3" t="b">
        <v>1</v>
      </c>
    </row>
    <row r="4" spans="1:17" x14ac:dyDescent="0.25">
      <c r="A4" t="s">
        <v>10</v>
      </c>
      <c r="B4">
        <v>17045</v>
      </c>
      <c r="C4">
        <v>17045</v>
      </c>
      <c r="D4">
        <v>1</v>
      </c>
      <c r="E4">
        <v>2</v>
      </c>
      <c r="F4" t="s">
        <v>8</v>
      </c>
      <c r="G4" s="1">
        <v>0.5</v>
      </c>
      <c r="H4" t="s">
        <v>14</v>
      </c>
      <c r="I4" t="b">
        <v>1</v>
      </c>
      <c r="K4" t="s">
        <v>11</v>
      </c>
      <c r="L4" t="s">
        <v>12</v>
      </c>
      <c r="M4">
        <f>COUNTIF($H3:I818,"C/T")</f>
        <v>3</v>
      </c>
      <c r="N4">
        <f>SUM(M4:M5)</f>
        <v>10</v>
      </c>
      <c r="O4">
        <f>COUNTIF($H3:K818,"C/T")</f>
        <v>3</v>
      </c>
      <c r="P4" t="s">
        <v>13</v>
      </c>
      <c r="Q4">
        <f>N4/N7</f>
        <v>1</v>
      </c>
    </row>
    <row r="5" spans="1:17" x14ac:dyDescent="0.25">
      <c r="A5" t="s">
        <v>10</v>
      </c>
      <c r="B5">
        <v>16223</v>
      </c>
      <c r="C5">
        <v>16223</v>
      </c>
      <c r="D5">
        <v>1</v>
      </c>
      <c r="E5">
        <v>2</v>
      </c>
      <c r="F5" t="s">
        <v>8</v>
      </c>
      <c r="G5" s="1">
        <v>0.5</v>
      </c>
      <c r="H5" t="s">
        <v>17</v>
      </c>
      <c r="I5" t="b">
        <v>1</v>
      </c>
      <c r="L5" t="s">
        <v>14</v>
      </c>
      <c r="M5">
        <f>COUNTIF($H3:I818,"A/G")</f>
        <v>7</v>
      </c>
      <c r="O5">
        <f>COUNTIF($H3:K818,"A/G")</f>
        <v>7</v>
      </c>
    </row>
    <row r="6" spans="1:17" x14ac:dyDescent="0.25">
      <c r="A6" t="s">
        <v>10</v>
      </c>
      <c r="B6">
        <v>16196</v>
      </c>
      <c r="C6">
        <v>16196</v>
      </c>
      <c r="D6">
        <v>1</v>
      </c>
      <c r="E6">
        <v>2</v>
      </c>
      <c r="F6" t="s">
        <v>8</v>
      </c>
      <c r="G6" s="1">
        <v>0.5</v>
      </c>
      <c r="H6" t="s">
        <v>14</v>
      </c>
      <c r="I6" t="b">
        <v>1</v>
      </c>
    </row>
    <row r="7" spans="1:17" x14ac:dyDescent="0.25">
      <c r="A7" t="s">
        <v>10</v>
      </c>
      <c r="B7">
        <v>15770</v>
      </c>
      <c r="C7">
        <v>15770</v>
      </c>
      <c r="D7">
        <v>1</v>
      </c>
      <c r="E7">
        <v>2</v>
      </c>
      <c r="F7" t="s">
        <v>8</v>
      </c>
      <c r="G7" s="1">
        <v>0.5</v>
      </c>
      <c r="H7" t="s">
        <v>14</v>
      </c>
      <c r="I7" t="b">
        <v>1</v>
      </c>
      <c r="K7" t="s">
        <v>15</v>
      </c>
      <c r="L7" t="s">
        <v>16</v>
      </c>
      <c r="M7">
        <f>COUNTIF($H3:I818,"A/T")</f>
        <v>0</v>
      </c>
      <c r="N7">
        <f>SUM(M7:M10)</f>
        <v>10</v>
      </c>
      <c r="O7">
        <f>COUNTIF($H3:K818,"A/T")</f>
        <v>0</v>
      </c>
    </row>
    <row r="8" spans="1:17" x14ac:dyDescent="0.25">
      <c r="A8" t="s">
        <v>10</v>
      </c>
      <c r="B8">
        <v>13958</v>
      </c>
      <c r="C8">
        <v>13958</v>
      </c>
      <c r="D8">
        <v>1</v>
      </c>
      <c r="E8">
        <v>2</v>
      </c>
      <c r="F8" t="s">
        <v>8</v>
      </c>
      <c r="G8" s="1">
        <v>0.5</v>
      </c>
      <c r="H8" t="s">
        <v>17</v>
      </c>
      <c r="I8" t="b">
        <v>1</v>
      </c>
      <c r="L8" t="s">
        <v>17</v>
      </c>
      <c r="M8">
        <f>COUNTIF($H3:I818,"A/C")</f>
        <v>4</v>
      </c>
      <c r="O8">
        <f>COUNTIF($H3:K818,"A/C")</f>
        <v>4</v>
      </c>
    </row>
    <row r="9" spans="1:17" x14ac:dyDescent="0.25">
      <c r="A9" t="s">
        <v>7</v>
      </c>
      <c r="B9">
        <v>13370</v>
      </c>
      <c r="C9">
        <v>13370</v>
      </c>
      <c r="D9">
        <v>1</v>
      </c>
      <c r="E9">
        <v>2</v>
      </c>
      <c r="F9" t="s">
        <v>8</v>
      </c>
      <c r="G9" s="1">
        <v>0.5</v>
      </c>
      <c r="H9" t="s">
        <v>12</v>
      </c>
      <c r="I9" t="b">
        <v>1</v>
      </c>
      <c r="L9" t="s">
        <v>18</v>
      </c>
      <c r="M9">
        <f>COUNTIF($H2:I818,"G/T")</f>
        <v>5</v>
      </c>
      <c r="O9">
        <f>COUNTIF($H2:K818,"G/T")</f>
        <v>5</v>
      </c>
    </row>
    <row r="10" spans="1:17" x14ac:dyDescent="0.25">
      <c r="A10" t="s">
        <v>9</v>
      </c>
      <c r="B10">
        <v>13225</v>
      </c>
      <c r="C10">
        <v>13225</v>
      </c>
      <c r="D10">
        <v>1</v>
      </c>
      <c r="E10">
        <v>2</v>
      </c>
      <c r="F10" t="s">
        <v>8</v>
      </c>
      <c r="G10" s="1">
        <v>0.5</v>
      </c>
      <c r="H10" t="s">
        <v>18</v>
      </c>
      <c r="I10" t="b">
        <v>1</v>
      </c>
      <c r="L10" t="s">
        <v>19</v>
      </c>
      <c r="M10">
        <f>COUNTIF($H3:I818,"C/G")</f>
        <v>1</v>
      </c>
      <c r="O10">
        <f>COUNTIF($H3:K818,"C/G")</f>
        <v>1</v>
      </c>
    </row>
    <row r="11" spans="1:17" x14ac:dyDescent="0.25">
      <c r="A11" t="s">
        <v>10</v>
      </c>
      <c r="B11">
        <v>10622</v>
      </c>
      <c r="C11">
        <v>10622</v>
      </c>
      <c r="D11">
        <v>1</v>
      </c>
      <c r="E11">
        <v>2</v>
      </c>
      <c r="F11" t="s">
        <v>8</v>
      </c>
      <c r="G11" s="1">
        <v>0.5</v>
      </c>
      <c r="H11" t="s">
        <v>14</v>
      </c>
      <c r="I11" t="b">
        <v>1</v>
      </c>
      <c r="L11" t="s">
        <v>20</v>
      </c>
      <c r="M11">
        <f>SUM(M4:M10)</f>
        <v>20</v>
      </c>
      <c r="O11">
        <f>SUM(O4:O10)</f>
        <v>20</v>
      </c>
    </row>
    <row r="12" spans="1:17" x14ac:dyDescent="0.25">
      <c r="A12" t="s">
        <v>10</v>
      </c>
      <c r="B12">
        <v>10620</v>
      </c>
      <c r="C12">
        <v>10620</v>
      </c>
      <c r="D12">
        <v>1</v>
      </c>
      <c r="E12">
        <v>2</v>
      </c>
      <c r="F12" t="s">
        <v>8</v>
      </c>
      <c r="G12" s="1">
        <v>0.5</v>
      </c>
      <c r="H12" t="s">
        <v>14</v>
      </c>
      <c r="I12" t="b">
        <v>1</v>
      </c>
    </row>
    <row r="13" spans="1:17" x14ac:dyDescent="0.25">
      <c r="A13" t="s">
        <v>10</v>
      </c>
      <c r="B13">
        <v>10615</v>
      </c>
      <c r="C13">
        <v>10615</v>
      </c>
      <c r="D13">
        <v>1</v>
      </c>
      <c r="E13">
        <v>2</v>
      </c>
      <c r="F13" t="s">
        <v>8</v>
      </c>
      <c r="G13" s="1">
        <v>0.5</v>
      </c>
      <c r="H13" t="s">
        <v>14</v>
      </c>
      <c r="I13" t="b">
        <v>1</v>
      </c>
    </row>
    <row r="14" spans="1:17" x14ac:dyDescent="0.25">
      <c r="A14" t="s">
        <v>7</v>
      </c>
      <c r="B14">
        <v>9535</v>
      </c>
      <c r="C14">
        <v>9535</v>
      </c>
      <c r="D14">
        <v>1</v>
      </c>
      <c r="E14">
        <v>2</v>
      </c>
      <c r="F14" t="s">
        <v>8</v>
      </c>
      <c r="G14" s="1">
        <v>0.5</v>
      </c>
      <c r="H14" t="s">
        <v>12</v>
      </c>
      <c r="I14" t="b">
        <v>1</v>
      </c>
    </row>
    <row r="15" spans="1:17" x14ac:dyDescent="0.25">
      <c r="A15" t="s">
        <v>9</v>
      </c>
      <c r="B15">
        <v>8210</v>
      </c>
      <c r="C15">
        <v>8210</v>
      </c>
      <c r="D15">
        <v>1</v>
      </c>
      <c r="E15">
        <v>2</v>
      </c>
      <c r="F15" t="s">
        <v>8</v>
      </c>
      <c r="G15" s="1">
        <v>0.5</v>
      </c>
      <c r="H15" t="s">
        <v>18</v>
      </c>
      <c r="I15" t="b">
        <v>1</v>
      </c>
    </row>
    <row r="16" spans="1:17" x14ac:dyDescent="0.25">
      <c r="A16" t="s">
        <v>10</v>
      </c>
      <c r="B16">
        <v>5501</v>
      </c>
      <c r="C16">
        <v>5501</v>
      </c>
      <c r="D16">
        <v>1</v>
      </c>
      <c r="E16">
        <v>2</v>
      </c>
      <c r="F16" t="s">
        <v>8</v>
      </c>
      <c r="G16" s="1">
        <v>0.5</v>
      </c>
      <c r="H16" t="s">
        <v>14</v>
      </c>
      <c r="I16" t="b">
        <v>1</v>
      </c>
    </row>
    <row r="17" spans="1:9" x14ac:dyDescent="0.25">
      <c r="A17" t="s">
        <v>7</v>
      </c>
      <c r="B17">
        <v>3602</v>
      </c>
      <c r="C17">
        <v>3602</v>
      </c>
      <c r="D17">
        <v>1</v>
      </c>
      <c r="E17">
        <v>2</v>
      </c>
      <c r="F17" t="s">
        <v>8</v>
      </c>
      <c r="G17" s="1">
        <v>0.5</v>
      </c>
      <c r="H17" t="s">
        <v>19</v>
      </c>
      <c r="I17" t="b">
        <v>1</v>
      </c>
    </row>
    <row r="18" spans="1:9" x14ac:dyDescent="0.25">
      <c r="A18" t="s">
        <v>9</v>
      </c>
      <c r="B18">
        <v>3228</v>
      </c>
      <c r="C18">
        <v>3228</v>
      </c>
      <c r="D18">
        <v>1</v>
      </c>
      <c r="E18">
        <v>2</v>
      </c>
      <c r="F18" t="s">
        <v>8</v>
      </c>
      <c r="G18" s="1">
        <v>0.5</v>
      </c>
      <c r="H18" t="s">
        <v>18</v>
      </c>
      <c r="I18" t="b">
        <v>1</v>
      </c>
    </row>
    <row r="19" spans="1:9" x14ac:dyDescent="0.25">
      <c r="A19" t="s">
        <v>10</v>
      </c>
      <c r="B19">
        <v>2500</v>
      </c>
      <c r="C19">
        <v>2500</v>
      </c>
      <c r="D19">
        <v>1</v>
      </c>
      <c r="E19">
        <v>2</v>
      </c>
      <c r="F19" t="s">
        <v>8</v>
      </c>
      <c r="G19" s="1">
        <v>0.5</v>
      </c>
      <c r="H19" t="s">
        <v>17</v>
      </c>
      <c r="I19" t="b">
        <v>1</v>
      </c>
    </row>
    <row r="20" spans="1:9" x14ac:dyDescent="0.25">
      <c r="A20" t="s">
        <v>10</v>
      </c>
      <c r="B20">
        <v>531</v>
      </c>
      <c r="C20">
        <v>531</v>
      </c>
      <c r="D20">
        <v>1</v>
      </c>
      <c r="E20">
        <v>2</v>
      </c>
      <c r="F20" t="s">
        <v>8</v>
      </c>
      <c r="G20" s="1">
        <v>0.5</v>
      </c>
      <c r="H20" t="s">
        <v>17</v>
      </c>
      <c r="I20" t="b">
        <v>1</v>
      </c>
    </row>
    <row r="21" spans="1:9" x14ac:dyDescent="0.25">
      <c r="A21" t="s">
        <v>7</v>
      </c>
      <c r="B21">
        <v>327</v>
      </c>
      <c r="C21">
        <v>327</v>
      </c>
      <c r="D21">
        <v>1</v>
      </c>
      <c r="E21">
        <v>2</v>
      </c>
      <c r="F21" t="s">
        <v>8</v>
      </c>
      <c r="G21" s="1">
        <v>0.5</v>
      </c>
      <c r="H21" t="s">
        <v>12</v>
      </c>
      <c r="I21" t="b">
        <v>1</v>
      </c>
    </row>
    <row r="22" spans="1:9" x14ac:dyDescent="0.25">
      <c r="G22" s="1"/>
    </row>
    <row r="23" spans="1:9" x14ac:dyDescent="0.25">
      <c r="G23" s="1"/>
    </row>
    <row r="24" spans="1:9" x14ac:dyDescent="0.25">
      <c r="G24" s="1"/>
    </row>
    <row r="25" spans="1:9" x14ac:dyDescent="0.25">
      <c r="G25" s="1"/>
    </row>
    <row r="26" spans="1:9" x14ac:dyDescent="0.25">
      <c r="G26" s="1"/>
    </row>
    <row r="27" spans="1:9" x14ac:dyDescent="0.25">
      <c r="G27" s="1"/>
    </row>
    <row r="28" spans="1:9" x14ac:dyDescent="0.25">
      <c r="G28" s="1"/>
    </row>
    <row r="29" spans="1:9" x14ac:dyDescent="0.25">
      <c r="G29" s="1"/>
    </row>
    <row r="30" spans="1:9" x14ac:dyDescent="0.25">
      <c r="G30" s="1"/>
    </row>
    <row r="31" spans="1:9" x14ac:dyDescent="0.25">
      <c r="G31" s="1"/>
    </row>
    <row r="32" spans="1:9" x14ac:dyDescent="0.25">
      <c r="G32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D0FB4-BDD5-44BF-8987-ED5010EA87C1}">
  <dimension ref="A1:R11"/>
  <sheetViews>
    <sheetView workbookViewId="0">
      <selection sqref="A1:R11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b">
        <v>1</v>
      </c>
    </row>
    <row r="2" spans="1:18" x14ac:dyDescent="0.25">
      <c r="A2" t="s">
        <v>9</v>
      </c>
      <c r="B2">
        <v>23301</v>
      </c>
      <c r="C2">
        <v>23301</v>
      </c>
      <c r="D2">
        <v>1</v>
      </c>
      <c r="E2">
        <v>2</v>
      </c>
      <c r="F2" t="s">
        <v>8</v>
      </c>
      <c r="G2" s="1">
        <v>0.5</v>
      </c>
      <c r="H2" t="s">
        <v>18</v>
      </c>
      <c r="I2" t="b">
        <v>1</v>
      </c>
    </row>
    <row r="3" spans="1:18" x14ac:dyDescent="0.25">
      <c r="A3" t="s">
        <v>10</v>
      </c>
      <c r="B3">
        <v>5110</v>
      </c>
      <c r="C3">
        <v>5110</v>
      </c>
      <c r="D3">
        <v>1</v>
      </c>
      <c r="E3">
        <v>2</v>
      </c>
      <c r="F3" t="s">
        <v>8</v>
      </c>
      <c r="G3" s="1">
        <v>0.5</v>
      </c>
      <c r="H3" t="s">
        <v>16</v>
      </c>
      <c r="I3" t="b">
        <v>1</v>
      </c>
    </row>
    <row r="4" spans="1:18" x14ac:dyDescent="0.25">
      <c r="A4" t="s">
        <v>7</v>
      </c>
      <c r="B4">
        <v>4878</v>
      </c>
      <c r="C4">
        <v>4878</v>
      </c>
      <c r="D4">
        <v>1</v>
      </c>
      <c r="E4">
        <v>2</v>
      </c>
      <c r="F4" t="s">
        <v>8</v>
      </c>
      <c r="G4" s="1">
        <v>0.5</v>
      </c>
      <c r="H4" t="s">
        <v>12</v>
      </c>
      <c r="I4" t="b">
        <v>1</v>
      </c>
      <c r="L4" t="s">
        <v>11</v>
      </c>
      <c r="M4" t="s">
        <v>12</v>
      </c>
      <c r="N4">
        <f>COUNTIF($H3:J818,"C/T")</f>
        <v>4</v>
      </c>
      <c r="O4">
        <f>SUM(N4:N5)</f>
        <v>4</v>
      </c>
      <c r="P4">
        <f>COUNTIF($H3:L818,"C/T")</f>
        <v>4</v>
      </c>
      <c r="Q4" t="s">
        <v>13</v>
      </c>
      <c r="R4">
        <f>O4/O7</f>
        <v>1</v>
      </c>
    </row>
    <row r="5" spans="1:18" x14ac:dyDescent="0.25">
      <c r="A5" t="s">
        <v>7</v>
      </c>
      <c r="B5">
        <v>3304</v>
      </c>
      <c r="C5">
        <v>3304</v>
      </c>
      <c r="D5">
        <v>1</v>
      </c>
      <c r="E5">
        <v>2</v>
      </c>
      <c r="F5" t="s">
        <v>8</v>
      </c>
      <c r="G5" s="1">
        <v>0.5</v>
      </c>
      <c r="H5" t="s">
        <v>12</v>
      </c>
      <c r="I5" t="b">
        <v>1</v>
      </c>
      <c r="M5" t="s">
        <v>14</v>
      </c>
      <c r="N5">
        <f>COUNTIF($H3:J818,"A/G")</f>
        <v>0</v>
      </c>
      <c r="P5">
        <f>COUNTIF($H3:L818,"A/G")</f>
        <v>0</v>
      </c>
    </row>
    <row r="6" spans="1:18" x14ac:dyDescent="0.25">
      <c r="A6" t="s">
        <v>7</v>
      </c>
      <c r="B6">
        <v>3044</v>
      </c>
      <c r="C6">
        <v>3044</v>
      </c>
      <c r="D6">
        <v>1</v>
      </c>
      <c r="E6">
        <v>2</v>
      </c>
      <c r="F6" t="s">
        <v>8</v>
      </c>
      <c r="G6" s="1">
        <v>0.5</v>
      </c>
      <c r="H6" t="s">
        <v>12</v>
      </c>
      <c r="I6" t="b">
        <v>1</v>
      </c>
    </row>
    <row r="7" spans="1:18" x14ac:dyDescent="0.25">
      <c r="A7" t="s">
        <v>9</v>
      </c>
      <c r="B7">
        <v>2709</v>
      </c>
      <c r="C7">
        <v>2709</v>
      </c>
      <c r="D7">
        <v>1</v>
      </c>
      <c r="E7">
        <v>2</v>
      </c>
      <c r="F7" t="s">
        <v>8</v>
      </c>
      <c r="G7" s="1">
        <v>0.5</v>
      </c>
      <c r="H7" t="s">
        <v>18</v>
      </c>
      <c r="I7" t="b">
        <v>1</v>
      </c>
      <c r="L7" t="s">
        <v>15</v>
      </c>
      <c r="M7" t="s">
        <v>16</v>
      </c>
      <c r="N7">
        <f>COUNTIF($H3:J818,"A/T")</f>
        <v>2</v>
      </c>
      <c r="O7">
        <f>SUM(N7:N10)</f>
        <v>4</v>
      </c>
      <c r="P7">
        <f>COUNTIF($H3:L818,"A/T")</f>
        <v>2</v>
      </c>
    </row>
    <row r="8" spans="1:18" x14ac:dyDescent="0.25">
      <c r="A8" t="s">
        <v>7</v>
      </c>
      <c r="B8">
        <v>250</v>
      </c>
      <c r="C8">
        <v>250</v>
      </c>
      <c r="D8">
        <v>1</v>
      </c>
      <c r="E8">
        <v>2</v>
      </c>
      <c r="F8" t="s">
        <v>8</v>
      </c>
      <c r="G8" s="1">
        <v>0.5</v>
      </c>
      <c r="H8" t="s">
        <v>12</v>
      </c>
      <c r="I8" t="b">
        <v>1</v>
      </c>
      <c r="M8" t="s">
        <v>17</v>
      </c>
      <c r="N8">
        <f>COUNTIF($H3:J818,"A/C")</f>
        <v>0</v>
      </c>
      <c r="P8">
        <f>COUNTIF($H3:L818,"A/C")</f>
        <v>0</v>
      </c>
    </row>
    <row r="9" spans="1:18" x14ac:dyDescent="0.25">
      <c r="A9" t="s">
        <v>10</v>
      </c>
      <c r="B9">
        <v>85</v>
      </c>
      <c r="C9">
        <v>85</v>
      </c>
      <c r="D9">
        <v>1</v>
      </c>
      <c r="E9">
        <v>2</v>
      </c>
      <c r="F9" t="s">
        <v>8</v>
      </c>
      <c r="G9" s="1">
        <v>0.5</v>
      </c>
      <c r="H9" t="s">
        <v>16</v>
      </c>
      <c r="I9" t="b">
        <v>1</v>
      </c>
      <c r="M9" t="s">
        <v>18</v>
      </c>
      <c r="N9">
        <f>COUNTIF($H2:J818,"G/T")</f>
        <v>2</v>
      </c>
      <c r="P9">
        <f>COUNTIF($H2:L818,"G/T")</f>
        <v>2</v>
      </c>
    </row>
    <row r="10" spans="1:18" x14ac:dyDescent="0.25">
      <c r="M10" t="s">
        <v>19</v>
      </c>
      <c r="N10">
        <f>COUNTIF($H3:J818,"C/G")</f>
        <v>0</v>
      </c>
      <c r="P10">
        <f>COUNTIF($H3:L818,"C/G")</f>
        <v>0</v>
      </c>
    </row>
    <row r="11" spans="1:18" x14ac:dyDescent="0.25">
      <c r="M11" t="s">
        <v>20</v>
      </c>
      <c r="N11">
        <f>SUM(N4:N10)</f>
        <v>8</v>
      </c>
      <c r="P11">
        <f>SUM(P4:P10)</f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WC LSC</vt:lpstr>
      <vt:lpstr>WC SSC</vt:lpstr>
      <vt:lpstr>WC IR</vt:lpstr>
      <vt:lpstr>WA LSC</vt:lpstr>
      <vt:lpstr>WA SSC</vt:lpstr>
      <vt:lpstr>WA IR</vt:lpstr>
      <vt:lpstr>WR LSC</vt:lpstr>
      <vt:lpstr>WR SSC</vt:lpstr>
      <vt:lpstr>WR IR</vt:lpstr>
      <vt:lpstr>ratio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Nouman Ashraf</dc:creator>
  <cp:lastModifiedBy>Nouman Ashraf</cp:lastModifiedBy>
  <dcterms:created xsi:type="dcterms:W3CDTF">2019-05-15T08:09:28Z</dcterms:created>
  <dcterms:modified xsi:type="dcterms:W3CDTF">2020-02-13T18:33:51Z</dcterms:modified>
</cp:coreProperties>
</file>