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430" tabRatio="668" activeTab="6"/>
  </bookViews>
  <sheets>
    <sheet name="2019 Deaths Temps Date" sheetId="1" r:id="rId1"/>
    <sheet name=" 2019 Data analysis" sheetId="2" r:id="rId2"/>
    <sheet name="2018 Data analysis" sheetId="3" r:id="rId3"/>
    <sheet name="2017 Data analysis" sheetId="4" r:id="rId4"/>
    <sheet name="Summary of statistics" sheetId="5" r:id="rId5"/>
    <sheet name="Temperature 2017-2019" sheetId="6" r:id="rId6"/>
    <sheet name="Weekly registrations " sheetId="7" r:id="rId7"/>
    <sheet name="Cf weekly regns and daily occur" sheetId="8" r:id="rId8"/>
  </sheets>
  <definedNames>
    <definedName name="_xlfn.STDEV.S" hidden="1">#NAME?</definedName>
  </definedNames>
  <calcPr fullCalcOnLoad="1"/>
</workbook>
</file>

<file path=xl/sharedStrings.xml><?xml version="1.0" encoding="utf-8"?>
<sst xmlns="http://schemas.openxmlformats.org/spreadsheetml/2006/main" count="370" uniqueCount="145">
  <si>
    <t>Date</t>
  </si>
  <si>
    <t>Mean CET</t>
  </si>
  <si>
    <t>Max CET</t>
  </si>
  <si>
    <t xml:space="preserve">Heatwave </t>
  </si>
  <si>
    <t>Average (2014-2018)</t>
  </si>
  <si>
    <t>Five-year average (2014 to 2018)</t>
  </si>
  <si>
    <t>Mean</t>
  </si>
  <si>
    <t>Lower</t>
  </si>
  <si>
    <t>Higher</t>
  </si>
  <si>
    <t>Confidence Level(95.0%)</t>
  </si>
  <si>
    <t>Standard Error</t>
  </si>
  <si>
    <t>Median</t>
  </si>
  <si>
    <t>Mode</t>
  </si>
  <si>
    <t>Standard Deviation</t>
  </si>
  <si>
    <t>Sample Variance</t>
  </si>
  <si>
    <t>Kurtosis</t>
  </si>
  <si>
    <t>Skewness</t>
  </si>
  <si>
    <t>Range</t>
  </si>
  <si>
    <t>Minimum</t>
  </si>
  <si>
    <t>Maximum</t>
  </si>
  <si>
    <t>Sum</t>
  </si>
  <si>
    <t>Count</t>
  </si>
  <si>
    <t xml:space="preserve">Lower </t>
  </si>
  <si>
    <t>Five year</t>
  </si>
  <si>
    <t>Average</t>
  </si>
  <si>
    <t>(2013-2017)</t>
  </si>
  <si>
    <t>Total annual deaths for summer period</t>
  </si>
  <si>
    <t>95% confidence limit for excess mortality</t>
  </si>
  <si>
    <t>95% confidence limit for observed deaths</t>
  </si>
  <si>
    <t>Excess mortality</t>
  </si>
  <si>
    <t>-508 to 374</t>
  </si>
  <si>
    <t>(2012-2016)</t>
  </si>
  <si>
    <t>Footnotes:</t>
  </si>
  <si>
    <t>Deaths with an unknown day of death have been excluded</t>
  </si>
  <si>
    <t>Death of non-residents have been excluded.</t>
  </si>
  <si>
    <t>3048 to 3689</t>
  </si>
  <si>
    <t>-508 to 133</t>
  </si>
  <si>
    <t xml:space="preserve">-750 to 1,072 </t>
  </si>
  <si>
    <t xml:space="preserve">7827 to 8707 </t>
  </si>
  <si>
    <t>8721 to 10543</t>
  </si>
  <si>
    <t xml:space="preserve">3444 to 4046 </t>
  </si>
  <si>
    <t xml:space="preserve">-25 to 577 </t>
  </si>
  <si>
    <t xml:space="preserve">12752 to 13702 </t>
  </si>
  <si>
    <t xml:space="preserve">Expected deaths - 5 year average </t>
  </si>
  <si>
    <t>-301 to 649</t>
  </si>
  <si>
    <t xml:space="preserve">10100 to 11514 </t>
  </si>
  <si>
    <t xml:space="preserve">-267 to 1147 </t>
  </si>
  <si>
    <t xml:space="preserve">8961 to 9955 </t>
  </si>
  <si>
    <t xml:space="preserve">-354 to 640 </t>
  </si>
  <si>
    <t xml:space="preserve">8730 to 9928 </t>
  </si>
  <si>
    <t xml:space="preserve">514 to 1712 </t>
  </si>
  <si>
    <t xml:space="preserve">Observed deaths - daily occurrences </t>
  </si>
  <si>
    <t xml:space="preserve">3724 to 4084 </t>
  </si>
  <si>
    <t xml:space="preserve">196 to 556 </t>
  </si>
  <si>
    <t xml:space="preserve">Observed deaths - sum of daily occurrences </t>
  </si>
  <si>
    <t>Data analysis - August 2-9</t>
  </si>
  <si>
    <t>Data analysis - July 21-29</t>
  </si>
  <si>
    <t xml:space="preserve">      Data analysis - June 30 - July 10</t>
  </si>
  <si>
    <t>Data analysis - June 17-23</t>
  </si>
  <si>
    <t>Data analysis - July 5-7</t>
  </si>
  <si>
    <t>Data analysis - June 25-27</t>
  </si>
  <si>
    <t>Data analysis  - June 28-30</t>
  </si>
  <si>
    <t>Data analysis - July 21-28</t>
  </si>
  <si>
    <t>Data analysis - August 23-29</t>
  </si>
  <si>
    <t>Number of deaths occurring on each day from 1 June - 31 August, England, 2014-2019 and five-year average</t>
  </si>
  <si>
    <t>Number of deaths occurring on each day from 1 June - 31 August, England, 2013-2017 and 2018 and five-year average</t>
  </si>
  <si>
    <t xml:space="preserve">   </t>
  </si>
  <si>
    <t>95% Confidence limits</t>
  </si>
  <si>
    <t xml:space="preserve">June 25-27 </t>
  </si>
  <si>
    <t>3,844 to 4,389</t>
  </si>
  <si>
    <t>89 to 634</t>
  </si>
  <si>
    <t>June 30- July 10</t>
  </si>
  <si>
    <t>14,056 to 15.015</t>
  </si>
  <si>
    <t>-24 to 935</t>
  </si>
  <si>
    <t>July 21-29</t>
  </si>
  <si>
    <t>11,127 to 12,575</t>
  </si>
  <si>
    <t>-79 to 1,369</t>
  </si>
  <si>
    <t>9,808 to 10,788</t>
  </si>
  <si>
    <t>-255 to 725</t>
  </si>
  <si>
    <t>Total</t>
  </si>
  <si>
    <t>2019</t>
  </si>
  <si>
    <t>Heatwave dates</t>
  </si>
  <si>
    <t>Average 2014-2018</t>
  </si>
  <si>
    <t>Excess death</t>
  </si>
  <si>
    <t>Confidence limits</t>
  </si>
  <si>
    <t xml:space="preserve">June 28-30 </t>
  </si>
  <si>
    <t>3048 to 3690</t>
  </si>
  <si>
    <t>-508 to 134</t>
  </si>
  <si>
    <t>July 21-28</t>
  </si>
  <si>
    <t>8,720 to 10,500</t>
  </si>
  <si>
    <t>-751 to 1,053</t>
  </si>
  <si>
    <t>August 23-29</t>
  </si>
  <si>
    <t>7826 to 8708</t>
  </si>
  <si>
    <t>2018</t>
  </si>
  <si>
    <t>Average 2013-2017</t>
  </si>
  <si>
    <t>August 2-9</t>
  </si>
  <si>
    <t>2017</t>
  </si>
  <si>
    <t xml:space="preserve">June 17-23 </t>
  </si>
  <si>
    <t>8,730 to 9,928</t>
  </si>
  <si>
    <t>514 to 1,712</t>
  </si>
  <si>
    <t>July 5-7</t>
  </si>
  <si>
    <t>3,724 to 4,084</t>
  </si>
  <si>
    <t>196 to 556</t>
  </si>
  <si>
    <t>Total deaths 2018</t>
  </si>
  <si>
    <t>Total deaths 2019</t>
  </si>
  <si>
    <t>Total deaths 2017</t>
  </si>
  <si>
    <t xml:space="preserve">Total </t>
  </si>
  <si>
    <t xml:space="preserve">Excess deaths   </t>
  </si>
  <si>
    <t>Excess deaths</t>
  </si>
  <si>
    <t>Heatwaves</t>
  </si>
  <si>
    <t>Temperatures 2017-2019 for June 1 to 15 September 2017-2019</t>
  </si>
  <si>
    <t>Number of deaths occurring on each day from 1 June - 15 September, England, 2012-2017,  five-year average, excess deaths</t>
  </si>
  <si>
    <t xml:space="preserve">  </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</si>
  <si>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</si>
  <si>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</si>
  <si>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</si>
  <si>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</si>
  <si>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</si>
  <si>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</si>
  <si>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</si>
  <si>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</si>
  <si>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</si>
  <si>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</si>
  <si>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</si>
  <si>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</si>
  <si>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</si>
  <si>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</si>
  <si>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</si>
  <si>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</si>
  <si>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Footnotes</t>
  </si>
  <si>
    <t>Week number</t>
  </si>
  <si>
    <t>Week ended</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</si>
  <si>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</si>
  <si>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t>
    </r>
  </si>
  <si>
    <r>
      <t>3</t>
    </r>
    <r>
      <rPr>
        <sz val="10"/>
        <rFont val="Arial"/>
        <family val="2"/>
      </rPr>
      <t xml:space="preserve"> Coding of deaths by underlying cause for the latest week is not yet complete.</t>
    </r>
  </si>
  <si>
    <r>
      <t xml:space="preserve">4 </t>
    </r>
    <r>
      <rPr>
        <sz val="10"/>
        <color indexed="8"/>
        <rFont val="Arial"/>
        <family val="2"/>
      </rPr>
      <t xml:space="preserve">For deaths registered from January 2014, cause of death is coded to the ICD-10 classification using IRIS software. Further information about the </t>
    </r>
    <r>
      <rPr>
        <u val="single"/>
        <sz val="10"/>
        <color indexed="12"/>
        <rFont val="Arial"/>
        <family val="2"/>
      </rPr>
      <t>implementation of the software</t>
    </r>
    <r>
      <rPr>
        <sz val="10"/>
        <color indexed="8"/>
        <rFont val="Arial"/>
        <family val="2"/>
      </rPr>
      <t xml:space="preserve"> is available on the ONS website.</t>
    </r>
  </si>
  <si>
    <r>
      <t>5</t>
    </r>
    <r>
      <rPr>
        <sz val="10"/>
        <rFont val="Arial"/>
        <family val="2"/>
      </rPr>
      <t xml:space="preserve"> Does not include deaths where age is either missing or not yet fully coded. For this reason counts of 'Persons', 'Males' and 'Females' may not sum to 'Total Deaths, all ages'.</t>
    </r>
  </si>
  <si>
    <r>
      <t xml:space="preserve">6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</si>
  <si>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t>Source: Office for National Statistics</t>
  </si>
  <si>
    <t xml:space="preserve">Released: </t>
  </si>
  <si>
    <t>14 January 2020</t>
  </si>
  <si>
    <t>E12000001</t>
  </si>
  <si>
    <t>North East</t>
  </si>
  <si>
    <t>Death registrations</t>
  </si>
  <si>
    <t>Death occurrences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</si>
</sst>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dd/mm"/>
    <numFmt numFmtId="172" formatCode="mmm\-yyyy"/>
    <numFmt numFmtId="173" formatCode="d\-mmm"/>
    <numFmt numFmtId="174" formatCode="General_)"/>
    <numFmt numFmtId="175" formatCode="#,##0.0"/>
    <numFmt numFmtId="176" formatCode="0.0%"/>
    <numFmt numFmtId="177" formatCode="d\-mmm\-yy"/>
  </numFmts>
  <fonts count="70">
    <font>
      <sz val="10"/>
      <color theme="1"/>
      <name val="Arial"/>
      <family val="2"/>
    </font>
    <font>
      <sz val="10"/>
      <color indexed="8"/>
      <name val="Arial"/>
      <family val="2"/>
    </font>
    <font>
      <u val="single"/>
      <sz val="10"/>
      <color indexed="12"/>
      <name val="Arial"/>
      <family val="2"/>
    </font>
    <font>
      <sz val="10"/>
      <name val="Arial"/>
      <family val="2"/>
    </font>
    <font>
      <b/>
      <sz val="10"/>
      <name val="Arial"/>
      <family val="2"/>
    </font>
    <font>
      <u val="single"/>
      <sz val="10"/>
      <color indexed="30"/>
      <name val="Arial"/>
      <family val="2"/>
    </font>
    <font>
      <sz val="10"/>
      <name val="Helv"/>
      <family val="0"/>
    </font>
    <font>
      <sz val="10"/>
      <color indexed="8"/>
      <name val="Calibri"/>
      <family val="2"/>
    </font>
    <font>
      <sz val="9"/>
      <color indexed="63"/>
      <name val="Calibri"/>
      <family val="2"/>
    </font>
    <font>
      <sz val="7.55"/>
      <color indexed="63"/>
      <name val="Calibri"/>
      <family val="2"/>
    </font>
    <font>
      <sz val="9"/>
      <color indexed="8"/>
      <name val="Calibri"/>
      <family val="2"/>
    </font>
    <font>
      <b/>
      <u val="single"/>
      <sz val="10"/>
      <name val="Arial"/>
      <family val="2"/>
    </font>
    <font>
      <u val="single"/>
      <sz val="10"/>
      <name val="Arial"/>
      <family val="2"/>
    </font>
    <font>
      <vertAlign val="superscript"/>
      <sz val="10"/>
      <name val="Arial"/>
      <family val="2"/>
    </font>
    <font>
      <vertAlign val="superscript"/>
      <sz val="10"/>
      <color indexed="8"/>
      <name val="Arial"/>
      <family val="2"/>
    </font>
    <font>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0"/>
      <color indexed="25"/>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indexed="53"/>
      <name val="Arial"/>
      <family val="2"/>
    </font>
    <font>
      <i/>
      <sz val="10"/>
      <color indexed="8"/>
      <name val="Arial"/>
      <family val="2"/>
    </font>
    <font>
      <b/>
      <sz val="10"/>
      <color indexed="53"/>
      <name val="Arial"/>
      <family val="2"/>
    </font>
    <font>
      <b/>
      <sz val="10"/>
      <color indexed="8"/>
      <name val="Agency FB"/>
      <family val="2"/>
    </font>
    <font>
      <u val="single"/>
      <sz val="10"/>
      <color indexed="9"/>
      <name val="Arial"/>
      <family val="2"/>
    </font>
    <font>
      <sz val="10"/>
      <color indexed="8"/>
      <name val="Agency FB"/>
      <family val="2"/>
    </font>
    <font>
      <sz val="11"/>
      <color indexed="8"/>
      <name val="Agency FB"/>
      <family val="2"/>
    </font>
    <font>
      <sz val="10"/>
      <color indexed="63"/>
      <name val="Calibri"/>
      <family val="2"/>
    </font>
    <font>
      <sz val="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u val="single"/>
      <sz val="10"/>
      <color rgb="FF0000FF"/>
      <name val="Arial"/>
      <family val="2"/>
    </font>
    <font>
      <sz val="10"/>
      <color theme="5"/>
      <name val="Arial"/>
      <family val="2"/>
    </font>
    <font>
      <i/>
      <sz val="10"/>
      <color theme="1"/>
      <name val="Arial"/>
      <family val="2"/>
    </font>
    <font>
      <b/>
      <sz val="10"/>
      <color theme="5"/>
      <name val="Arial"/>
      <family val="2"/>
    </font>
    <font>
      <b/>
      <sz val="10"/>
      <color theme="1"/>
      <name val="Agency FB"/>
      <family val="2"/>
    </font>
    <font>
      <u val="single"/>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style="thin"/>
    </border>
    <border>
      <left/>
      <right/>
      <top style="thin"/>
      <bottom/>
    </border>
    <border>
      <left/>
      <right style="thin"/>
      <top style="thin"/>
      <bottom style="thin"/>
    </border>
    <border>
      <left/>
      <right style="thin"/>
      <top style="thin"/>
      <bottom/>
    </border>
    <border>
      <left/>
      <right style="thin"/>
      <top/>
      <bottom/>
    </border>
    <border>
      <left/>
      <right style="thin"/>
      <top/>
      <bottom style="thin"/>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3" fillId="0" borderId="0">
      <alignment/>
      <protection/>
    </xf>
    <xf numFmtId="0" fontId="48" fillId="0" borderId="0">
      <alignment/>
      <protection/>
    </xf>
    <xf numFmtId="0" fontId="3" fillId="0" borderId="0">
      <alignment/>
      <protection/>
    </xf>
    <xf numFmtId="174" fontId="6" fillId="0" borderId="0">
      <alignment/>
      <protection/>
    </xf>
    <xf numFmtId="0" fontId="48"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4">
    <xf numFmtId="0" fontId="0" fillId="0" borderId="0" xfId="0" applyAlignment="1">
      <alignment/>
    </xf>
    <xf numFmtId="0" fontId="62" fillId="0" borderId="0" xfId="0" applyFont="1" applyAlignment="1">
      <alignment/>
    </xf>
    <xf numFmtId="0" fontId="3" fillId="0" borderId="0" xfId="0" applyFont="1" applyFill="1" applyAlignment="1">
      <alignment/>
    </xf>
    <xf numFmtId="0" fontId="62" fillId="0" borderId="0" xfId="0" applyNumberFormat="1" applyFont="1" applyFill="1" applyAlignment="1">
      <alignment/>
    </xf>
    <xf numFmtId="0" fontId="0" fillId="0" borderId="0" xfId="0" applyNumberFormat="1" applyFill="1" applyAlignment="1">
      <alignment/>
    </xf>
    <xf numFmtId="0" fontId="3" fillId="0" borderId="0" xfId="64" applyNumberFormat="1" applyFont="1" applyFill="1" applyAlignment="1">
      <alignment horizontal="left"/>
    </xf>
    <xf numFmtId="0" fontId="64" fillId="0" borderId="0" xfId="64" applyNumberFormat="1" applyFont="1" applyFill="1" applyAlignment="1">
      <alignment horizontal="left"/>
    </xf>
    <xf numFmtId="0" fontId="62" fillId="0" borderId="10" xfId="0" applyNumberFormat="1" applyFont="1" applyFill="1" applyBorder="1" applyAlignment="1">
      <alignment vertical="center" wrapText="1"/>
    </xf>
    <xf numFmtId="16" fontId="0" fillId="0" borderId="0" xfId="0" applyNumberFormat="1" applyFont="1" applyAlignment="1">
      <alignment horizontal="left"/>
    </xf>
    <xf numFmtId="3" fontId="0" fillId="0" borderId="0" xfId="0" applyNumberFormat="1" applyFont="1" applyAlignment="1">
      <alignment/>
    </xf>
    <xf numFmtId="0" fontId="0" fillId="0" borderId="0" xfId="0" applyFont="1" applyAlignment="1">
      <alignment/>
    </xf>
    <xf numFmtId="0" fontId="62" fillId="0" borderId="0" xfId="0" applyNumberFormat="1" applyFont="1" applyFill="1" applyBorder="1" applyAlignment="1">
      <alignment vertical="center" wrapText="1"/>
    </xf>
    <xf numFmtId="3" fontId="0" fillId="0" borderId="0" xfId="0" applyNumberFormat="1" applyFill="1" applyAlignment="1">
      <alignment/>
    </xf>
    <xf numFmtId="0" fontId="0" fillId="0" borderId="0" xfId="0" applyFont="1" applyFill="1" applyAlignment="1">
      <alignment/>
    </xf>
    <xf numFmtId="0" fontId="0" fillId="0" borderId="0" xfId="0" applyFill="1" applyAlignment="1">
      <alignment/>
    </xf>
    <xf numFmtId="0" fontId="0" fillId="0" borderId="0" xfId="0" applyNumberFormat="1" applyFill="1" applyBorder="1" applyAlignment="1">
      <alignment/>
    </xf>
    <xf numFmtId="3" fontId="0" fillId="0" borderId="0" xfId="0" applyNumberFormat="1" applyAlignment="1">
      <alignment/>
    </xf>
    <xf numFmtId="0" fontId="4" fillId="33" borderId="10" xfId="0" applyFont="1" applyFill="1" applyBorder="1" applyAlignment="1">
      <alignment horizontal="right"/>
    </xf>
    <xf numFmtId="3" fontId="0" fillId="0" borderId="0" xfId="0" applyNumberFormat="1" applyFont="1" applyAlignment="1">
      <alignment/>
    </xf>
    <xf numFmtId="0" fontId="0" fillId="0" borderId="0" xfId="0" applyFont="1" applyAlignment="1">
      <alignment/>
    </xf>
    <xf numFmtId="3" fontId="65" fillId="0" borderId="0" xfId="0" applyNumberFormat="1" applyFont="1" applyAlignment="1">
      <alignment/>
    </xf>
    <xf numFmtId="0" fontId="0" fillId="34"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66" fillId="0" borderId="12" xfId="0" applyFont="1" applyFill="1" applyBorder="1" applyAlignment="1">
      <alignment horizontal="centerContinuous"/>
    </xf>
    <xf numFmtId="0" fontId="4" fillId="0" borderId="0" xfId="0" applyFont="1" applyFill="1" applyAlignment="1">
      <alignment/>
    </xf>
    <xf numFmtId="0" fontId="65" fillId="0" borderId="0" xfId="0" applyFont="1" applyFill="1" applyAlignment="1">
      <alignment/>
    </xf>
    <xf numFmtId="0" fontId="65" fillId="0" borderId="10" xfId="0" applyFont="1" applyFill="1" applyBorder="1" applyAlignment="1">
      <alignment/>
    </xf>
    <xf numFmtId="0" fontId="3" fillId="0" borderId="0" xfId="0" applyFont="1" applyAlignment="1">
      <alignment vertical="top"/>
    </xf>
    <xf numFmtId="0" fontId="0" fillId="0" borderId="0" xfId="82" applyAlignment="1">
      <alignment vertical="top"/>
      <protection/>
    </xf>
    <xf numFmtId="0" fontId="0" fillId="0" borderId="0" xfId="82" applyAlignment="1">
      <alignment horizontal="left" vertical="top" wrapText="1"/>
      <protection/>
    </xf>
    <xf numFmtId="0" fontId="0" fillId="0" borderId="0" xfId="0" applyFont="1" applyAlignment="1">
      <alignment vertical="top"/>
    </xf>
    <xf numFmtId="0" fontId="0" fillId="33" borderId="0" xfId="0" applyNumberFormat="1" applyFill="1" applyBorder="1" applyAlignment="1">
      <alignment/>
    </xf>
    <xf numFmtId="0" fontId="0" fillId="0" borderId="13" xfId="0" applyNumberFormat="1" applyFill="1" applyBorder="1" applyAlignment="1">
      <alignment/>
    </xf>
    <xf numFmtId="0" fontId="62"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62" fillId="33" borderId="10" xfId="0" applyFont="1" applyFill="1" applyBorder="1" applyAlignment="1">
      <alignment horizontal="center"/>
    </xf>
    <xf numFmtId="0" fontId="0" fillId="0" borderId="0" xfId="0" applyNumberFormat="1" applyFill="1" applyAlignment="1">
      <alignment horizontal="center"/>
    </xf>
    <xf numFmtId="0" fontId="0" fillId="0" borderId="0" xfId="0" applyNumberFormat="1" applyFill="1" applyAlignment="1">
      <alignment horizontal="left"/>
    </xf>
    <xf numFmtId="0" fontId="4" fillId="33" borderId="10" xfId="0" applyFont="1" applyFill="1" applyBorder="1" applyAlignment="1">
      <alignment horizontal="center"/>
    </xf>
    <xf numFmtId="16" fontId="0" fillId="0" borderId="0" xfId="0" applyNumberFormat="1" applyFont="1" applyFill="1" applyAlignment="1">
      <alignment horizontal="center"/>
    </xf>
    <xf numFmtId="16" fontId="0" fillId="0" borderId="0" xfId="0" applyNumberFormat="1" applyFont="1" applyFill="1" applyBorder="1" applyAlignment="1">
      <alignment horizontal="left"/>
    </xf>
    <xf numFmtId="16" fontId="0" fillId="0" borderId="0" xfId="0" applyNumberFormat="1" applyFont="1" applyBorder="1" applyAlignment="1">
      <alignment horizontal="left"/>
    </xf>
    <xf numFmtId="16" fontId="3" fillId="0" borderId="0" xfId="0" applyNumberFormat="1" applyFont="1" applyBorder="1" applyAlignment="1">
      <alignment horizontal="left"/>
    </xf>
    <xf numFmtId="16" fontId="0" fillId="0" borderId="0" xfId="0" applyNumberFormat="1" applyFont="1" applyFill="1" applyAlignment="1">
      <alignment horizontal="left"/>
    </xf>
    <xf numFmtId="3" fontId="0" fillId="0" borderId="0" xfId="0" applyNumberFormat="1" applyFont="1" applyFill="1" applyAlignment="1">
      <alignment/>
    </xf>
    <xf numFmtId="16" fontId="0" fillId="0" borderId="0" xfId="0" applyNumberFormat="1" applyFont="1" applyAlignment="1">
      <alignment horizontal="center"/>
    </xf>
    <xf numFmtId="0" fontId="0" fillId="0" borderId="0" xfId="0" applyAlignment="1">
      <alignment horizontal="center"/>
    </xf>
    <xf numFmtId="0" fontId="0" fillId="0" borderId="0" xfId="0" applyNumberFormat="1" applyFill="1" applyBorder="1" applyAlignment="1">
      <alignment horizontal="center"/>
    </xf>
    <xf numFmtId="16" fontId="0" fillId="0" borderId="0" xfId="0" applyNumberFormat="1" applyFont="1" applyFill="1" applyBorder="1" applyAlignment="1">
      <alignment horizontal="center"/>
    </xf>
    <xf numFmtId="0" fontId="0" fillId="34" borderId="0" xfId="0" applyFill="1" applyBorder="1" applyAlignment="1">
      <alignment horizontal="center"/>
    </xf>
    <xf numFmtId="0" fontId="0" fillId="34" borderId="0" xfId="0" applyNumberFormat="1" applyFill="1" applyBorder="1" applyAlignment="1">
      <alignment horizontal="center"/>
    </xf>
    <xf numFmtId="16" fontId="0" fillId="0" borderId="0" xfId="0" applyNumberFormat="1" applyFont="1" applyBorder="1" applyAlignment="1">
      <alignment horizontal="center"/>
    </xf>
    <xf numFmtId="0" fontId="0" fillId="0" borderId="0" xfId="0" applyFont="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4" borderId="0" xfId="0" applyNumberFormat="1" applyFill="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62" fillId="0" borderId="10" xfId="0" applyNumberFormat="1" applyFont="1" applyFill="1" applyBorder="1" applyAlignment="1">
      <alignment horizontal="center" vertical="center" wrapText="1"/>
    </xf>
    <xf numFmtId="0" fontId="62" fillId="33" borderId="0" xfId="0" applyNumberFormat="1" applyFont="1" applyFill="1" applyBorder="1" applyAlignment="1">
      <alignment horizontal="center"/>
    </xf>
    <xf numFmtId="0" fontId="3" fillId="0" borderId="0" xfId="0" applyFont="1" applyAlignment="1">
      <alignment horizontal="left" vertical="top" wrapText="1"/>
    </xf>
    <xf numFmtId="3" fontId="0" fillId="0" borderId="0" xfId="0" applyNumberFormat="1" applyAlignment="1" quotePrefix="1">
      <alignment horizontal="right"/>
    </xf>
    <xf numFmtId="0" fontId="0" fillId="0" borderId="0" xfId="0" applyAlignment="1">
      <alignment horizontal="right"/>
    </xf>
    <xf numFmtId="2" fontId="0" fillId="0" borderId="0" xfId="0" applyNumberFormat="1" applyFill="1" applyAlignment="1">
      <alignment/>
    </xf>
    <xf numFmtId="1" fontId="0" fillId="0" borderId="0" xfId="0" applyNumberFormat="1" applyFont="1" applyAlignment="1">
      <alignment horizontal="center"/>
    </xf>
    <xf numFmtId="1" fontId="0" fillId="34" borderId="0" xfId="0" applyNumberFormat="1" applyFont="1" applyFill="1" applyBorder="1" applyAlignment="1">
      <alignment horizontal="center"/>
    </xf>
    <xf numFmtId="0" fontId="0" fillId="0" borderId="0" xfId="0" applyAlignment="1" quotePrefix="1">
      <alignment horizontal="right"/>
    </xf>
    <xf numFmtId="3" fontId="3" fillId="0" borderId="0" xfId="0" applyNumberFormat="1" applyFont="1" applyAlignment="1">
      <alignment/>
    </xf>
    <xf numFmtId="3" fontId="3" fillId="0" borderId="0" xfId="0" applyNumberFormat="1" applyFont="1" applyAlignment="1">
      <alignment horizontal="right"/>
    </xf>
    <xf numFmtId="16" fontId="0" fillId="0" borderId="0" xfId="0" applyNumberFormat="1" applyFill="1" applyAlignment="1">
      <alignment/>
    </xf>
    <xf numFmtId="16" fontId="0" fillId="0" borderId="0" xfId="0" applyNumberFormat="1" applyFont="1" applyFill="1" applyAlignment="1">
      <alignment horizontal="center"/>
    </xf>
    <xf numFmtId="0" fontId="3" fillId="0" borderId="0" xfId="0" applyFont="1" applyFill="1" applyAlignment="1">
      <alignment horizontal="left"/>
    </xf>
    <xf numFmtId="1" fontId="0" fillId="0" borderId="0" xfId="0" applyNumberFormat="1" applyFont="1" applyFill="1" applyAlignment="1">
      <alignment/>
    </xf>
    <xf numFmtId="1" fontId="0" fillId="34" borderId="0" xfId="0" applyNumberFormat="1" applyFont="1" applyFill="1" applyAlignment="1">
      <alignment/>
    </xf>
    <xf numFmtId="1" fontId="0" fillId="0" borderId="0" xfId="0" applyNumberFormat="1" applyFont="1" applyAlignment="1">
      <alignment/>
    </xf>
    <xf numFmtId="0" fontId="63" fillId="0" borderId="0" xfId="0" applyFont="1" applyAlignment="1">
      <alignment/>
    </xf>
    <xf numFmtId="1" fontId="0" fillId="0" borderId="0" xfId="0" applyNumberFormat="1" applyFont="1" applyAlignment="1">
      <alignment/>
    </xf>
    <xf numFmtId="1" fontId="0" fillId="0" borderId="0" xfId="0" applyNumberFormat="1" applyAlignment="1">
      <alignment/>
    </xf>
    <xf numFmtId="0" fontId="0" fillId="33" borderId="13" xfId="0" applyNumberFormat="1" applyFill="1" applyBorder="1" applyAlignment="1">
      <alignment/>
    </xf>
    <xf numFmtId="16" fontId="0" fillId="0" borderId="0" xfId="0" applyNumberFormat="1" applyFont="1" applyAlignment="1">
      <alignment horizontal="center"/>
    </xf>
    <xf numFmtId="1" fontId="0" fillId="0" borderId="0" xfId="0" applyNumberFormat="1" applyFont="1" applyFill="1" applyAlignment="1">
      <alignment/>
    </xf>
    <xf numFmtId="1" fontId="3" fillId="0" borderId="0" xfId="0" applyNumberFormat="1" applyFont="1" applyFill="1" applyBorder="1" applyAlignment="1">
      <alignment horizontal="center" wrapText="1"/>
    </xf>
    <xf numFmtId="1" fontId="0" fillId="0" borderId="0" xfId="0" applyNumberFormat="1" applyFill="1" applyAlignment="1">
      <alignment/>
    </xf>
    <xf numFmtId="1" fontId="0" fillId="0" borderId="0" xfId="0" applyNumberFormat="1" applyFont="1" applyFill="1" applyBorder="1" applyAlignment="1">
      <alignment/>
    </xf>
    <xf numFmtId="1" fontId="3" fillId="34" borderId="0" xfId="0" applyNumberFormat="1" applyFont="1" applyFill="1" applyBorder="1" applyAlignment="1">
      <alignment horizontal="center" wrapText="1"/>
    </xf>
    <xf numFmtId="1" fontId="0" fillId="0" borderId="0" xfId="0" applyNumberFormat="1" applyFont="1" applyFill="1" applyAlignment="1" quotePrefix="1">
      <alignment horizontal="right"/>
    </xf>
    <xf numFmtId="0" fontId="0" fillId="0" borderId="0" xfId="0" applyNumberFormat="1" applyFill="1" applyAlignment="1">
      <alignment horizontal="right"/>
    </xf>
    <xf numFmtId="1" fontId="3" fillId="0" borderId="0" xfId="0" applyNumberFormat="1" applyFont="1" applyAlignment="1">
      <alignment/>
    </xf>
    <xf numFmtId="2" fontId="3" fillId="0" borderId="0" xfId="0" applyNumberFormat="1" applyFont="1" applyAlignment="1">
      <alignment/>
    </xf>
    <xf numFmtId="2" fontId="3" fillId="0" borderId="0" xfId="0" applyNumberFormat="1" applyFont="1" applyAlignment="1">
      <alignment horizontal="right"/>
    </xf>
    <xf numFmtId="2" fontId="0" fillId="0" borderId="0" xfId="0" applyNumberFormat="1" applyAlignment="1" quotePrefix="1">
      <alignment horizontal="right"/>
    </xf>
    <xf numFmtId="1" fontId="0" fillId="34" borderId="0" xfId="0" applyNumberFormat="1" applyFont="1" applyFill="1" applyAlignment="1">
      <alignment/>
    </xf>
    <xf numFmtId="0" fontId="3" fillId="0" borderId="0" xfId="0" applyFont="1" applyAlignment="1">
      <alignment/>
    </xf>
    <xf numFmtId="0" fontId="66" fillId="0" borderId="12" xfId="0" applyFont="1" applyFill="1" applyBorder="1" applyAlignment="1">
      <alignment horizontal="center"/>
    </xf>
    <xf numFmtId="0" fontId="4" fillId="0" borderId="0" xfId="0" applyFont="1" applyFill="1" applyBorder="1" applyAlignment="1">
      <alignment horizontal="right"/>
    </xf>
    <xf numFmtId="0" fontId="67" fillId="0" borderId="0" xfId="0" applyFont="1" applyFill="1" applyAlignment="1">
      <alignment/>
    </xf>
    <xf numFmtId="0" fontId="62" fillId="0" borderId="0" xfId="0" applyNumberFormat="1" applyFont="1" applyFill="1" applyAlignment="1" quotePrefix="1">
      <alignment horizontal="right"/>
    </xf>
    <xf numFmtId="0" fontId="62" fillId="0" borderId="0" xfId="0" applyFont="1" applyAlignment="1" quotePrefix="1">
      <alignment horizontal="right"/>
    </xf>
    <xf numFmtId="1" fontId="62" fillId="0" borderId="0" xfId="0" applyNumberFormat="1" applyFont="1" applyFill="1" applyAlignment="1" quotePrefix="1">
      <alignment horizontal="right"/>
    </xf>
    <xf numFmtId="0" fontId="0" fillId="0" borderId="0" xfId="0" applyFont="1" applyAlignment="1">
      <alignment/>
    </xf>
    <xf numFmtId="16" fontId="0" fillId="0" borderId="0" xfId="0" applyNumberFormat="1" applyFont="1" applyBorder="1" applyAlignment="1">
      <alignment horizontal="center"/>
    </xf>
    <xf numFmtId="0" fontId="4" fillId="33" borderId="14" xfId="0" applyFont="1" applyFill="1" applyBorder="1" applyAlignment="1">
      <alignment horizontal="center" wrapText="1"/>
    </xf>
    <xf numFmtId="0" fontId="0" fillId="33" borderId="15" xfId="0" applyNumberFormat="1" applyFill="1" applyBorder="1" applyAlignment="1">
      <alignment/>
    </xf>
    <xf numFmtId="0" fontId="0" fillId="33" borderId="16" xfId="0" applyNumberFormat="1" applyFill="1" applyBorder="1" applyAlignment="1">
      <alignment/>
    </xf>
    <xf numFmtId="0" fontId="0" fillId="0" borderId="0" xfId="0" applyFont="1" applyAlignment="1">
      <alignment/>
    </xf>
    <xf numFmtId="16" fontId="0" fillId="0" borderId="0" xfId="0" applyNumberFormat="1" applyFont="1" applyBorder="1" applyAlignment="1">
      <alignment horizontal="center"/>
    </xf>
    <xf numFmtId="1" fontId="0" fillId="0" borderId="0" xfId="77" applyNumberFormat="1" applyFont="1" applyFill="1">
      <alignment/>
      <protection/>
    </xf>
    <xf numFmtId="1" fontId="63" fillId="0" borderId="0" xfId="0" applyNumberFormat="1" applyFont="1" applyFill="1" applyAlignment="1">
      <alignment/>
    </xf>
    <xf numFmtId="3" fontId="0" fillId="0" borderId="0" xfId="77" applyNumberFormat="1" applyFont="1" applyFill="1">
      <alignment/>
      <protection/>
    </xf>
    <xf numFmtId="0" fontId="3" fillId="0" borderId="0" xfId="81">
      <alignment/>
      <protection/>
    </xf>
    <xf numFmtId="0" fontId="3" fillId="0" borderId="0" xfId="81" applyAlignment="1">
      <alignment horizontal="center"/>
      <protection/>
    </xf>
    <xf numFmtId="0" fontId="4" fillId="0" borderId="0" xfId="81" applyFont="1" applyAlignment="1">
      <alignment horizontal="center"/>
      <protection/>
    </xf>
    <xf numFmtId="1" fontId="3" fillId="0" borderId="0" xfId="0" applyNumberFormat="1" applyFont="1" applyBorder="1" applyAlignment="1">
      <alignment/>
    </xf>
    <xf numFmtId="0" fontId="62" fillId="0" borderId="0" xfId="0" applyFont="1" applyFill="1" applyBorder="1" applyAlignment="1">
      <alignment horizontal="center"/>
    </xf>
    <xf numFmtId="0" fontId="3" fillId="34" borderId="0" xfId="0" applyFont="1" applyFill="1" applyAlignment="1">
      <alignment/>
    </xf>
    <xf numFmtId="0" fontId="63" fillId="0" borderId="0" xfId="0" applyFont="1" applyFill="1" applyAlignment="1">
      <alignment/>
    </xf>
    <xf numFmtId="0" fontId="3" fillId="0" borderId="0" xfId="0" applyFont="1" applyFill="1" applyAlignment="1">
      <alignment horizontal="left" vertical="top" wrapText="1"/>
    </xf>
    <xf numFmtId="0" fontId="0" fillId="0" borderId="0" xfId="82" applyFill="1" applyAlignment="1">
      <alignment vertical="top"/>
      <protection/>
    </xf>
    <xf numFmtId="0" fontId="0" fillId="0" borderId="0" xfId="82" applyFill="1" applyAlignment="1">
      <alignment horizontal="left" vertical="top" wrapText="1"/>
      <protection/>
    </xf>
    <xf numFmtId="0" fontId="0" fillId="0" borderId="0" xfId="0" applyFont="1" applyFill="1" applyAlignment="1">
      <alignment vertical="top"/>
    </xf>
    <xf numFmtId="0" fontId="4" fillId="0" borderId="0" xfId="81" applyFont="1" applyFill="1" applyAlignment="1">
      <alignment horizontal="center"/>
      <protection/>
    </xf>
    <xf numFmtId="0" fontId="0" fillId="33" borderId="15" xfId="0" applyFill="1" applyBorder="1" applyAlignment="1">
      <alignment/>
    </xf>
    <xf numFmtId="0" fontId="0" fillId="33" borderId="16" xfId="0" applyFill="1" applyBorder="1" applyAlignment="1">
      <alignment/>
    </xf>
    <xf numFmtId="0" fontId="62" fillId="33" borderId="16" xfId="0" applyFont="1" applyFill="1" applyBorder="1" applyAlignment="1">
      <alignment horizontal="center"/>
    </xf>
    <xf numFmtId="0" fontId="68" fillId="33" borderId="17" xfId="0" applyFont="1" applyFill="1" applyBorder="1" applyAlignment="1">
      <alignment horizontal="center"/>
    </xf>
    <xf numFmtId="0" fontId="0" fillId="0" borderId="0" xfId="0" applyBorder="1" applyAlignment="1">
      <alignment/>
    </xf>
    <xf numFmtId="0" fontId="62" fillId="33" borderId="0" xfId="0" applyNumberFormat="1" applyFont="1" applyFill="1" applyBorder="1" applyAlignment="1">
      <alignment/>
    </xf>
    <xf numFmtId="16" fontId="0" fillId="0" borderId="0" xfId="0" applyNumberFormat="1" applyAlignment="1">
      <alignment horizontal="center"/>
    </xf>
    <xf numFmtId="0" fontId="62" fillId="0" borderId="10" xfId="0" applyFont="1" applyBorder="1" applyAlignment="1">
      <alignment/>
    </xf>
    <xf numFmtId="0" fontId="62" fillId="0" borderId="10" xfId="0" applyFont="1" applyFill="1" applyBorder="1" applyAlignment="1">
      <alignment horizontal="center" vertical="center" wrapText="1"/>
    </xf>
    <xf numFmtId="0" fontId="4" fillId="33" borderId="17" xfId="0" applyFont="1" applyFill="1" applyBorder="1" applyAlignment="1">
      <alignment horizontal="center" wrapText="1"/>
    </xf>
    <xf numFmtId="174" fontId="3" fillId="0" borderId="0" xfId="79" applyFont="1">
      <alignment/>
      <protection/>
    </xf>
    <xf numFmtId="3" fontId="3" fillId="0" borderId="0" xfId="49" applyNumberFormat="1" applyFont="1" applyAlignment="1">
      <alignment horizontal="right"/>
    </xf>
    <xf numFmtId="3" fontId="3" fillId="0" borderId="0" xfId="79" applyNumberFormat="1" applyFont="1">
      <alignment/>
      <protection/>
    </xf>
    <xf numFmtId="3" fontId="0" fillId="0" borderId="0" xfId="0" applyNumberFormat="1" applyAlignment="1">
      <alignment horizontal="right"/>
    </xf>
    <xf numFmtId="174" fontId="3" fillId="0" borderId="0" xfId="79" applyFont="1" applyAlignment="1">
      <alignment wrapText="1"/>
      <protection/>
    </xf>
    <xf numFmtId="174" fontId="3" fillId="0" borderId="0" xfId="79" applyFont="1" applyAlignment="1">
      <alignment horizontal="right"/>
      <protection/>
    </xf>
    <xf numFmtId="174" fontId="11" fillId="0" borderId="0" xfId="79" applyFont="1" applyAlignment="1">
      <alignment wrapText="1"/>
      <protection/>
    </xf>
    <xf numFmtId="174" fontId="4" fillId="0" borderId="13" xfId="79" applyFont="1" applyBorder="1">
      <alignment/>
      <protection/>
    </xf>
    <xf numFmtId="174" fontId="3" fillId="0" borderId="13" xfId="79" applyFont="1" applyBorder="1" applyAlignment="1" quotePrefix="1">
      <alignment horizontal="right"/>
      <protection/>
    </xf>
    <xf numFmtId="174" fontId="4" fillId="0" borderId="0" xfId="79" applyFont="1">
      <alignment/>
      <protection/>
    </xf>
    <xf numFmtId="15" fontId="3" fillId="0" borderId="0" xfId="79" applyNumberFormat="1" applyFont="1" applyAlignment="1">
      <alignment horizontal="right"/>
      <protection/>
    </xf>
    <xf numFmtId="174" fontId="3" fillId="0" borderId="11" xfId="79" applyFont="1" applyBorder="1" applyAlignment="1">
      <alignment wrapText="1"/>
      <protection/>
    </xf>
    <xf numFmtId="174" fontId="3" fillId="0" borderId="11" xfId="79" applyFont="1" applyBorder="1">
      <alignment/>
      <protection/>
    </xf>
    <xf numFmtId="174" fontId="12" fillId="0" borderId="0" xfId="79" applyFont="1" applyAlignment="1">
      <alignment wrapText="1"/>
      <protection/>
    </xf>
    <xf numFmtId="174" fontId="6" fillId="0" borderId="0" xfId="79" applyAlignment="1">
      <alignment wrapText="1"/>
      <protection/>
    </xf>
    <xf numFmtId="174" fontId="13" fillId="0" borderId="0" xfId="79" applyFont="1" applyAlignment="1">
      <alignment vertical="top" wrapText="1"/>
      <protection/>
    </xf>
    <xf numFmtId="174" fontId="6" fillId="0" borderId="0" xfId="79" applyAlignment="1">
      <alignment horizontal="right" wrapText="1"/>
      <protection/>
    </xf>
    <xf numFmtId="0" fontId="0" fillId="0" borderId="0" xfId="0" applyAlignment="1">
      <alignment wrapText="1"/>
    </xf>
    <xf numFmtId="0" fontId="3" fillId="0" borderId="0" xfId="0" applyFont="1" applyAlignment="1">
      <alignment wrapText="1"/>
    </xf>
    <xf numFmtId="16"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Font="1" applyFill="1" applyBorder="1" applyAlignment="1">
      <alignment horizontal="center"/>
    </xf>
    <xf numFmtId="174" fontId="4" fillId="0" borderId="0" xfId="79" applyFont="1" applyBorder="1" applyAlignment="1">
      <alignment horizontal="center"/>
      <protection/>
    </xf>
    <xf numFmtId="174" fontId="4" fillId="0" borderId="0" xfId="79" applyFont="1" applyAlignment="1">
      <alignment horizontal="center"/>
      <protection/>
    </xf>
    <xf numFmtId="0" fontId="62" fillId="0" borderId="0" xfId="0" applyFont="1" applyAlignment="1">
      <alignment horizontal="center"/>
    </xf>
    <xf numFmtId="174" fontId="3" fillId="0" borderId="0" xfId="79" applyFont="1" applyBorder="1" applyAlignment="1" quotePrefix="1">
      <alignment horizontal="center"/>
      <protection/>
    </xf>
    <xf numFmtId="15" fontId="3" fillId="0" borderId="0" xfId="79" applyNumberFormat="1" applyFont="1" applyAlignment="1">
      <alignment horizontal="center"/>
      <protection/>
    </xf>
    <xf numFmtId="174" fontId="3" fillId="0" borderId="0" xfId="79" applyFont="1" applyBorder="1" applyAlignment="1">
      <alignment horizontal="center"/>
      <protection/>
    </xf>
    <xf numFmtId="3" fontId="0" fillId="0" borderId="0" xfId="77" applyNumberFormat="1" applyFont="1" applyFill="1" applyAlignment="1">
      <alignment horizontal="center"/>
      <protection/>
    </xf>
    <xf numFmtId="16" fontId="0" fillId="0" borderId="0" xfId="77" applyNumberFormat="1" applyFont="1" applyFill="1" applyAlignment="1">
      <alignment horizontal="center"/>
      <protection/>
    </xf>
    <xf numFmtId="0" fontId="69" fillId="0" borderId="0" xfId="64" applyNumberFormat="1" applyFont="1" applyFill="1" applyAlignment="1">
      <alignment horizontal="left"/>
    </xf>
    <xf numFmtId="0" fontId="4" fillId="0" borderId="0" xfId="81" applyFont="1">
      <alignment/>
      <protection/>
    </xf>
    <xf numFmtId="0" fontId="3" fillId="0" borderId="0" xfId="81" applyAlignment="1">
      <alignment horizontal="center"/>
      <protection/>
    </xf>
    <xf numFmtId="0" fontId="4" fillId="0" borderId="0" xfId="81" applyFont="1" applyAlignment="1">
      <alignment horizontal="left"/>
      <protection/>
    </xf>
    <xf numFmtId="174" fontId="13" fillId="0" borderId="0" xfId="79" applyFont="1" applyAlignment="1">
      <alignment vertical="top" wrapText="1"/>
      <protection/>
    </xf>
    <xf numFmtId="174" fontId="6" fillId="0" borderId="0" xfId="79" applyAlignment="1">
      <alignment wrapText="1"/>
      <protection/>
    </xf>
    <xf numFmtId="0" fontId="0" fillId="0" borderId="0" xfId="0" applyAlignment="1">
      <alignment wrapText="1"/>
    </xf>
    <xf numFmtId="49" fontId="3" fillId="0" borderId="0" xfId="79" applyNumberFormat="1" applyFont="1" applyAlignment="1">
      <alignment horizontal="left"/>
      <protection/>
    </xf>
    <xf numFmtId="174" fontId="13" fillId="0" borderId="0" xfId="79" applyFont="1" applyAlignment="1">
      <alignment wrapText="1"/>
      <protection/>
    </xf>
    <xf numFmtId="0" fontId="14" fillId="0" borderId="0" xfId="65" applyFont="1" applyAlignment="1" applyProtection="1">
      <alignment vertical="top" wrapText="1"/>
      <protection/>
    </xf>
    <xf numFmtId="0" fontId="0" fillId="0" borderId="0" xfId="65" applyFont="1" applyAlignment="1" applyProtection="1">
      <alignment wrapText="1"/>
      <protection/>
    </xf>
    <xf numFmtId="1" fontId="3" fillId="0" borderId="0" xfId="0" applyNumberFormat="1" applyFont="1" applyFill="1" applyAlignment="1">
      <alignmen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5" xfId="53"/>
    <cellStyle name="Comma 6"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2 2 2" xfId="67"/>
    <cellStyle name="Hyperlink 2 2 3" xfId="68"/>
    <cellStyle name="Hyperlink 3" xfId="69"/>
    <cellStyle name="Hyperlink 3 2" xfId="70"/>
    <cellStyle name="Hyperlink 3 3" xfId="71"/>
    <cellStyle name="Input" xfId="72"/>
    <cellStyle name="Linked Cell" xfId="73"/>
    <cellStyle name="Neutral" xfId="74"/>
    <cellStyle name="Normal 10" xfId="75"/>
    <cellStyle name="Normal 10 2" xfId="76"/>
    <cellStyle name="Normal 2" xfId="77"/>
    <cellStyle name="Normal 2 2" xfId="78"/>
    <cellStyle name="Normal 2 3" xfId="79"/>
    <cellStyle name="Normal 3" xfId="80"/>
    <cellStyle name="Normal 4" xfId="81"/>
    <cellStyle name="Normal 4 2" xfId="82"/>
    <cellStyle name="Normal 6" xfId="83"/>
    <cellStyle name="Normal 8" xfId="84"/>
    <cellStyle name="Note" xfId="85"/>
    <cellStyle name="Output" xfId="86"/>
    <cellStyle name="Percent" xfId="87"/>
    <cellStyle name="Percent 2"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675"/>
          <c:w val="0.92175"/>
          <c:h val="0.857"/>
        </c:manualLayout>
      </c:layout>
      <c:areaChart>
        <c:grouping val="standard"/>
        <c:varyColors val="0"/>
        <c:ser>
          <c:idx val="4"/>
          <c:order val="4"/>
          <c:tx>
            <c:strRef>
              <c:f>'2019 Deaths Temps Date'!$F$1</c:f>
              <c:strCache>
                <c:ptCount val="1"/>
                <c:pt idx="0">
                  <c:v>Heatwave </c:v>
                </c:pt>
              </c:strCache>
            </c:strRef>
          </c:tx>
          <c:spPr>
            <a:solidFill>
              <a:srgbClr val="99CCFF"/>
            </a:solidFill>
            <a:ln w="3175">
              <a:noFill/>
            </a:ln>
          </c:spPr>
          <c:extLst>
            <c:ext xmlns:c14="http://schemas.microsoft.com/office/drawing/2007/8/2/chart" uri="{6F2FDCE9-48DA-4B69-8628-5D25D57E5C99}">
              <c14:invertSolidFillFmt>
                <c14:spPr>
                  <a:solidFill>
                    <a:srgbClr val="FFFFFF"/>
                  </a:solidFill>
                </c14:spPr>
              </c14:invertSolidFillFmt>
            </c:ext>
          </c:extLst>
          <c:cat>
            <c:strRef>
              <c:f>'2019 Deaths Temps Date'!$A$2:$A$123</c:f>
              <c:strCache/>
            </c:strRef>
          </c:cat>
          <c:val>
            <c:numRef>
              <c:f>'2019 Deaths Temps Date'!$F$2:$F$154</c:f>
              <c:numCache/>
            </c:numRef>
          </c:val>
        </c:ser>
        <c:axId val="29668621"/>
        <c:axId val="65690998"/>
      </c:areaChart>
      <c:lineChart>
        <c:grouping val="standard"/>
        <c:varyColors val="0"/>
        <c:ser>
          <c:idx val="0"/>
          <c:order val="0"/>
          <c:tx>
            <c:strRef>
              <c:f>'2019 Deaths Temps Date'!$B$1</c:f>
              <c:strCache>
                <c:ptCount val="1"/>
                <c:pt idx="0">
                  <c:v>Average (2014-2018)</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Date'!$B$2:$B$123</c:f>
              <c:numCache/>
            </c:numRef>
          </c:val>
          <c:smooth val="0"/>
        </c:ser>
        <c:ser>
          <c:idx val="1"/>
          <c:order val="1"/>
          <c:tx>
            <c:strRef>
              <c:f>'2019 Deaths Temps Date'!$C$1</c:f>
              <c:strCache>
                <c:ptCount val="1"/>
                <c:pt idx="0">
                  <c:v>2019</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Moving 7 day average (2019)</c:name>
            <c:spPr>
              <a:ln w="12700">
                <a:solidFill>
                  <a:srgbClr val="339966"/>
                </a:solidFill>
                <a:prstDash val="sysDot"/>
              </a:ln>
            </c:spPr>
            <c:trendlineType val="movingAvg"/>
            <c:period val="7"/>
          </c:trendline>
          <c:cat>
            <c:strRef>
              <c:f>'2019 Deaths Temps Date'!$A$2:$A$123</c:f>
              <c:strCache/>
            </c:strRef>
          </c:cat>
          <c:val>
            <c:numRef>
              <c:f>'2019 Deaths Temps Date'!$C$2:$C$123</c:f>
              <c:numCache/>
            </c:numRef>
          </c:val>
          <c:smooth val="0"/>
        </c:ser>
        <c:marker val="1"/>
        <c:axId val="54348071"/>
        <c:axId val="19370592"/>
      </c:lineChart>
      <c:lineChart>
        <c:grouping val="standard"/>
        <c:varyColors val="0"/>
        <c:ser>
          <c:idx val="2"/>
          <c:order val="2"/>
          <c:tx>
            <c:strRef>
              <c:f>'2019 Deaths Temps Date'!$D$1</c:f>
              <c:strCache>
                <c:ptCount val="1"/>
                <c:pt idx="0">
                  <c:v>Mean CET</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Date'!$D$2:$D$123</c:f>
              <c:numCache/>
            </c:numRef>
          </c:val>
          <c:smooth val="0"/>
        </c:ser>
        <c:ser>
          <c:idx val="3"/>
          <c:order val="3"/>
          <c:tx>
            <c:strRef>
              <c:f>'2019 Deaths Temps Date'!$E$1</c:f>
              <c:strCache>
                <c:ptCount val="1"/>
                <c:pt idx="0">
                  <c:v>Max CET</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'2019 Deaths Temps Date'!$A$2:$A$123</c:f>
              <c:strCache/>
            </c:strRef>
          </c:cat>
          <c:val>
            <c:numRef>
              <c:f>'2019 Deaths Temps Date'!$E$2:$E$123</c:f>
              <c:numCache/>
            </c:numRef>
          </c:val>
          <c:smooth val="0"/>
        </c:ser>
        <c:marker val="1"/>
        <c:axId val="29668621"/>
        <c:axId val="65690998"/>
      </c:lineChart>
      <c:dateAx>
        <c:axId val="54348071"/>
        <c:scaling>
          <c:orientation val="minMax"/>
        </c:scaling>
        <c:axPos val="b"/>
        <c:title>
          <c:tx>
            <c:rich>
              <a:bodyPr vert="horz" rot="0" anchor="ctr"/>
              <a:lstStyle/>
              <a:p>
                <a:pPr algn="ctr">
                  <a:defRPr/>
                </a:pPr>
                <a:r>
                  <a:rPr lang="en-US" cap="none" sz="1000" b="0" i="0" u="none" baseline="0">
                    <a:solidFill>
                      <a:srgbClr val="000000"/>
                    </a:solidFill>
                  </a:rPr>
                  <a:t>Date of death</a:t>
                </a:r>
              </a:p>
            </c:rich>
          </c:tx>
          <c:layout>
            <c:manualLayout>
              <c:xMode val="factor"/>
              <c:yMode val="factor"/>
              <c:x val="-0.02175"/>
              <c:y val="0"/>
            </c:manualLayout>
          </c:layout>
          <c:overlay val="0"/>
          <c:spPr>
            <a:noFill/>
            <a:ln w="3175">
              <a:noFill/>
            </a:ln>
          </c:spPr>
        </c:title>
        <c:delete val="0"/>
        <c:numFmt formatCode="d\-mmm" sourceLinked="0"/>
        <c:majorTickMark val="out"/>
        <c:minorTickMark val="none"/>
        <c:tickLblPos val="nextTo"/>
        <c:spPr>
          <a:ln w="3175">
            <a:solidFill>
              <a:srgbClr val="CCCCFF"/>
            </a:solidFill>
          </a:ln>
        </c:spPr>
        <c:txPr>
          <a:bodyPr vert="horz" rot="-2700000"/>
          <a:lstStyle/>
          <a:p>
            <a:pPr>
              <a:defRPr lang="en-US" cap="none" sz="900" b="0" i="0" u="none" baseline="0">
                <a:solidFill>
                  <a:srgbClr val="333333"/>
                </a:solidFill>
              </a:defRPr>
            </a:pPr>
          </a:p>
        </c:txPr>
        <c:crossAx val="19370592"/>
        <c:crosses val="autoZero"/>
        <c:auto val="0"/>
        <c:baseTimeUnit val="days"/>
        <c:majorUnit val="5"/>
        <c:majorTimeUnit val="days"/>
        <c:minorUnit val="1"/>
        <c:minorTimeUnit val="days"/>
        <c:noMultiLvlLbl val="0"/>
      </c:dateAx>
      <c:valAx>
        <c:axId val="19370592"/>
        <c:scaling>
          <c:orientation val="minMax"/>
        </c:scaling>
        <c:axPos val="l"/>
        <c:title>
          <c:tx>
            <c:rich>
              <a:bodyPr vert="horz" rot="-5400000" anchor="ctr"/>
              <a:lstStyle/>
              <a:p>
                <a:pPr algn="ctr">
                  <a:defRPr/>
                </a:pPr>
                <a:r>
                  <a:rPr lang="en-US" cap="none" sz="1000" b="0" i="0" u="none" baseline="0">
                    <a:solidFill>
                      <a:srgbClr val="000000"/>
                    </a:solidFill>
                  </a:rPr>
                  <a:t>Number of deaths per day</a:t>
                </a:r>
              </a:p>
            </c:rich>
          </c:tx>
          <c:layout>
            <c:manualLayout>
              <c:xMode val="factor"/>
              <c:yMode val="factor"/>
              <c:x val="-0.0065"/>
              <c:y val="0"/>
            </c:manualLayout>
          </c:layout>
          <c:overlay val="0"/>
          <c:spPr>
            <a:noFill/>
            <a:ln w="3175">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33"/>
                </a:solidFill>
              </a:defRPr>
            </a:pPr>
          </a:p>
        </c:txPr>
        <c:crossAx val="54348071"/>
        <c:crossesAt val="1"/>
        <c:crossBetween val="between"/>
        <c:dispUnits/>
      </c:valAx>
      <c:dateAx>
        <c:axId val="29668621"/>
        <c:scaling>
          <c:orientation val="minMax"/>
        </c:scaling>
        <c:axPos val="b"/>
        <c:delete val="1"/>
        <c:majorTickMark val="out"/>
        <c:minorTickMark val="none"/>
        <c:tickLblPos val="nextTo"/>
        <c:crossAx val="65690998"/>
        <c:crosses val="autoZero"/>
        <c:auto val="0"/>
        <c:baseTimeUnit val="days"/>
        <c:majorUnit val="1"/>
        <c:majorTimeUnit val="days"/>
        <c:minorUnit val="1"/>
        <c:minorTimeUnit val="days"/>
        <c:noMultiLvlLbl val="0"/>
      </c:dateAx>
      <c:valAx>
        <c:axId val="65690998"/>
        <c:scaling>
          <c:orientation val="minMax"/>
          <c:max val="60"/>
        </c:scaling>
        <c:axPos val="l"/>
        <c:title>
          <c:tx>
            <c:rich>
              <a:bodyPr vert="horz" rot="-5400000" anchor="ctr"/>
              <a:lstStyle/>
              <a:p>
                <a:pPr algn="ctr">
                  <a:defRPr/>
                </a:pPr>
                <a:r>
                  <a:rPr lang="en-US" cap="none" sz="1000" b="0" i="0" u="none" baseline="0">
                    <a:solidFill>
                      <a:srgbClr val="000000"/>
                    </a:solidFill>
                  </a:rPr>
                  <a:t>Mean Central England Temperature (</a:t>
                </a:r>
                <a:r>
                  <a:rPr lang="en-US" cap="none" sz="1000" b="0" i="0" u="none" baseline="0">
                    <a:solidFill>
                      <a:srgbClr val="000000"/>
                    </a:solidFill>
                  </a:rPr>
                  <a:t>˚</a:t>
                </a:r>
                <a:r>
                  <a:rPr lang="en-US" cap="none" sz="1000" b="0" i="0" u="none" baseline="0">
                    <a:solidFill>
                      <a:srgbClr val="000000"/>
                    </a:solidFill>
                  </a:rPr>
                  <a:t>C)</a:t>
                </a:r>
              </a:p>
            </c:rich>
          </c:tx>
          <c:layout>
            <c:manualLayout>
              <c:xMode val="factor"/>
              <c:yMode val="factor"/>
              <c:x val="-0.002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333333"/>
                </a:solidFill>
              </a:defRPr>
            </a:pPr>
          </a:p>
        </c:txPr>
        <c:crossAx val="29668621"/>
        <c:crosses val="max"/>
        <c:crossBetween val="between"/>
        <c:dispUnits/>
      </c:valAx>
      <c:spPr>
        <a:noFill/>
        <a:ln>
          <a:noFill/>
        </a:ln>
      </c:spPr>
    </c:plotArea>
    <c:legend>
      <c:legendPos val="b"/>
      <c:layout>
        <c:manualLayout>
          <c:xMode val="edge"/>
          <c:yMode val="edge"/>
          <c:x val="0.0435"/>
          <c:y val="0.92975"/>
          <c:w val="0.91025"/>
          <c:h val="0.053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2625"/>
          <c:w val="0.93725"/>
          <c:h val="0.9367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2019 Data analysis'!$A$5:$A$111</c:f>
              <c:strCache/>
            </c:strRef>
          </c:cat>
          <c:val>
            <c:numRef>
              <c:f>' 2019 Data analysis'!$I$5:$I$111</c:f>
              <c:numCache/>
            </c:numRef>
          </c:val>
        </c:ser>
        <c:overlap val="-27"/>
        <c:gapWidth val="219"/>
        <c:axId val="40117601"/>
        <c:axId val="25514090"/>
      </c:barChart>
      <c:dateAx>
        <c:axId val="40117601"/>
        <c:scaling>
          <c:orientation val="minMax"/>
        </c:scaling>
        <c:axPos val="b"/>
        <c:title>
          <c:tx>
            <c:rich>
              <a:bodyPr vert="horz" rot="0" anchor="ctr"/>
              <a:lstStyle/>
              <a:p>
                <a:pPr algn="ctr">
                  <a:defRPr/>
                </a:pPr>
                <a:r>
                  <a:rPr lang="en-US" cap="none" sz="1000" b="0" i="0" u="none" baseline="0">
                    <a:solidFill>
                      <a:srgbClr val="000000"/>
                    </a:solidFill>
                  </a:rPr>
                  <a:t>1 June - 15 September 2019</a:t>
                </a:r>
              </a:p>
            </c:rich>
          </c:tx>
          <c:layout>
            <c:manualLayout>
              <c:xMode val="factor"/>
              <c:yMode val="factor"/>
              <c:x val="0.02075"/>
              <c:y val="0"/>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25514090"/>
        <c:crosses val="autoZero"/>
        <c:auto val="0"/>
        <c:baseTimeUnit val="days"/>
        <c:majorUnit val="7"/>
        <c:majorTimeUnit val="days"/>
        <c:minorUnit val="1"/>
        <c:minorTimeUnit val="days"/>
        <c:noMultiLvlLbl val="0"/>
      </c:dateAx>
      <c:valAx>
        <c:axId val="25514090"/>
        <c:scaling>
          <c:orientation val="minMax"/>
        </c:scaling>
        <c:axPos val="l"/>
        <c:title>
          <c:tx>
            <c:rich>
              <a:bodyPr vert="horz" rot="-5400000" anchor="ctr"/>
              <a:lstStyle/>
              <a:p>
                <a:pPr algn="ctr">
                  <a:defRPr/>
                </a:pPr>
                <a:r>
                  <a:rPr lang="en-US" cap="none" sz="1000" b="0" i="0" u="none" baseline="0">
                    <a:solidFill>
                      <a:srgbClr val="000000"/>
                    </a:solidFill>
                  </a:rPr>
                  <a:t>Excess deaths per day </a:t>
                </a:r>
              </a:p>
            </c:rich>
          </c:tx>
          <c:layout>
            <c:manualLayout>
              <c:xMode val="factor"/>
              <c:yMode val="factor"/>
              <c:x val="-0.0085"/>
              <c:y val="-0.00125"/>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4011760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0975"/>
          <c:w val="0.928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'2018 Data analysis'!$A$10:$A$116</c:f>
              <c:strCache/>
            </c:strRef>
          </c:cat>
          <c:val>
            <c:numRef>
              <c:f>'2018 Data analysis'!$I$10:$I$116</c:f>
              <c:numCache/>
            </c:numRef>
          </c:val>
        </c:ser>
        <c:overlap val="-27"/>
        <c:gapWidth val="219"/>
        <c:axId val="28300219"/>
        <c:axId val="53375380"/>
      </c:barChart>
      <c:dateAx>
        <c:axId val="28300219"/>
        <c:scaling>
          <c:orientation val="minMax"/>
        </c:scaling>
        <c:axPos val="b"/>
        <c:title>
          <c:tx>
            <c:rich>
              <a:bodyPr vert="horz" rot="0" anchor="ctr"/>
              <a:lstStyle/>
              <a:p>
                <a:pPr algn="ctr">
                  <a:defRPr/>
                </a:pPr>
                <a:r>
                  <a:rPr lang="en-US" cap="none" sz="1000" b="0" i="0" u="none" baseline="0">
                    <a:solidFill>
                      <a:srgbClr val="000000"/>
                    </a:solidFill>
                  </a:rPr>
                  <a:t>1 May - 15 September 2018</a:t>
                </a:r>
              </a:p>
            </c:rich>
          </c:tx>
          <c:layout>
            <c:manualLayout>
              <c:xMode val="factor"/>
              <c:yMode val="factor"/>
              <c:x val="0.02325"/>
              <c:y val="0.0007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53375380"/>
        <c:crosses val="autoZero"/>
        <c:auto val="0"/>
        <c:baseTimeUnit val="days"/>
        <c:majorUnit val="7"/>
        <c:majorTimeUnit val="days"/>
        <c:minorUnit val="1"/>
        <c:minorTimeUnit val="days"/>
        <c:noMultiLvlLbl val="0"/>
      </c:dateAx>
      <c:valAx>
        <c:axId val="53375380"/>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7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8300219"/>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0975"/>
          <c:w val="0.94275"/>
          <c:h val="0.924"/>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'2017 Data analysis'!$A$8:$A$114</c:f>
              <c:strCache/>
            </c:strRef>
          </c:cat>
          <c:val>
            <c:numRef>
              <c:f>'2017 Data analysis'!$I$8:$I$114</c:f>
              <c:numCache/>
            </c:numRef>
          </c:val>
        </c:ser>
        <c:overlap val="-27"/>
        <c:gapWidth val="219"/>
        <c:axId val="10616373"/>
        <c:axId val="28438494"/>
      </c:barChart>
      <c:dateAx>
        <c:axId val="10616373"/>
        <c:scaling>
          <c:orientation val="minMax"/>
        </c:scaling>
        <c:axPos val="b"/>
        <c:title>
          <c:tx>
            <c:rich>
              <a:bodyPr vert="horz" rot="0" anchor="ctr"/>
              <a:lstStyle/>
              <a:p>
                <a:pPr algn="ctr">
                  <a:defRPr/>
                </a:pPr>
                <a:r>
                  <a:rPr lang="en-US" cap="none" sz="1000" b="0" i="0" u="none" baseline="0">
                    <a:solidFill>
                      <a:srgbClr val="000000"/>
                    </a:solidFill>
                  </a:rPr>
                  <a:t>1 May - 15 September 2017</a:t>
                </a:r>
              </a:p>
            </c:rich>
          </c:tx>
          <c:layout>
            <c:manualLayout>
              <c:xMode val="factor"/>
              <c:yMode val="factor"/>
              <c:x val="0.02325"/>
              <c:y val="0.000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333333"/>
                </a:solidFill>
              </a:defRPr>
            </a:pPr>
          </a:p>
        </c:txPr>
        <c:crossAx val="28438494"/>
        <c:crosses val="autoZero"/>
        <c:auto val="0"/>
        <c:baseTimeUnit val="days"/>
        <c:majorUnit val="7"/>
        <c:majorTimeUnit val="days"/>
        <c:minorUnit val="1"/>
        <c:minorTimeUnit val="days"/>
        <c:noMultiLvlLbl val="0"/>
      </c:dateAx>
      <c:valAx>
        <c:axId val="28438494"/>
        <c:scaling>
          <c:orientation val="minMax"/>
          <c:max val="250"/>
          <c:min val="-250"/>
        </c:scaling>
        <c:axPos val="l"/>
        <c:title>
          <c:tx>
            <c:rich>
              <a:bodyPr vert="horz" rot="-5400000" anchor="ctr"/>
              <a:lstStyle/>
              <a:p>
                <a:pPr algn="ctr">
                  <a:defRPr/>
                </a:pPr>
                <a:r>
                  <a:rPr lang="en-US" cap="none" sz="1000" b="0" i="0" u="none" baseline="0">
                    <a:solidFill>
                      <a:srgbClr val="000000"/>
                    </a:solidFill>
                  </a:rPr>
                  <a:t>Excess deaths per day</a:t>
                </a:r>
              </a:p>
            </c:rich>
          </c:tx>
          <c:layout>
            <c:manualLayout>
              <c:xMode val="factor"/>
              <c:yMode val="factor"/>
              <c:x val="-0.00825"/>
              <c:y val="0"/>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1061637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045"/>
          <c:w val="0.91925"/>
          <c:h val="0.7995"/>
        </c:manualLayout>
      </c:layout>
      <c:lineChart>
        <c:grouping val="standard"/>
        <c:varyColors val="0"/>
        <c:ser>
          <c:idx val="0"/>
          <c:order val="0"/>
          <c:tx>
            <c:strRef>
              <c:f>'Temperature 2017-2019'!$B$4</c:f>
              <c:strCache>
                <c:ptCount val="1"/>
                <c:pt idx="0">
                  <c:v>2017</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9"/>
            <c:spPr>
              <a:ln w="12700">
                <a:solidFill>
                  <a:srgbClr val="666699"/>
                </a:solidFill>
              </a:ln>
            </c:spPr>
            <c:marker>
              <c:symbol val="none"/>
            </c:marker>
          </c:dPt>
          <c:cat>
            <c:strRef>
              <c:f>'Temperature 2017-2019'!$A$5:$A$111</c:f>
              <c:strCache/>
            </c:strRef>
          </c:cat>
          <c:val>
            <c:numRef>
              <c:f>'Temperature 2017-2019'!$B$5:$B$111</c:f>
              <c:numCache/>
            </c:numRef>
          </c:val>
          <c:smooth val="0"/>
        </c:ser>
        <c:ser>
          <c:idx val="1"/>
          <c:order val="1"/>
          <c:tx>
            <c:strRef>
              <c:f>'Temperature 2017-2019'!$C$4</c:f>
              <c:strCache>
                <c:ptCount val="1"/>
                <c:pt idx="0">
                  <c:v>2018</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'Temperature 2017-2019'!$A$5:$A$111</c:f>
              <c:strCache/>
            </c:strRef>
          </c:cat>
          <c:val>
            <c:numRef>
              <c:f>'Temperature 2017-2019'!$C$5:$C$111</c:f>
              <c:numCache/>
            </c:numRef>
          </c:val>
          <c:smooth val="0"/>
        </c:ser>
        <c:ser>
          <c:idx val="2"/>
          <c:order val="2"/>
          <c:tx>
            <c:strRef>
              <c:f>'Temperature 2017-2019'!$D$4</c:f>
              <c:strCache>
                <c:ptCount val="1"/>
                <c:pt idx="0">
                  <c:v>2019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5"/>
            <c:spPr>
              <a:ln w="12700">
                <a:solidFill>
                  <a:srgbClr val="FF0000"/>
                </a:solidFill>
              </a:ln>
            </c:spPr>
            <c:marker>
              <c:symbol val="none"/>
            </c:marker>
          </c:dPt>
          <c:trendline>
            <c:name>21 day moving average</c:name>
            <c:spPr>
              <a:ln w="25400">
                <a:solidFill>
                  <a:srgbClr val="FF0000"/>
                </a:solidFill>
              </a:ln>
            </c:spPr>
            <c:trendlineType val="movingAvg"/>
            <c:period val="21"/>
          </c:trendline>
          <c:cat>
            <c:strRef>
              <c:f>'Temperature 2017-2019'!$A$5:$A$111</c:f>
              <c:strCache/>
            </c:strRef>
          </c:cat>
          <c:val>
            <c:numRef>
              <c:f>'Temperature 2017-2019'!$D$5:$D$111</c:f>
              <c:numCache/>
            </c:numRef>
          </c:val>
          <c:smooth val="0"/>
        </c:ser>
        <c:marker val="1"/>
        <c:axId val="54619855"/>
        <c:axId val="21816648"/>
      </c:lineChart>
      <c:dateAx>
        <c:axId val="54619855"/>
        <c:scaling>
          <c:orientation val="minMax"/>
        </c:scaling>
        <c:axPos val="b"/>
        <c:title>
          <c:tx>
            <c:rich>
              <a:bodyPr vert="horz" rot="0" anchor="ctr"/>
              <a:lstStyle/>
              <a:p>
                <a:pPr algn="ctr">
                  <a:defRPr/>
                </a:pPr>
                <a:r>
                  <a:rPr lang="en-US" cap="none" sz="1100" b="0" i="0" u="none" baseline="0">
                    <a:solidFill>
                      <a:srgbClr val="000000"/>
                    </a:solidFill>
                  </a:rPr>
                  <a:t>Date</a:t>
                </a:r>
              </a:p>
            </c:rich>
          </c:tx>
          <c:layout>
            <c:manualLayout>
              <c:xMode val="factor"/>
              <c:yMode val="factor"/>
              <c:x val="-0.01825"/>
              <c:y val="-0.01325"/>
            </c:manualLayout>
          </c:layout>
          <c:overlay val="0"/>
          <c:spPr>
            <a:noFill/>
            <a:ln>
              <a:noFill/>
            </a:ln>
          </c:spPr>
        </c:title>
        <c:delete val="0"/>
        <c:numFmt formatCode="d\-m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21816648"/>
        <c:crosses val="autoZero"/>
        <c:auto val="0"/>
        <c:baseTimeUnit val="days"/>
        <c:majorUnit val="7"/>
        <c:majorTimeUnit val="days"/>
        <c:minorUnit val="1"/>
        <c:minorTimeUnit val="days"/>
        <c:noMultiLvlLbl val="0"/>
      </c:dateAx>
      <c:valAx>
        <c:axId val="21816648"/>
        <c:scaling>
          <c:orientation val="minMax"/>
          <c:min val="5"/>
        </c:scaling>
        <c:axPos val="l"/>
        <c:title>
          <c:tx>
            <c:rich>
              <a:bodyPr vert="horz" rot="-5400000" anchor="ctr"/>
              <a:lstStyle/>
              <a:p>
                <a:pPr algn="ctr">
                  <a:defRPr/>
                </a:pPr>
                <a:r>
                  <a:rPr lang="en-US" cap="none" sz="1100" b="0" i="0" u="none" baseline="0">
                    <a:solidFill>
                      <a:srgbClr val="000000"/>
                    </a:solidFill>
                  </a:rPr>
                  <a:t>Temperature (</a:t>
                </a:r>
                <a:r>
                  <a:rPr lang="en-US" cap="none" sz="1100" b="0" i="0" u="none" baseline="0">
                    <a:solidFill>
                      <a:srgbClr val="000000"/>
                    </a:solidFill>
                  </a:rPr>
                  <a:t>˚</a:t>
                </a:r>
                <a:r>
                  <a:rPr lang="en-US" cap="none" sz="1100" b="0" i="0" u="none" baseline="0">
                    <a:solidFill>
                      <a:srgbClr val="000000"/>
                    </a:solidFill>
                  </a:rPr>
                  <a:t>C)</a:t>
                </a:r>
              </a:p>
            </c:rich>
          </c:tx>
          <c:layout>
            <c:manualLayout>
              <c:xMode val="factor"/>
              <c:yMode val="factor"/>
              <c:x val="-0.00875"/>
              <c:y val="-0.017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000000"/>
                </a:solidFill>
              </a:defRPr>
            </a:pPr>
          </a:p>
        </c:txPr>
        <c:crossAx val="54619855"/>
        <c:crossesAt val="1"/>
        <c:crossBetween val="between"/>
        <c:dispUnits/>
      </c:valAx>
      <c:spPr>
        <a:noFill/>
        <a:ln>
          <a:noFill/>
        </a:ln>
      </c:spPr>
    </c:plotArea>
    <c:legend>
      <c:legendPos val="b"/>
      <c:layout>
        <c:manualLayout>
          <c:xMode val="edge"/>
          <c:yMode val="edge"/>
          <c:x val="0.0865"/>
          <c:y val="0.86975"/>
          <c:w val="0.7765"/>
          <c:h val="0.07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0825"/>
          <c:w val="0.85475"/>
          <c:h val="0.74675"/>
        </c:manualLayout>
      </c:layout>
      <c:lineChart>
        <c:grouping val="standard"/>
        <c:varyColors val="0"/>
        <c:ser>
          <c:idx val="0"/>
          <c:order val="0"/>
          <c:tx>
            <c:strRef>
              <c:f>'Cf weekly regns and daily occur'!$C$5</c:f>
              <c:strCache>
                <c:ptCount val="1"/>
                <c:pt idx="0">
                  <c:v>Death occurrences</c:v>
                </c:pt>
              </c:strCache>
            </c:strRef>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occur'!$C$6:$C$22</c:f>
              <c:numCache/>
            </c:numRef>
          </c:val>
          <c:smooth val="0"/>
        </c:ser>
        <c:ser>
          <c:idx val="1"/>
          <c:order val="1"/>
          <c:tx>
            <c:strRef>
              <c:f>'Cf weekly regns and daily occur'!$D$5</c:f>
              <c:strCache>
                <c:ptCount val="1"/>
                <c:pt idx="0">
                  <c:v>Death registrations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'Cf weekly regns and daily occur'!$B$6:$B$22</c:f>
              <c:strCache/>
            </c:strRef>
          </c:cat>
          <c:val>
            <c:numRef>
              <c:f>'Cf weekly regns and daily occur'!$D$6:$D$22</c:f>
              <c:numCache/>
            </c:numRef>
          </c:val>
          <c:smooth val="0"/>
        </c:ser>
        <c:marker val="1"/>
        <c:axId val="62132105"/>
        <c:axId val="22318034"/>
      </c:lineChart>
      <c:dateAx>
        <c:axId val="62132105"/>
        <c:scaling>
          <c:orientation val="minMax"/>
        </c:scaling>
        <c:axPos val="b"/>
        <c:title>
          <c:tx>
            <c:rich>
              <a:bodyPr vert="horz" rot="0" anchor="ctr"/>
              <a:lstStyle/>
              <a:p>
                <a:pPr algn="ctr">
                  <a:defRPr/>
                </a:pPr>
                <a:r>
                  <a:rPr lang="en-US" cap="none" sz="1000" b="0" i="0" u="none" baseline="0">
                    <a:solidFill>
                      <a:srgbClr val="000000"/>
                    </a:solidFill>
                  </a:rPr>
                  <a:t>Date</a:t>
                </a:r>
              </a:p>
            </c:rich>
          </c:tx>
          <c:layout>
            <c:manualLayout>
              <c:xMode val="factor"/>
              <c:yMode val="factor"/>
              <c:x val="-0.0265"/>
              <c:y val="0"/>
            </c:manualLayout>
          </c:layout>
          <c:overlay val="0"/>
          <c:spPr>
            <a:noFill/>
            <a:ln>
              <a:noFill/>
            </a:ln>
          </c:spPr>
        </c:title>
        <c:delete val="0"/>
        <c:numFmt formatCode="d\-mmm\-yy"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22318034"/>
        <c:crosses val="autoZero"/>
        <c:auto val="0"/>
        <c:baseTimeUnit val="days"/>
        <c:majorUnit val="7"/>
        <c:majorTimeUnit val="days"/>
        <c:minorUnit val="1"/>
        <c:minorTimeUnit val="days"/>
        <c:noMultiLvlLbl val="0"/>
      </c:dateAx>
      <c:valAx>
        <c:axId val="22318034"/>
        <c:scaling>
          <c:orientation val="minMax"/>
          <c:min val="7000"/>
        </c:scaling>
        <c:axPos val="l"/>
        <c:title>
          <c:tx>
            <c:rich>
              <a:bodyPr vert="horz" rot="-5400000" anchor="ctr"/>
              <a:lstStyle/>
              <a:p>
                <a:pPr algn="ctr">
                  <a:defRPr/>
                </a:pPr>
                <a:r>
                  <a:rPr lang="en-US" cap="none" sz="1000" b="0" i="0" u="none" baseline="0">
                    <a:solidFill>
                      <a:srgbClr val="000000"/>
                    </a:solidFill>
                  </a:rPr>
                  <a:t>Number</a:t>
                </a:r>
                <a:r>
                  <a:rPr lang="en-US" cap="none" sz="1000" b="0" i="0" u="none" baseline="0">
                    <a:solidFill>
                      <a:srgbClr val="333333"/>
                    </a:solidFill>
                  </a:rPr>
                  <a:t> of deaths </a:t>
                </a:r>
              </a:p>
            </c:rich>
          </c:tx>
          <c:layout>
            <c:manualLayout>
              <c:xMode val="factor"/>
              <c:yMode val="factor"/>
              <c:x val="-0.01825"/>
              <c:y val="-0.006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a:lstStyle/>
          <a:p>
            <a:pPr>
              <a:defRPr lang="en-US" cap="none" sz="900" b="0" i="0" u="none" baseline="0">
                <a:solidFill>
                  <a:srgbClr val="000000"/>
                </a:solidFill>
              </a:defRPr>
            </a:pPr>
          </a:p>
        </c:txPr>
        <c:crossAx val="62132105"/>
        <c:crossesAt val="1"/>
        <c:crossBetween val="between"/>
        <c:dispUnits/>
      </c:valAx>
      <c:spPr>
        <a:noFill/>
        <a:ln>
          <a:noFill/>
        </a:ln>
      </c:spPr>
    </c:plotArea>
    <c:legend>
      <c:legendPos val="b"/>
      <c:layout>
        <c:manualLayout>
          <c:xMode val="edge"/>
          <c:yMode val="edge"/>
          <c:x val="0.27825"/>
          <c:y val="0.85775"/>
          <c:w val="0.4675"/>
          <c:h val="0.041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5</xdr:row>
      <xdr:rowOff>19050</xdr:rowOff>
    </xdr:from>
    <xdr:to>
      <xdr:col>19</xdr:col>
      <xdr:colOff>266700</xdr:colOff>
      <xdr:row>26</xdr:row>
      <xdr:rowOff>38100</xdr:rowOff>
    </xdr:to>
    <xdr:graphicFrame>
      <xdr:nvGraphicFramePr>
        <xdr:cNvPr id="1" name="Chart 8"/>
        <xdr:cNvGraphicFramePr/>
      </xdr:nvGraphicFramePr>
      <xdr:xfrm>
        <a:off x="6724650" y="990600"/>
        <a:ext cx="73152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71</xdr:row>
      <xdr:rowOff>142875</xdr:rowOff>
    </xdr:from>
    <xdr:to>
      <xdr:col>13</xdr:col>
      <xdr:colOff>533400</xdr:colOff>
      <xdr:row>87</xdr:row>
      <xdr:rowOff>19050</xdr:rowOff>
    </xdr:to>
    <xdr:graphicFrame>
      <xdr:nvGraphicFramePr>
        <xdr:cNvPr id="1" name="Chart 2"/>
        <xdr:cNvGraphicFramePr/>
      </xdr:nvGraphicFramePr>
      <xdr:xfrm>
        <a:off x="8153400" y="12372975"/>
        <a:ext cx="4572000" cy="2466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1104900</xdr:colOff>
      <xdr:row>92</xdr:row>
      <xdr:rowOff>133350</xdr:rowOff>
    </xdr:from>
    <xdr:to>
      <xdr:col>14</xdr:col>
      <xdr:colOff>0</xdr:colOff>
      <xdr:row>108</xdr:row>
      <xdr:rowOff>9525</xdr:rowOff>
    </xdr:to>
    <xdr:graphicFrame>
      <xdr:nvGraphicFramePr>
        <xdr:cNvPr id="1" name="Chart 1"/>
        <xdr:cNvGraphicFramePr/>
      </xdr:nvGraphicFramePr>
      <xdr:xfrm>
        <a:off x="9572625" y="15306675"/>
        <a:ext cx="4581525" cy="2466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571500</xdr:colOff>
      <xdr:row>52</xdr:row>
      <xdr:rowOff>9525</xdr:rowOff>
    </xdr:from>
    <xdr:to>
      <xdr:col>14</xdr:col>
      <xdr:colOff>0</xdr:colOff>
      <xdr:row>66</xdr:row>
      <xdr:rowOff>142875</xdr:rowOff>
    </xdr:to>
    <xdr:graphicFrame>
      <xdr:nvGraphicFramePr>
        <xdr:cNvPr id="1" name="Chart 1"/>
        <xdr:cNvGraphicFramePr/>
      </xdr:nvGraphicFramePr>
      <xdr:xfrm>
        <a:off x="9505950" y="8505825"/>
        <a:ext cx="4857750" cy="24574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3</xdr:row>
      <xdr:rowOff>152400</xdr:rowOff>
    </xdr:from>
    <xdr:to>
      <xdr:col>20</xdr:col>
      <xdr:colOff>581025</xdr:colOff>
      <xdr:row>38</xdr:row>
      <xdr:rowOff>133350</xdr:rowOff>
    </xdr:to>
    <xdr:graphicFrame>
      <xdr:nvGraphicFramePr>
        <xdr:cNvPr id="1" name="Chart 2"/>
        <xdr:cNvGraphicFramePr/>
      </xdr:nvGraphicFramePr>
      <xdr:xfrm>
        <a:off x="5019675" y="638175"/>
        <a:ext cx="8562975" cy="5648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28</xdr:row>
      <xdr:rowOff>76200</xdr:rowOff>
    </xdr:from>
    <xdr:to>
      <xdr:col>15</xdr:col>
      <xdr:colOff>104775</xdr:colOff>
      <xdr:row>55</xdr:row>
      <xdr:rowOff>142875</xdr:rowOff>
    </xdr:to>
    <xdr:graphicFrame>
      <xdr:nvGraphicFramePr>
        <xdr:cNvPr id="1" name="Chart 1"/>
        <xdr:cNvGraphicFramePr/>
      </xdr:nvGraphicFramePr>
      <xdr:xfrm>
        <a:off x="5276850" y="4610100"/>
        <a:ext cx="7991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guide-method/user-guidance/health-and-life-events/Changes-to-cause-of-death-coding-in-England-and-Wales/index.html"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234"/>
  <sheetViews>
    <sheetView zoomScale="110" zoomScaleNormal="110" zoomScalePageLayoutView="0" workbookViewId="0" topLeftCell="A1">
      <selection activeCell="A1" sqref="A1"/>
    </sheetView>
  </sheetViews>
  <sheetFormatPr defaultColWidth="8.8515625" defaultRowHeight="12.75"/>
  <cols>
    <col min="1" max="1" width="14.7109375" style="4" customWidth="1"/>
    <col min="2" max="2" width="14.140625" style="4" customWidth="1"/>
    <col min="3" max="3" width="10.7109375" style="4" customWidth="1"/>
    <col min="4" max="4" width="10.57421875" style="4" customWidth="1"/>
    <col min="5" max="5" width="16.7109375" style="4" customWidth="1"/>
    <col min="6" max="6" width="16.7109375" style="15" customWidth="1"/>
    <col min="7" max="7" width="8.8515625" style="4" customWidth="1"/>
    <col min="8" max="8" width="16.7109375" style="4" customWidth="1"/>
    <col min="9" max="16384" width="8.8515625" style="4" customWidth="1"/>
  </cols>
  <sheetData>
    <row r="1" spans="1:6" ht="25.5">
      <c r="A1" s="7"/>
      <c r="B1" s="59" t="s">
        <v>4</v>
      </c>
      <c r="C1" s="59">
        <v>2019</v>
      </c>
      <c r="D1" s="59" t="s">
        <v>1</v>
      </c>
      <c r="E1" s="59" t="s">
        <v>2</v>
      </c>
      <c r="F1" s="59" t="s">
        <v>3</v>
      </c>
    </row>
    <row r="2" spans="1:6" ht="12.75">
      <c r="A2" s="46">
        <v>43252</v>
      </c>
      <c r="B2" s="65">
        <v>1217</v>
      </c>
      <c r="C2" s="65">
        <v>1185</v>
      </c>
      <c r="D2" s="47">
        <v>16.3</v>
      </c>
      <c r="E2" s="37">
        <v>22.6</v>
      </c>
      <c r="F2" s="48"/>
    </row>
    <row r="3" spans="1:6" ht="12.75">
      <c r="A3" s="46">
        <v>43253</v>
      </c>
      <c r="B3" s="65">
        <v>1227</v>
      </c>
      <c r="C3" s="65">
        <v>1227</v>
      </c>
      <c r="D3" s="47">
        <v>17.7</v>
      </c>
      <c r="E3" s="37">
        <v>21.3</v>
      </c>
      <c r="F3" s="48"/>
    </row>
    <row r="4" spans="1:6" ht="12.75">
      <c r="A4" s="46">
        <v>43254</v>
      </c>
      <c r="B4" s="65">
        <v>1228</v>
      </c>
      <c r="C4" s="65">
        <v>1102</v>
      </c>
      <c r="D4" s="47">
        <v>13.8</v>
      </c>
      <c r="E4" s="37">
        <v>18.4</v>
      </c>
      <c r="F4" s="48"/>
    </row>
    <row r="5" spans="1:6" ht="12.75">
      <c r="A5" s="46">
        <v>43255</v>
      </c>
      <c r="B5" s="65">
        <v>1204</v>
      </c>
      <c r="C5" s="65">
        <v>1188</v>
      </c>
      <c r="D5" s="47">
        <v>12.3</v>
      </c>
      <c r="E5" s="37">
        <v>16.6</v>
      </c>
      <c r="F5" s="48"/>
    </row>
    <row r="6" spans="1:6" ht="12.75">
      <c r="A6" s="46">
        <v>43256</v>
      </c>
      <c r="B6" s="65">
        <v>1213</v>
      </c>
      <c r="C6" s="65">
        <v>1114</v>
      </c>
      <c r="D6" s="47">
        <v>12.9</v>
      </c>
      <c r="E6" s="37">
        <v>16.2</v>
      </c>
      <c r="F6" s="48"/>
    </row>
    <row r="7" spans="1:6" ht="12.75">
      <c r="A7" s="46">
        <v>43257</v>
      </c>
      <c r="B7" s="65">
        <v>1207</v>
      </c>
      <c r="C7" s="65">
        <v>1119</v>
      </c>
      <c r="D7" s="47">
        <v>11.5</v>
      </c>
      <c r="E7" s="37">
        <v>17</v>
      </c>
      <c r="F7" s="48"/>
    </row>
    <row r="8" spans="1:6" ht="12.75">
      <c r="A8" s="46">
        <v>43258</v>
      </c>
      <c r="B8" s="65">
        <v>1236</v>
      </c>
      <c r="C8" s="65">
        <v>1092</v>
      </c>
      <c r="D8" s="47">
        <v>11.4</v>
      </c>
      <c r="E8" s="37">
        <v>15.4</v>
      </c>
      <c r="F8" s="48"/>
    </row>
    <row r="9" spans="1:6" ht="12.75">
      <c r="A9" s="46">
        <v>43259</v>
      </c>
      <c r="B9" s="65">
        <v>1221</v>
      </c>
      <c r="C9" s="65">
        <v>1130</v>
      </c>
      <c r="D9" s="47">
        <v>12.6</v>
      </c>
      <c r="E9" s="37">
        <v>15.6</v>
      </c>
      <c r="F9" s="48"/>
    </row>
    <row r="10" spans="1:6" ht="12.75">
      <c r="A10" s="46">
        <v>43260</v>
      </c>
      <c r="B10" s="65">
        <v>1220</v>
      </c>
      <c r="C10" s="65">
        <v>1094</v>
      </c>
      <c r="D10" s="47">
        <v>12.5</v>
      </c>
      <c r="E10" s="37">
        <v>18</v>
      </c>
      <c r="F10" s="48"/>
    </row>
    <row r="11" spans="1:6" ht="12.75">
      <c r="A11" s="46">
        <v>43261</v>
      </c>
      <c r="B11" s="65">
        <v>1204</v>
      </c>
      <c r="C11" s="65">
        <v>1123</v>
      </c>
      <c r="D11" s="47">
        <v>11.1</v>
      </c>
      <c r="E11" s="37">
        <v>15.2</v>
      </c>
      <c r="F11" s="48"/>
    </row>
    <row r="12" spans="1:6" ht="12.75">
      <c r="A12" s="46">
        <v>43262</v>
      </c>
      <c r="B12" s="65">
        <v>1230</v>
      </c>
      <c r="C12" s="65">
        <v>1124</v>
      </c>
      <c r="D12" s="47">
        <v>10.2</v>
      </c>
      <c r="E12" s="37">
        <v>11.7</v>
      </c>
      <c r="F12" s="48"/>
    </row>
    <row r="13" spans="1:6" ht="12.75">
      <c r="A13" s="46">
        <v>43263</v>
      </c>
      <c r="B13" s="65">
        <v>1211</v>
      </c>
      <c r="C13" s="65">
        <v>1171</v>
      </c>
      <c r="D13" s="47">
        <v>11.1</v>
      </c>
      <c r="E13" s="37">
        <v>13.6</v>
      </c>
      <c r="F13" s="48"/>
    </row>
    <row r="14" spans="1:6" ht="12.75">
      <c r="A14" s="46">
        <v>43264</v>
      </c>
      <c r="B14" s="65">
        <v>1234</v>
      </c>
      <c r="C14" s="65">
        <v>1232</v>
      </c>
      <c r="D14" s="47">
        <v>11.7</v>
      </c>
      <c r="E14" s="37">
        <v>13.8</v>
      </c>
      <c r="F14" s="48"/>
    </row>
    <row r="15" spans="1:6" ht="12.75">
      <c r="A15" s="46">
        <v>43265</v>
      </c>
      <c r="B15" s="65">
        <v>1255</v>
      </c>
      <c r="C15" s="65">
        <v>1129</v>
      </c>
      <c r="D15" s="47">
        <v>12.9</v>
      </c>
      <c r="E15" s="37">
        <v>16.3</v>
      </c>
      <c r="F15" s="48"/>
    </row>
    <row r="16" spans="1:6" ht="12.75">
      <c r="A16" s="46">
        <v>43266</v>
      </c>
      <c r="B16" s="65">
        <v>1173</v>
      </c>
      <c r="C16" s="65">
        <v>1135</v>
      </c>
      <c r="D16" s="47">
        <v>12.9</v>
      </c>
      <c r="E16" s="37">
        <v>16.9</v>
      </c>
      <c r="F16" s="48"/>
    </row>
    <row r="17" spans="1:6" ht="12.75">
      <c r="A17" s="46">
        <v>43267</v>
      </c>
      <c r="B17" s="65">
        <v>1205</v>
      </c>
      <c r="C17" s="65">
        <v>1173</v>
      </c>
      <c r="D17" s="47">
        <v>13.3</v>
      </c>
      <c r="E17" s="37">
        <v>18.7</v>
      </c>
      <c r="F17" s="48"/>
    </row>
    <row r="18" spans="1:8" ht="12.75">
      <c r="A18" s="46">
        <v>43268</v>
      </c>
      <c r="B18" s="65">
        <v>1228</v>
      </c>
      <c r="C18" s="65">
        <v>1186</v>
      </c>
      <c r="D18" s="47">
        <v>15</v>
      </c>
      <c r="E18" s="37">
        <v>18.7</v>
      </c>
      <c r="F18" s="48"/>
      <c r="H18" s="64"/>
    </row>
    <row r="19" spans="1:6" ht="12.75">
      <c r="A19" s="46">
        <v>43269</v>
      </c>
      <c r="B19" s="65">
        <v>1207</v>
      </c>
      <c r="C19" s="65">
        <v>1156</v>
      </c>
      <c r="D19" s="47">
        <v>13.7</v>
      </c>
      <c r="E19" s="37">
        <v>18.6</v>
      </c>
      <c r="F19" s="48"/>
    </row>
    <row r="20" spans="1:6" ht="12.75">
      <c r="A20" s="46">
        <v>43270</v>
      </c>
      <c r="B20" s="65">
        <v>1250</v>
      </c>
      <c r="C20" s="65">
        <v>1141</v>
      </c>
      <c r="D20" s="47">
        <v>15.2</v>
      </c>
      <c r="E20" s="37">
        <v>18.8</v>
      </c>
      <c r="F20" s="48"/>
    </row>
    <row r="21" spans="1:6" ht="12.75">
      <c r="A21" s="46">
        <v>43271</v>
      </c>
      <c r="B21" s="65">
        <v>1237</v>
      </c>
      <c r="C21" s="65">
        <v>1101</v>
      </c>
      <c r="D21" s="47">
        <v>13.6</v>
      </c>
      <c r="E21" s="37">
        <v>17.7</v>
      </c>
      <c r="F21" s="48"/>
    </row>
    <row r="22" spans="1:6" ht="12.75">
      <c r="A22" s="46">
        <v>43272</v>
      </c>
      <c r="B22" s="65">
        <v>1216</v>
      </c>
      <c r="C22" s="65">
        <v>1110</v>
      </c>
      <c r="D22" s="47">
        <v>13.4</v>
      </c>
      <c r="E22" s="37">
        <v>18.5</v>
      </c>
      <c r="F22" s="48"/>
    </row>
    <row r="23" spans="1:6" ht="12.75">
      <c r="A23" s="46">
        <v>43273</v>
      </c>
      <c r="B23" s="65">
        <v>1206</v>
      </c>
      <c r="C23" s="65">
        <v>1128</v>
      </c>
      <c r="D23" s="47">
        <v>13.9</v>
      </c>
      <c r="E23" s="37">
        <v>21.5</v>
      </c>
      <c r="F23" s="48"/>
    </row>
    <row r="24" spans="1:6" ht="12.75">
      <c r="A24" s="46">
        <v>43274</v>
      </c>
      <c r="B24" s="65">
        <v>1187</v>
      </c>
      <c r="C24" s="65">
        <v>1137</v>
      </c>
      <c r="D24" s="47">
        <v>16.2</v>
      </c>
      <c r="E24" s="37">
        <v>21.5</v>
      </c>
      <c r="F24" s="48"/>
    </row>
    <row r="25" spans="1:6" ht="12.75">
      <c r="A25" s="46">
        <v>43275</v>
      </c>
      <c r="B25" s="65">
        <v>1200</v>
      </c>
      <c r="C25" s="65">
        <v>1195</v>
      </c>
      <c r="D25" s="47">
        <v>18.2</v>
      </c>
      <c r="E25" s="37">
        <v>22.8</v>
      </c>
      <c r="F25" s="48"/>
    </row>
    <row r="26" spans="1:6" ht="12.75">
      <c r="A26" s="46">
        <v>43276</v>
      </c>
      <c r="B26" s="65">
        <v>1188</v>
      </c>
      <c r="C26" s="65">
        <v>1102</v>
      </c>
      <c r="D26" s="47">
        <v>17</v>
      </c>
      <c r="E26" s="37">
        <v>18.4</v>
      </c>
      <c r="F26" s="48"/>
    </row>
    <row r="27" spans="1:6" ht="12.75">
      <c r="A27" s="46">
        <v>43277</v>
      </c>
      <c r="B27" s="65">
        <v>1192</v>
      </c>
      <c r="C27" s="65">
        <v>1128</v>
      </c>
      <c r="D27" s="47">
        <v>15</v>
      </c>
      <c r="E27" s="37">
        <v>17.3</v>
      </c>
      <c r="F27" s="48"/>
    </row>
    <row r="28" spans="1:6" ht="12.75">
      <c r="A28" s="46">
        <v>43278</v>
      </c>
      <c r="B28" s="65">
        <v>1209</v>
      </c>
      <c r="C28" s="65">
        <v>1061</v>
      </c>
      <c r="D28" s="47">
        <v>16.2</v>
      </c>
      <c r="E28" s="37">
        <v>22.3</v>
      </c>
      <c r="F28" s="48"/>
    </row>
    <row r="29" spans="1:6" ht="12.75">
      <c r="A29" s="49">
        <v>43279</v>
      </c>
      <c r="B29" s="66">
        <v>1181</v>
      </c>
      <c r="C29" s="66">
        <v>1123</v>
      </c>
      <c r="D29" s="50">
        <v>17.1</v>
      </c>
      <c r="E29" s="51">
        <v>23.2</v>
      </c>
      <c r="F29" s="48">
        <v>60</v>
      </c>
    </row>
    <row r="30" spans="1:6" ht="12.75">
      <c r="A30" s="49">
        <v>43280</v>
      </c>
      <c r="B30" s="66">
        <v>1174</v>
      </c>
      <c r="C30" s="66">
        <v>1166</v>
      </c>
      <c r="D30" s="50">
        <v>21.7</v>
      </c>
      <c r="E30" s="51">
        <v>30.6</v>
      </c>
      <c r="F30" s="48">
        <v>60</v>
      </c>
    </row>
    <row r="31" spans="1:6" ht="12.75">
      <c r="A31" s="49">
        <v>43281</v>
      </c>
      <c r="B31" s="66">
        <v>1201</v>
      </c>
      <c r="C31" s="66">
        <v>1080</v>
      </c>
      <c r="D31" s="50">
        <v>17.1</v>
      </c>
      <c r="E31" s="51">
        <v>21.4</v>
      </c>
      <c r="F31" s="48">
        <v>60</v>
      </c>
    </row>
    <row r="32" spans="1:6" ht="12.75">
      <c r="A32" s="52">
        <v>43282</v>
      </c>
      <c r="B32" s="53">
        <v>1254</v>
      </c>
      <c r="C32" s="53">
        <v>1148</v>
      </c>
      <c r="D32" s="47">
        <v>15.4</v>
      </c>
      <c r="E32" s="37">
        <v>19</v>
      </c>
      <c r="F32" s="48"/>
    </row>
    <row r="33" spans="1:6" ht="12.75">
      <c r="A33" s="52">
        <v>43283</v>
      </c>
      <c r="B33" s="53">
        <v>1207</v>
      </c>
      <c r="C33" s="53">
        <v>1107</v>
      </c>
      <c r="D33" s="47">
        <v>13.3</v>
      </c>
      <c r="E33" s="37">
        <v>18.8</v>
      </c>
      <c r="F33" s="48"/>
    </row>
    <row r="34" spans="1:6" ht="12.75">
      <c r="A34" s="52">
        <v>43284</v>
      </c>
      <c r="B34" s="53">
        <v>1176</v>
      </c>
      <c r="C34" s="53">
        <v>1145</v>
      </c>
      <c r="D34" s="47">
        <v>14.4</v>
      </c>
      <c r="E34" s="37">
        <v>21.2</v>
      </c>
      <c r="F34" s="48"/>
    </row>
    <row r="35" spans="1:6" ht="12.75">
      <c r="A35" s="52">
        <v>43285</v>
      </c>
      <c r="B35" s="53">
        <v>1215</v>
      </c>
      <c r="C35" s="53">
        <v>1194</v>
      </c>
      <c r="D35" s="47">
        <v>15.6</v>
      </c>
      <c r="E35" s="37">
        <v>22.6</v>
      </c>
      <c r="F35" s="48"/>
    </row>
    <row r="36" spans="1:6" ht="12.75">
      <c r="A36" s="52">
        <v>43286</v>
      </c>
      <c r="B36" s="53">
        <v>1206</v>
      </c>
      <c r="C36" s="53">
        <v>1196</v>
      </c>
      <c r="D36" s="47">
        <v>18</v>
      </c>
      <c r="E36" s="37">
        <v>23.2</v>
      </c>
      <c r="F36" s="48"/>
    </row>
    <row r="37" spans="1:6" ht="12.75">
      <c r="A37" s="52">
        <v>43287</v>
      </c>
      <c r="B37" s="53">
        <v>1205</v>
      </c>
      <c r="C37" s="53">
        <v>1187</v>
      </c>
      <c r="D37" s="47">
        <v>15.7</v>
      </c>
      <c r="E37" s="37">
        <v>19.1</v>
      </c>
      <c r="F37" s="48"/>
    </row>
    <row r="38" spans="1:6" ht="12.75">
      <c r="A38" s="52">
        <v>43288</v>
      </c>
      <c r="B38" s="53">
        <v>1256</v>
      </c>
      <c r="C38" s="53">
        <v>1133</v>
      </c>
      <c r="D38" s="47">
        <v>15.5</v>
      </c>
      <c r="E38" s="37">
        <v>20.7</v>
      </c>
      <c r="F38" s="48"/>
    </row>
    <row r="39" spans="1:6" ht="12.75">
      <c r="A39" s="52">
        <v>43289</v>
      </c>
      <c r="B39" s="53">
        <v>1191</v>
      </c>
      <c r="C39" s="53">
        <v>1190</v>
      </c>
      <c r="D39" s="47">
        <v>15.3</v>
      </c>
      <c r="E39" s="37">
        <v>21.2</v>
      </c>
      <c r="F39" s="48"/>
    </row>
    <row r="40" spans="1:6" ht="12.75">
      <c r="A40" s="52">
        <v>43290</v>
      </c>
      <c r="B40" s="53">
        <v>1192</v>
      </c>
      <c r="C40" s="53">
        <v>1114</v>
      </c>
      <c r="D40" s="47">
        <v>17.1</v>
      </c>
      <c r="E40" s="37">
        <v>20.5</v>
      </c>
      <c r="F40" s="48"/>
    </row>
    <row r="41" spans="1:6" ht="12.75">
      <c r="A41" s="52">
        <v>43291</v>
      </c>
      <c r="B41" s="53">
        <v>1160</v>
      </c>
      <c r="C41" s="53">
        <v>1159</v>
      </c>
      <c r="D41" s="47">
        <v>18.5</v>
      </c>
      <c r="E41" s="37">
        <v>22.3</v>
      </c>
      <c r="F41" s="48"/>
    </row>
    <row r="42" spans="1:6" ht="12.75">
      <c r="A42" s="52">
        <v>43292</v>
      </c>
      <c r="B42" s="53">
        <v>1188</v>
      </c>
      <c r="C42" s="53">
        <v>1154</v>
      </c>
      <c r="D42" s="47">
        <v>18.5</v>
      </c>
      <c r="E42" s="37">
        <v>22.7</v>
      </c>
      <c r="F42" s="48"/>
    </row>
    <row r="43" spans="1:6" ht="12.75">
      <c r="A43" s="52">
        <v>43293</v>
      </c>
      <c r="B43" s="53">
        <v>1169</v>
      </c>
      <c r="C43" s="53">
        <v>1087</v>
      </c>
      <c r="D43" s="47">
        <v>17.7</v>
      </c>
      <c r="E43" s="37">
        <v>22.1</v>
      </c>
      <c r="F43" s="48"/>
    </row>
    <row r="44" spans="1:6" ht="12.75">
      <c r="A44" s="52">
        <v>43294</v>
      </c>
      <c r="B44" s="53">
        <v>1192</v>
      </c>
      <c r="C44" s="53">
        <v>1115</v>
      </c>
      <c r="D44" s="47">
        <v>16.5</v>
      </c>
      <c r="E44" s="37">
        <v>20.5</v>
      </c>
      <c r="F44" s="48"/>
    </row>
    <row r="45" spans="1:6" ht="12.75">
      <c r="A45" s="52">
        <v>43295</v>
      </c>
      <c r="B45" s="53">
        <v>1164</v>
      </c>
      <c r="C45" s="53">
        <v>1149</v>
      </c>
      <c r="D45" s="47">
        <v>16.2</v>
      </c>
      <c r="E45" s="37">
        <v>20.7</v>
      </c>
      <c r="F45" s="48"/>
    </row>
    <row r="46" spans="1:6" ht="12.75">
      <c r="A46" s="52">
        <v>43296</v>
      </c>
      <c r="B46" s="53">
        <v>1157</v>
      </c>
      <c r="C46" s="53">
        <v>1086</v>
      </c>
      <c r="D46" s="47">
        <v>15.4</v>
      </c>
      <c r="E46" s="37">
        <v>22.1</v>
      </c>
      <c r="F46" s="48"/>
    </row>
    <row r="47" spans="1:6" ht="12.75">
      <c r="A47" s="52">
        <v>43297</v>
      </c>
      <c r="B47" s="53">
        <v>1193</v>
      </c>
      <c r="C47" s="53">
        <v>1188</v>
      </c>
      <c r="D47" s="47">
        <v>17.1</v>
      </c>
      <c r="E47" s="37">
        <v>24.4</v>
      </c>
      <c r="F47" s="48"/>
    </row>
    <row r="48" spans="1:6" ht="12.75">
      <c r="A48" s="52">
        <v>43298</v>
      </c>
      <c r="B48" s="53">
        <v>1205</v>
      </c>
      <c r="C48" s="53">
        <v>1182</v>
      </c>
      <c r="D48" s="47">
        <v>17.2</v>
      </c>
      <c r="E48" s="37">
        <v>23.2</v>
      </c>
      <c r="F48" s="48"/>
    </row>
    <row r="49" spans="1:6" ht="12.75">
      <c r="A49" s="52">
        <v>43299</v>
      </c>
      <c r="B49" s="53">
        <v>1207</v>
      </c>
      <c r="C49" s="53">
        <v>1170</v>
      </c>
      <c r="D49" s="47">
        <v>17.2</v>
      </c>
      <c r="E49" s="37">
        <v>20.9</v>
      </c>
      <c r="F49" s="48"/>
    </row>
    <row r="50" spans="1:6" ht="12.75">
      <c r="A50" s="52">
        <v>43300</v>
      </c>
      <c r="B50" s="53">
        <v>1288</v>
      </c>
      <c r="C50" s="53">
        <v>1070</v>
      </c>
      <c r="D50" s="47">
        <v>15.3</v>
      </c>
      <c r="E50" s="37">
        <v>19.3</v>
      </c>
      <c r="F50" s="48"/>
    </row>
    <row r="51" spans="1:6" ht="12.75">
      <c r="A51" s="52">
        <v>43301</v>
      </c>
      <c r="B51" s="53">
        <v>1248</v>
      </c>
      <c r="C51" s="53">
        <v>1139</v>
      </c>
      <c r="D51" s="47">
        <v>17.3</v>
      </c>
      <c r="E51" s="37">
        <v>20.6</v>
      </c>
      <c r="F51" s="48"/>
    </row>
    <row r="52" spans="1:6" ht="12.75">
      <c r="A52" s="49">
        <v>43302</v>
      </c>
      <c r="B52" s="54">
        <v>1170</v>
      </c>
      <c r="C52" s="54">
        <v>1059</v>
      </c>
      <c r="D52" s="55">
        <v>16.5</v>
      </c>
      <c r="E52" s="56">
        <v>21.7</v>
      </c>
      <c r="F52" s="48">
        <v>60</v>
      </c>
    </row>
    <row r="53" spans="1:6" ht="12.75">
      <c r="A53" s="49">
        <v>43303</v>
      </c>
      <c r="B53" s="54">
        <v>1168</v>
      </c>
      <c r="C53" s="54">
        <v>1170</v>
      </c>
      <c r="D53" s="55">
        <v>20.6</v>
      </c>
      <c r="E53" s="56">
        <v>25.4</v>
      </c>
      <c r="F53" s="48">
        <v>60</v>
      </c>
    </row>
    <row r="54" spans="1:6" ht="12.75">
      <c r="A54" s="49">
        <v>43304</v>
      </c>
      <c r="B54" s="54">
        <v>1172</v>
      </c>
      <c r="C54" s="54">
        <v>1257</v>
      </c>
      <c r="D54" s="55">
        <v>22.5</v>
      </c>
      <c r="E54" s="56">
        <v>30.2</v>
      </c>
      <c r="F54" s="48">
        <v>60</v>
      </c>
    </row>
    <row r="55" spans="1:6" ht="12.75">
      <c r="A55" s="49">
        <v>43305</v>
      </c>
      <c r="B55" s="54">
        <v>1179</v>
      </c>
      <c r="C55" s="54">
        <v>1287</v>
      </c>
      <c r="D55" s="55">
        <v>23.1</v>
      </c>
      <c r="E55" s="56">
        <v>28.5</v>
      </c>
      <c r="F55" s="48">
        <v>60</v>
      </c>
    </row>
    <row r="56" spans="1:6" ht="12.75">
      <c r="A56" s="49">
        <v>43306</v>
      </c>
      <c r="B56" s="54">
        <v>1182</v>
      </c>
      <c r="C56" s="54">
        <v>1404</v>
      </c>
      <c r="D56" s="55">
        <v>25.2</v>
      </c>
      <c r="E56" s="56">
        <v>34.1</v>
      </c>
      <c r="F56" s="48">
        <v>60</v>
      </c>
    </row>
    <row r="57" spans="1:6" ht="12.75">
      <c r="A57" s="49">
        <v>43307</v>
      </c>
      <c r="B57" s="54">
        <v>1188</v>
      </c>
      <c r="C57" s="54">
        <v>1331</v>
      </c>
      <c r="D57" s="55">
        <v>20.7</v>
      </c>
      <c r="E57" s="56">
        <v>24.1</v>
      </c>
      <c r="F57" s="48">
        <v>60</v>
      </c>
    </row>
    <row r="58" spans="1:6" ht="12.75">
      <c r="A58" s="49">
        <v>43308</v>
      </c>
      <c r="B58" s="54">
        <v>1230</v>
      </c>
      <c r="C58" s="54">
        <v>1034</v>
      </c>
      <c r="D58" s="55">
        <v>16.2</v>
      </c>
      <c r="E58" s="56">
        <v>17.5</v>
      </c>
      <c r="F58" s="48">
        <v>60</v>
      </c>
    </row>
    <row r="59" spans="1:6" ht="12.75">
      <c r="A59" s="49">
        <v>43309</v>
      </c>
      <c r="B59" s="54">
        <v>1182</v>
      </c>
      <c r="C59" s="54">
        <v>1090</v>
      </c>
      <c r="D59" s="55">
        <v>16.7</v>
      </c>
      <c r="E59" s="56">
        <v>19.3</v>
      </c>
      <c r="F59" s="48">
        <v>60</v>
      </c>
    </row>
    <row r="60" spans="1:7" ht="12.75">
      <c r="A60" s="49">
        <v>43310</v>
      </c>
      <c r="B60" s="57">
        <v>1179</v>
      </c>
      <c r="C60" s="57">
        <v>1086</v>
      </c>
      <c r="D60" s="58">
        <v>17.6</v>
      </c>
      <c r="E60" s="37">
        <v>23.6</v>
      </c>
      <c r="F60" s="48"/>
      <c r="G60" s="12"/>
    </row>
    <row r="61" spans="1:7" ht="12.75">
      <c r="A61" s="49">
        <v>43311</v>
      </c>
      <c r="B61" s="57">
        <v>1150</v>
      </c>
      <c r="C61" s="57">
        <v>1098</v>
      </c>
      <c r="D61" s="58">
        <v>16.8</v>
      </c>
      <c r="E61" s="37">
        <v>19.9</v>
      </c>
      <c r="F61" s="48"/>
      <c r="G61" s="12"/>
    </row>
    <row r="62" spans="1:6" ht="12.75">
      <c r="A62" s="49">
        <v>43312</v>
      </c>
      <c r="B62" s="57">
        <v>1151</v>
      </c>
      <c r="C62" s="57">
        <v>1089</v>
      </c>
      <c r="D62" s="58">
        <v>18</v>
      </c>
      <c r="E62" s="37">
        <v>21</v>
      </c>
      <c r="F62" s="48"/>
    </row>
    <row r="63" spans="1:6" ht="12.75">
      <c r="A63" s="49">
        <v>43313</v>
      </c>
      <c r="B63" s="57">
        <v>1163</v>
      </c>
      <c r="C63" s="57">
        <v>1102</v>
      </c>
      <c r="D63" s="58">
        <v>18.5</v>
      </c>
      <c r="E63" s="37">
        <v>23.6</v>
      </c>
      <c r="F63" s="48"/>
    </row>
    <row r="64" spans="1:6" ht="12.75">
      <c r="A64" s="49">
        <v>43314</v>
      </c>
      <c r="B64" s="57">
        <v>1172</v>
      </c>
      <c r="C64" s="57">
        <v>1118</v>
      </c>
      <c r="D64" s="58">
        <v>17.9</v>
      </c>
      <c r="E64" s="37">
        <v>23.4</v>
      </c>
      <c r="F64" s="48"/>
    </row>
    <row r="65" spans="1:6" ht="12.75">
      <c r="A65" s="49">
        <v>43315</v>
      </c>
      <c r="B65" s="57">
        <v>1211</v>
      </c>
      <c r="C65" s="57">
        <v>1175</v>
      </c>
      <c r="D65" s="58">
        <v>18.3</v>
      </c>
      <c r="E65" s="37">
        <v>23.6</v>
      </c>
      <c r="F65" s="48"/>
    </row>
    <row r="66" spans="1:6" ht="12.75">
      <c r="A66" s="49">
        <v>43316</v>
      </c>
      <c r="B66" s="57">
        <v>1161</v>
      </c>
      <c r="C66" s="57">
        <v>1239</v>
      </c>
      <c r="D66" s="58">
        <v>19</v>
      </c>
      <c r="E66" s="37">
        <v>24.1</v>
      </c>
      <c r="F66" s="48"/>
    </row>
    <row r="67" spans="1:6" ht="12.75">
      <c r="A67" s="49">
        <v>43317</v>
      </c>
      <c r="B67" s="57">
        <v>1202</v>
      </c>
      <c r="C67" s="57">
        <v>1091</v>
      </c>
      <c r="D67" s="58">
        <v>18.7</v>
      </c>
      <c r="E67" s="37">
        <v>22.5</v>
      </c>
      <c r="F67" s="48"/>
    </row>
    <row r="68" spans="1:6" ht="12.75">
      <c r="A68" s="52">
        <v>43318</v>
      </c>
      <c r="B68" s="53">
        <v>1210</v>
      </c>
      <c r="C68" s="53">
        <v>1095</v>
      </c>
      <c r="D68" s="47">
        <v>17.6</v>
      </c>
      <c r="E68" s="37">
        <v>21.8</v>
      </c>
      <c r="F68" s="48"/>
    </row>
    <row r="69" spans="1:6" ht="12.75">
      <c r="A69" s="52">
        <v>43319</v>
      </c>
      <c r="B69" s="53">
        <v>1225</v>
      </c>
      <c r="C69" s="53">
        <v>1099</v>
      </c>
      <c r="D69" s="47">
        <v>17.1</v>
      </c>
      <c r="E69" s="37">
        <v>20.8</v>
      </c>
      <c r="F69" s="48"/>
    </row>
    <row r="70" spans="1:6" ht="12.75">
      <c r="A70" s="52">
        <v>43320</v>
      </c>
      <c r="B70" s="53">
        <v>1184</v>
      </c>
      <c r="C70" s="53">
        <v>1113</v>
      </c>
      <c r="D70" s="47">
        <v>17.5</v>
      </c>
      <c r="E70" s="37">
        <v>23.2</v>
      </c>
      <c r="F70" s="48"/>
    </row>
    <row r="71" spans="1:6" ht="12.75">
      <c r="A71" s="52">
        <v>43321</v>
      </c>
      <c r="B71" s="53">
        <v>1160</v>
      </c>
      <c r="C71" s="53">
        <v>1224</v>
      </c>
      <c r="D71" s="47">
        <v>19.5</v>
      </c>
      <c r="E71" s="37">
        <v>23.2</v>
      </c>
      <c r="F71" s="48"/>
    </row>
    <row r="72" spans="1:6" ht="12.75">
      <c r="A72" s="52">
        <v>43322</v>
      </c>
      <c r="B72" s="53">
        <v>1182</v>
      </c>
      <c r="C72" s="53">
        <v>1091</v>
      </c>
      <c r="D72" s="47">
        <v>17.6</v>
      </c>
      <c r="E72" s="37">
        <v>19.7</v>
      </c>
      <c r="F72" s="48"/>
    </row>
    <row r="73" spans="1:6" ht="12.75">
      <c r="A73" s="52">
        <v>43323</v>
      </c>
      <c r="B73" s="53">
        <v>1171</v>
      </c>
      <c r="C73" s="53">
        <v>1059</v>
      </c>
      <c r="D73" s="47">
        <v>15.7</v>
      </c>
      <c r="E73" s="37">
        <v>18.2</v>
      </c>
      <c r="F73" s="48"/>
    </row>
    <row r="74" spans="1:6" ht="12.75">
      <c r="A74" s="52">
        <v>43324</v>
      </c>
      <c r="B74" s="53">
        <v>1206</v>
      </c>
      <c r="C74" s="53">
        <v>1062</v>
      </c>
      <c r="D74" s="47">
        <v>14.3</v>
      </c>
      <c r="E74" s="37">
        <v>17.9</v>
      </c>
      <c r="F74" s="48"/>
    </row>
    <row r="75" spans="1:6" ht="12.75">
      <c r="A75" s="52">
        <v>43325</v>
      </c>
      <c r="B75" s="53">
        <v>1201</v>
      </c>
      <c r="C75" s="53">
        <v>1140</v>
      </c>
      <c r="D75" s="47">
        <v>14.1</v>
      </c>
      <c r="E75" s="37">
        <v>19.6</v>
      </c>
      <c r="F75" s="48"/>
    </row>
    <row r="76" spans="1:6" ht="12.75">
      <c r="A76" s="52">
        <v>43326</v>
      </c>
      <c r="B76" s="53">
        <v>1190</v>
      </c>
      <c r="C76" s="53">
        <v>1126</v>
      </c>
      <c r="D76" s="47">
        <v>13.9</v>
      </c>
      <c r="E76" s="37">
        <v>17.6</v>
      </c>
      <c r="F76" s="48"/>
    </row>
    <row r="77" spans="1:6" ht="12.75">
      <c r="A77" s="52">
        <v>43327</v>
      </c>
      <c r="B77" s="53">
        <v>1209</v>
      </c>
      <c r="C77" s="53">
        <v>1052</v>
      </c>
      <c r="D77" s="47">
        <v>16.5</v>
      </c>
      <c r="E77" s="37">
        <v>19.6</v>
      </c>
      <c r="F77" s="48"/>
    </row>
    <row r="78" spans="1:6" ht="12.75">
      <c r="A78" s="52">
        <v>43328</v>
      </c>
      <c r="B78" s="53">
        <v>1152</v>
      </c>
      <c r="C78" s="53">
        <v>1137</v>
      </c>
      <c r="D78" s="47">
        <v>13.7</v>
      </c>
      <c r="E78" s="37">
        <v>17.1</v>
      </c>
      <c r="F78" s="48"/>
    </row>
    <row r="79" spans="1:6" ht="12.75">
      <c r="A79" s="52">
        <v>43329</v>
      </c>
      <c r="B79" s="53">
        <v>1188</v>
      </c>
      <c r="C79" s="53">
        <v>1133</v>
      </c>
      <c r="D79" s="47">
        <v>16.7</v>
      </c>
      <c r="E79" s="37">
        <v>20.5</v>
      </c>
      <c r="F79" s="48"/>
    </row>
    <row r="80" spans="1:6" ht="12.75">
      <c r="A80" s="52">
        <v>43330</v>
      </c>
      <c r="B80" s="53">
        <v>1187</v>
      </c>
      <c r="C80" s="53">
        <v>1146</v>
      </c>
      <c r="D80" s="47">
        <v>15.8</v>
      </c>
      <c r="E80" s="37">
        <v>19.8</v>
      </c>
      <c r="F80" s="48"/>
    </row>
    <row r="81" spans="1:6" ht="12.75">
      <c r="A81" s="52">
        <v>43331</v>
      </c>
      <c r="B81" s="53">
        <v>1175</v>
      </c>
      <c r="C81" s="53">
        <v>1086</v>
      </c>
      <c r="D81" s="47">
        <v>15.3</v>
      </c>
      <c r="E81" s="37">
        <v>19</v>
      </c>
      <c r="F81" s="48"/>
    </row>
    <row r="82" spans="1:6" ht="12.75">
      <c r="A82" s="52">
        <v>43332</v>
      </c>
      <c r="B82" s="53">
        <v>1176</v>
      </c>
      <c r="C82" s="53">
        <v>1021</v>
      </c>
      <c r="D82" s="47">
        <v>14.3</v>
      </c>
      <c r="E82" s="37">
        <v>19.1</v>
      </c>
      <c r="F82" s="48"/>
    </row>
    <row r="83" spans="1:6" ht="12.75">
      <c r="A83" s="52">
        <v>43333</v>
      </c>
      <c r="B83" s="53">
        <v>1219</v>
      </c>
      <c r="C83" s="53">
        <v>1076</v>
      </c>
      <c r="D83" s="47">
        <v>15.5</v>
      </c>
      <c r="E83" s="37">
        <v>20.4</v>
      </c>
      <c r="F83" s="48"/>
    </row>
    <row r="84" spans="1:6" ht="12.75">
      <c r="A84" s="52">
        <v>43334</v>
      </c>
      <c r="B84" s="53">
        <v>1226</v>
      </c>
      <c r="C84" s="53">
        <v>1202</v>
      </c>
      <c r="D84" s="47">
        <v>16.2</v>
      </c>
      <c r="E84" s="37">
        <v>20.8</v>
      </c>
      <c r="F84" s="48"/>
    </row>
    <row r="85" spans="1:6" ht="12.75">
      <c r="A85" s="49">
        <v>43335</v>
      </c>
      <c r="B85" s="54">
        <v>1207</v>
      </c>
      <c r="C85" s="54">
        <v>1184</v>
      </c>
      <c r="D85" s="55">
        <v>19</v>
      </c>
      <c r="E85" s="56">
        <v>24.4</v>
      </c>
      <c r="F85" s="48">
        <v>60</v>
      </c>
    </row>
    <row r="86" spans="1:6" ht="12.75">
      <c r="A86" s="49">
        <v>43336</v>
      </c>
      <c r="B86" s="54">
        <v>1163</v>
      </c>
      <c r="C86" s="54">
        <v>1199</v>
      </c>
      <c r="D86" s="55">
        <v>18.9</v>
      </c>
      <c r="E86" s="56">
        <v>27.1</v>
      </c>
      <c r="F86" s="48">
        <v>60</v>
      </c>
    </row>
    <row r="87" spans="1:6" ht="12.75">
      <c r="A87" s="49">
        <v>43337</v>
      </c>
      <c r="B87" s="54">
        <v>1171</v>
      </c>
      <c r="C87" s="54">
        <v>1261</v>
      </c>
      <c r="D87" s="55">
        <v>21.7</v>
      </c>
      <c r="E87" s="56">
        <v>29.9</v>
      </c>
      <c r="F87" s="48">
        <v>60</v>
      </c>
    </row>
    <row r="88" spans="1:6" ht="12.75">
      <c r="A88" s="49">
        <v>43338</v>
      </c>
      <c r="B88" s="54">
        <v>1202</v>
      </c>
      <c r="C88" s="54">
        <v>1182</v>
      </c>
      <c r="D88" s="55">
        <v>19.9</v>
      </c>
      <c r="E88" s="56">
        <v>26.8</v>
      </c>
      <c r="F88" s="48">
        <v>60</v>
      </c>
    </row>
    <row r="89" spans="1:6" ht="12.75">
      <c r="A89" s="49">
        <v>43339</v>
      </c>
      <c r="B89" s="54">
        <v>1196</v>
      </c>
      <c r="C89" s="54">
        <v>1224</v>
      </c>
      <c r="D89" s="55">
        <v>20.1</v>
      </c>
      <c r="E89" s="56">
        <v>26.8</v>
      </c>
      <c r="F89" s="48">
        <v>60</v>
      </c>
    </row>
    <row r="90" spans="1:6" ht="12.75">
      <c r="A90" s="49">
        <v>43340</v>
      </c>
      <c r="B90" s="54">
        <v>1192</v>
      </c>
      <c r="C90" s="54">
        <v>1174</v>
      </c>
      <c r="D90" s="55">
        <v>17.2</v>
      </c>
      <c r="E90" s="56">
        <v>20.4</v>
      </c>
      <c r="F90" s="48">
        <v>60</v>
      </c>
    </row>
    <row r="91" spans="1:6" ht="12.75">
      <c r="A91" s="49">
        <v>43341</v>
      </c>
      <c r="B91" s="54">
        <v>1203</v>
      </c>
      <c r="C91" s="54">
        <v>1043</v>
      </c>
      <c r="D91" s="55">
        <v>14.7</v>
      </c>
      <c r="E91" s="56">
        <v>20.2</v>
      </c>
      <c r="F91" s="48">
        <v>60</v>
      </c>
    </row>
    <row r="92" spans="1:6" ht="12.75">
      <c r="A92" s="52">
        <v>43342</v>
      </c>
      <c r="B92" s="53">
        <v>1161</v>
      </c>
      <c r="C92" s="53">
        <v>1156</v>
      </c>
      <c r="D92" s="47">
        <v>17.5</v>
      </c>
      <c r="E92" s="37">
        <v>21.7</v>
      </c>
      <c r="F92" s="48"/>
    </row>
    <row r="93" spans="1:6" ht="12.75">
      <c r="A93" s="52">
        <v>43343</v>
      </c>
      <c r="B93" s="53">
        <v>1160</v>
      </c>
      <c r="C93" s="53">
        <v>1174</v>
      </c>
      <c r="D93" s="47">
        <v>16.4</v>
      </c>
      <c r="E93" s="37">
        <v>19.4</v>
      </c>
      <c r="F93" s="48"/>
    </row>
    <row r="94" spans="1:6" ht="12.75">
      <c r="A94" s="52">
        <v>43344</v>
      </c>
      <c r="B94" s="53">
        <v>1146</v>
      </c>
      <c r="C94" s="53">
        <v>1059</v>
      </c>
      <c r="D94" s="47">
        <v>13.4</v>
      </c>
      <c r="E94" s="37">
        <v>17.9</v>
      </c>
      <c r="F94" s="48"/>
    </row>
    <row r="95" spans="1:6" ht="12.75">
      <c r="A95" s="52">
        <v>43345</v>
      </c>
      <c r="B95" s="53">
        <v>1195</v>
      </c>
      <c r="C95" s="53">
        <v>1098</v>
      </c>
      <c r="D95" s="47">
        <v>13.6</v>
      </c>
      <c r="E95" s="37">
        <v>19.2</v>
      </c>
      <c r="F95" s="48"/>
    </row>
    <row r="96" spans="1:6" ht="12.75">
      <c r="A96" s="52">
        <v>43346</v>
      </c>
      <c r="B96" s="53">
        <v>1163</v>
      </c>
      <c r="C96" s="53">
        <v>1170</v>
      </c>
      <c r="D96" s="47">
        <v>16.5</v>
      </c>
      <c r="E96" s="37">
        <v>20.3</v>
      </c>
      <c r="F96" s="48"/>
    </row>
    <row r="97" spans="1:6" ht="12.75">
      <c r="A97" s="52">
        <v>43347</v>
      </c>
      <c r="B97" s="53">
        <v>1182</v>
      </c>
      <c r="C97" s="53">
        <v>1154</v>
      </c>
      <c r="D97" s="47">
        <v>15.4</v>
      </c>
      <c r="E97" s="37">
        <v>17.8</v>
      </c>
      <c r="F97" s="48"/>
    </row>
    <row r="98" spans="1:6" ht="12.75">
      <c r="A98" s="52">
        <v>43348</v>
      </c>
      <c r="B98" s="53">
        <v>1198</v>
      </c>
      <c r="C98" s="53">
        <v>1085</v>
      </c>
      <c r="D98" s="47">
        <v>13</v>
      </c>
      <c r="E98" s="37">
        <v>16.9</v>
      </c>
      <c r="F98" s="48"/>
    </row>
    <row r="99" spans="1:6" ht="12.75">
      <c r="A99" s="52">
        <v>43349</v>
      </c>
      <c r="B99" s="53">
        <v>1206</v>
      </c>
      <c r="C99" s="53">
        <v>1116</v>
      </c>
      <c r="D99" s="47">
        <v>13.6</v>
      </c>
      <c r="E99" s="37">
        <v>17.5</v>
      </c>
      <c r="F99" s="48"/>
    </row>
    <row r="100" spans="1:6" ht="12.75">
      <c r="A100" s="52">
        <v>43350</v>
      </c>
      <c r="B100" s="53">
        <v>1191</v>
      </c>
      <c r="C100" s="53">
        <v>1118</v>
      </c>
      <c r="D100" s="47">
        <v>13.2</v>
      </c>
      <c r="E100" s="37">
        <v>16.9</v>
      </c>
      <c r="F100" s="48"/>
    </row>
    <row r="101" spans="1:6" ht="12.75">
      <c r="A101" s="52">
        <v>43351</v>
      </c>
      <c r="B101" s="53">
        <v>1209</v>
      </c>
      <c r="C101" s="53">
        <v>1092</v>
      </c>
      <c r="D101" s="47">
        <v>10.8</v>
      </c>
      <c r="E101" s="37">
        <v>17.3</v>
      </c>
      <c r="F101" s="48"/>
    </row>
    <row r="102" spans="1:6" ht="12.75">
      <c r="A102" s="52">
        <v>43352</v>
      </c>
      <c r="B102" s="53">
        <v>1202</v>
      </c>
      <c r="C102" s="53">
        <v>1212</v>
      </c>
      <c r="D102" s="47">
        <v>12.2</v>
      </c>
      <c r="E102" s="37">
        <v>14.4</v>
      </c>
      <c r="F102" s="48"/>
    </row>
    <row r="103" spans="1:6" ht="12.75">
      <c r="A103" s="52">
        <v>43353</v>
      </c>
      <c r="B103" s="53">
        <v>1192</v>
      </c>
      <c r="C103" s="53">
        <v>1233</v>
      </c>
      <c r="D103" s="47">
        <v>13</v>
      </c>
      <c r="E103" s="37">
        <v>17.6</v>
      </c>
      <c r="F103" s="48"/>
    </row>
    <row r="104" spans="1:6" ht="12.75">
      <c r="A104" s="52">
        <v>43354</v>
      </c>
      <c r="B104" s="53">
        <v>1182</v>
      </c>
      <c r="C104" s="53">
        <v>1236</v>
      </c>
      <c r="D104" s="47">
        <v>16.6</v>
      </c>
      <c r="E104" s="37">
        <v>21.2</v>
      </c>
      <c r="F104" s="48"/>
    </row>
    <row r="105" spans="1:6" ht="12.75">
      <c r="A105" s="52">
        <v>43355</v>
      </c>
      <c r="B105" s="53">
        <v>1170</v>
      </c>
      <c r="C105" s="53">
        <v>1159</v>
      </c>
      <c r="D105" s="47">
        <v>16.5</v>
      </c>
      <c r="E105" s="37">
        <v>21.4</v>
      </c>
      <c r="F105" s="48"/>
    </row>
    <row r="106" spans="1:6" ht="12.75">
      <c r="A106" s="52">
        <v>43356</v>
      </c>
      <c r="B106" s="53">
        <v>1217</v>
      </c>
      <c r="C106" s="53">
        <v>1113</v>
      </c>
      <c r="D106" s="47">
        <v>13.4</v>
      </c>
      <c r="E106" s="37">
        <v>18.3</v>
      </c>
      <c r="F106" s="48"/>
    </row>
    <row r="107" spans="1:6" ht="12.75">
      <c r="A107" s="52">
        <v>43357</v>
      </c>
      <c r="B107" s="53">
        <v>1206</v>
      </c>
      <c r="C107" s="53">
        <v>1101</v>
      </c>
      <c r="D107" s="47">
        <v>12.9</v>
      </c>
      <c r="E107" s="37">
        <v>20.9</v>
      </c>
      <c r="F107" s="48"/>
    </row>
    <row r="108" spans="1:6" ht="12.75">
      <c r="A108" s="52">
        <v>43358</v>
      </c>
      <c r="B108" s="53">
        <v>1218</v>
      </c>
      <c r="C108" s="53">
        <v>1157</v>
      </c>
      <c r="D108" s="47">
        <v>15.8</v>
      </c>
      <c r="E108" s="37">
        <v>21.1</v>
      </c>
      <c r="F108" s="48"/>
    </row>
    <row r="109" spans="1:4" ht="12.75">
      <c r="A109" s="42"/>
      <c r="B109" s="10"/>
      <c r="C109" s="10"/>
      <c r="D109"/>
    </row>
    <row r="110" spans="1:4" ht="12.75">
      <c r="A110" s="42"/>
      <c r="B110" s="10"/>
      <c r="C110" s="10"/>
      <c r="D110"/>
    </row>
    <row r="111" spans="1:4" ht="12.75">
      <c r="A111" s="42"/>
      <c r="B111" s="10"/>
      <c r="C111" s="10"/>
      <c r="D111"/>
    </row>
    <row r="112" spans="1:4" ht="12.75">
      <c r="A112" s="42"/>
      <c r="B112" s="10"/>
      <c r="C112" s="10"/>
      <c r="D112"/>
    </row>
    <row r="113" spans="1:4" ht="12.75">
      <c r="A113" s="42"/>
      <c r="B113" s="10"/>
      <c r="C113" s="10"/>
      <c r="D113"/>
    </row>
    <row r="114" spans="1:4" ht="12.75">
      <c r="A114" s="42"/>
      <c r="B114" s="10"/>
      <c r="C114" s="10"/>
      <c r="D114"/>
    </row>
    <row r="115" spans="1:4" ht="12.75">
      <c r="A115" s="42"/>
      <c r="B115" s="10"/>
      <c r="C115" s="10"/>
      <c r="D115"/>
    </row>
    <row r="116" spans="1:4" ht="12.75">
      <c r="A116" s="42"/>
      <c r="B116" s="10"/>
      <c r="C116" s="10"/>
      <c r="D116"/>
    </row>
    <row r="117" spans="1:4" ht="12.75">
      <c r="A117" s="42"/>
      <c r="B117" s="10"/>
      <c r="C117" s="10"/>
      <c r="D117"/>
    </row>
    <row r="118" spans="1:4" ht="12.75">
      <c r="A118" s="42"/>
      <c r="B118" s="10"/>
      <c r="C118" s="10"/>
      <c r="D118"/>
    </row>
    <row r="119" spans="1:4" ht="12.75">
      <c r="A119" s="42"/>
      <c r="B119" s="10"/>
      <c r="C119" s="10"/>
      <c r="D119"/>
    </row>
    <row r="120" spans="1:4" ht="12.75">
      <c r="A120" s="42"/>
      <c r="B120" s="10"/>
      <c r="C120" s="10"/>
      <c r="D120"/>
    </row>
    <row r="121" spans="1:4" ht="12.75">
      <c r="A121" s="42"/>
      <c r="B121" s="10"/>
      <c r="C121" s="10"/>
      <c r="D121"/>
    </row>
    <row r="122" spans="1:4" ht="12.75">
      <c r="A122" s="42"/>
      <c r="B122" s="10"/>
      <c r="C122" s="10"/>
      <c r="D122"/>
    </row>
    <row r="123" spans="1:4" ht="12.75">
      <c r="A123" s="43"/>
      <c r="B123" s="10"/>
      <c r="C123" s="10"/>
      <c r="D123"/>
    </row>
    <row r="126" ht="12.75">
      <c r="B126" s="11"/>
    </row>
    <row r="127" spans="1:3" ht="12.75">
      <c r="A127" s="11"/>
      <c r="B127" s="11"/>
      <c r="C127" s="11"/>
    </row>
    <row r="128" spans="1:3" ht="12.75">
      <c r="A128" s="8"/>
      <c r="B128"/>
      <c r="C128" s="9"/>
    </row>
    <row r="129" spans="1:3" ht="12.75">
      <c r="A129" s="8"/>
      <c r="B129"/>
      <c r="C129" s="9"/>
    </row>
    <row r="130" spans="1:3" ht="12.75">
      <c r="A130" s="8"/>
      <c r="B130"/>
      <c r="C130" s="9"/>
    </row>
    <row r="131" spans="1:3" ht="12.75">
      <c r="A131" s="8"/>
      <c r="B131"/>
      <c r="C131" s="9"/>
    </row>
    <row r="132" spans="1:3" ht="12.75">
      <c r="A132" s="8"/>
      <c r="B132"/>
      <c r="C132" s="9"/>
    </row>
    <row r="133" spans="1:3" ht="12.75">
      <c r="A133" s="8"/>
      <c r="B133"/>
      <c r="C133" s="9"/>
    </row>
    <row r="134" spans="1:3" ht="12.75">
      <c r="A134" s="8"/>
      <c r="B134" s="16"/>
      <c r="C134" s="9"/>
    </row>
    <row r="135" spans="1:3" ht="12.75">
      <c r="A135" s="8"/>
      <c r="B135" s="16"/>
      <c r="C135" s="9"/>
    </row>
    <row r="136" spans="1:3" ht="12.75">
      <c r="A136" s="8"/>
      <c r="B136" s="16"/>
      <c r="C136" s="9"/>
    </row>
    <row r="137" spans="1:3" ht="12.75">
      <c r="A137" s="8"/>
      <c r="B137" s="16"/>
      <c r="C137" s="9"/>
    </row>
    <row r="138" spans="1:3" ht="12.75">
      <c r="A138" s="8"/>
      <c r="B138" s="16"/>
      <c r="C138" s="9"/>
    </row>
    <row r="139" spans="1:3" ht="12.75">
      <c r="A139" s="8"/>
      <c r="B139" s="16"/>
      <c r="C139" s="9"/>
    </row>
    <row r="140" spans="1:3" ht="12.75">
      <c r="A140" s="8"/>
      <c r="B140" s="16"/>
      <c r="C140" s="9"/>
    </row>
    <row r="141" spans="1:3" ht="12.75">
      <c r="A141" s="8"/>
      <c r="B141" s="16"/>
      <c r="C141" s="9"/>
    </row>
    <row r="142" spans="1:3" ht="12.75">
      <c r="A142" s="8"/>
      <c r="B142" s="16"/>
      <c r="C142" s="9"/>
    </row>
    <row r="143" spans="1:3" ht="12.75">
      <c r="A143" s="8"/>
      <c r="B143" s="16"/>
      <c r="C143" s="9"/>
    </row>
    <row r="144" spans="1:3" ht="12.75">
      <c r="A144" s="8"/>
      <c r="B144" s="16"/>
      <c r="C144" s="9"/>
    </row>
    <row r="145" spans="1:3" ht="12.75">
      <c r="A145" s="8"/>
      <c r="B145" s="16"/>
      <c r="C145" s="9"/>
    </row>
    <row r="146" spans="1:3" ht="12.75">
      <c r="A146" s="8"/>
      <c r="B146" s="16"/>
      <c r="C146" s="9"/>
    </row>
    <row r="147" spans="1:3" ht="12.75">
      <c r="A147" s="8"/>
      <c r="B147" s="16"/>
      <c r="C147" s="9"/>
    </row>
    <row r="148" spans="1:3" ht="12.75">
      <c r="A148" s="8"/>
      <c r="B148" s="16"/>
      <c r="C148" s="9"/>
    </row>
    <row r="149" spans="1:3" ht="12.75">
      <c r="A149" s="8"/>
      <c r="B149" s="16"/>
      <c r="C149" s="9"/>
    </row>
    <row r="150" spans="1:3" ht="12.75">
      <c r="A150" s="8"/>
      <c r="B150" s="16"/>
      <c r="C150" s="9"/>
    </row>
    <row r="151" spans="1:3" ht="12.75">
      <c r="A151" s="8"/>
      <c r="B151" s="16"/>
      <c r="C151" s="9"/>
    </row>
    <row r="152" spans="1:3" ht="12.75">
      <c r="A152" s="8"/>
      <c r="B152" s="16"/>
      <c r="C152" s="9"/>
    </row>
    <row r="153" spans="1:3" ht="12.75">
      <c r="A153" s="8"/>
      <c r="B153" s="16"/>
      <c r="C153" s="9"/>
    </row>
    <row r="154" spans="1:3" ht="12.75">
      <c r="A154" s="8"/>
      <c r="B154" s="16"/>
      <c r="C154" s="9"/>
    </row>
    <row r="155" spans="1:3" ht="12.75">
      <c r="A155" s="44"/>
      <c r="B155" s="12"/>
      <c r="C155" s="45"/>
    </row>
    <row r="156" spans="1:3" ht="12.75">
      <c r="A156" s="44"/>
      <c r="B156" s="12"/>
      <c r="C156" s="45"/>
    </row>
    <row r="157" spans="1:3" ht="12.75">
      <c r="A157" s="44"/>
      <c r="B157" s="12"/>
      <c r="C157" s="45"/>
    </row>
    <row r="158" spans="1:3" ht="12.75">
      <c r="A158" s="41"/>
      <c r="B158" s="12"/>
      <c r="C158" s="13"/>
    </row>
    <row r="159" spans="1:3" ht="12.75">
      <c r="A159" s="41"/>
      <c r="B159" s="12"/>
      <c r="C159" s="13"/>
    </row>
    <row r="160" spans="1:3" ht="12.75">
      <c r="A160" s="41"/>
      <c r="B160" s="12"/>
      <c r="C160" s="13"/>
    </row>
    <row r="161" spans="1:3" ht="12.75">
      <c r="A161" s="41"/>
      <c r="B161" s="12"/>
      <c r="C161" s="13"/>
    </row>
    <row r="162" spans="1:3" ht="12.75">
      <c r="A162" s="41"/>
      <c r="B162" s="12"/>
      <c r="C162" s="13"/>
    </row>
    <row r="163" spans="1:3" ht="12.75">
      <c r="A163" s="41"/>
      <c r="B163" s="12"/>
      <c r="C163" s="13"/>
    </row>
    <row r="164" spans="1:3" ht="12.75">
      <c r="A164" s="41"/>
      <c r="B164" s="12"/>
      <c r="C164" s="13"/>
    </row>
    <row r="165" spans="1:3" ht="12.75">
      <c r="A165" s="41"/>
      <c r="B165" s="12"/>
      <c r="C165" s="13"/>
    </row>
    <row r="166" spans="1:3" ht="12.75">
      <c r="A166" s="41"/>
      <c r="B166" s="12"/>
      <c r="C166" s="13"/>
    </row>
    <row r="167" spans="1:3" ht="12.75">
      <c r="A167" s="41"/>
      <c r="B167" s="12"/>
      <c r="C167" s="13"/>
    </row>
    <row r="168" spans="1:3" ht="12.75">
      <c r="A168" s="41"/>
      <c r="B168" s="12"/>
      <c r="C168" s="13"/>
    </row>
    <row r="169" spans="1:3" ht="12.75">
      <c r="A169" s="41"/>
      <c r="B169" s="12"/>
      <c r="C169" s="13"/>
    </row>
    <row r="170" spans="1:3" ht="12.75">
      <c r="A170" s="41"/>
      <c r="B170" s="12"/>
      <c r="C170" s="13"/>
    </row>
    <row r="171" spans="1:3" ht="12.75">
      <c r="A171" s="41"/>
      <c r="B171" s="12"/>
      <c r="C171" s="13"/>
    </row>
    <row r="172" spans="1:3" ht="12.75">
      <c r="A172" s="41"/>
      <c r="B172" s="12"/>
      <c r="C172" s="13"/>
    </row>
    <row r="173" spans="1:3" ht="12.75">
      <c r="A173" s="41"/>
      <c r="B173" s="12"/>
      <c r="C173" s="13"/>
    </row>
    <row r="174" spans="1:3" ht="12.75">
      <c r="A174" s="41"/>
      <c r="B174" s="12"/>
      <c r="C174" s="13"/>
    </row>
    <row r="175" spans="1:3" ht="12.75">
      <c r="A175" s="41"/>
      <c r="B175" s="12"/>
      <c r="C175" s="13"/>
    </row>
    <row r="176" spans="1:3" ht="12.75">
      <c r="A176" s="41"/>
      <c r="B176" s="12"/>
      <c r="C176" s="13"/>
    </row>
    <row r="177" spans="1:3" ht="12.75">
      <c r="A177" s="41"/>
      <c r="B177" s="12"/>
      <c r="C177" s="13"/>
    </row>
    <row r="178" spans="1:3" ht="12.75">
      <c r="A178" s="41"/>
      <c r="B178" s="12"/>
      <c r="C178" s="13"/>
    </row>
    <row r="179" spans="1:3" ht="12.75">
      <c r="A179" s="41"/>
      <c r="B179" s="12"/>
      <c r="C179" s="13"/>
    </row>
    <row r="180" spans="1:3" ht="12.75">
      <c r="A180" s="41"/>
      <c r="B180" s="12"/>
      <c r="C180" s="13"/>
    </row>
    <row r="181" spans="1:3" ht="12.75">
      <c r="A181" s="41"/>
      <c r="B181" s="12"/>
      <c r="C181" s="13"/>
    </row>
    <row r="182" spans="1:3" ht="12.75">
      <c r="A182" s="41"/>
      <c r="B182" s="12"/>
      <c r="C182" s="13"/>
    </row>
    <row r="183" spans="1:3" ht="12.75">
      <c r="A183" s="41"/>
      <c r="B183" s="12"/>
      <c r="C183" s="13"/>
    </row>
    <row r="184" spans="1:3" ht="12.75">
      <c r="A184" s="41"/>
      <c r="B184" s="12"/>
      <c r="C184" s="13"/>
    </row>
    <row r="185" spans="1:3" ht="12.75">
      <c r="A185" s="41"/>
      <c r="B185" s="12"/>
      <c r="C185" s="13"/>
    </row>
    <row r="186" spans="1:3" ht="12.75">
      <c r="A186" s="41"/>
      <c r="B186" s="12"/>
      <c r="C186" s="13"/>
    </row>
    <row r="187" spans="1:3" ht="12.75">
      <c r="A187" s="41"/>
      <c r="B187" s="12"/>
      <c r="C187" s="13"/>
    </row>
    <row r="188" spans="1:3" ht="12.75">
      <c r="A188" s="41"/>
      <c r="B188" s="12"/>
      <c r="C188" s="13"/>
    </row>
    <row r="189" spans="1:3" ht="12.75">
      <c r="A189" s="41"/>
      <c r="B189" s="12"/>
      <c r="C189" s="13"/>
    </row>
    <row r="190" spans="1:3" ht="12.75">
      <c r="A190" s="41"/>
      <c r="B190" s="12"/>
      <c r="C190" s="13"/>
    </row>
    <row r="191" spans="1:3" ht="12.75">
      <c r="A191" s="41"/>
      <c r="B191" s="12"/>
      <c r="C191" s="13"/>
    </row>
    <row r="192" spans="1:3" ht="12.75">
      <c r="A192" s="41"/>
      <c r="B192" s="12"/>
      <c r="C192" s="13"/>
    </row>
    <row r="193" spans="1:3" ht="12.75">
      <c r="A193" s="41"/>
      <c r="B193" s="12"/>
      <c r="C193" s="13"/>
    </row>
    <row r="194" spans="1:3" ht="12.75">
      <c r="A194" s="41"/>
      <c r="B194" s="12"/>
      <c r="C194" s="13"/>
    </row>
    <row r="195" spans="1:3" ht="12.75">
      <c r="A195" s="41"/>
      <c r="B195" s="12"/>
      <c r="C195" s="13"/>
    </row>
    <row r="196" spans="1:3" ht="12.75">
      <c r="A196" s="41"/>
      <c r="B196" s="12"/>
      <c r="C196" s="13"/>
    </row>
    <row r="197" spans="1:3" ht="12.75">
      <c r="A197" s="41"/>
      <c r="B197" s="12"/>
      <c r="C197" s="13"/>
    </row>
    <row r="198" spans="1:3" ht="12.75">
      <c r="A198" s="41"/>
      <c r="B198" s="12"/>
      <c r="C198" s="13"/>
    </row>
    <row r="199" spans="1:3" ht="12.75">
      <c r="A199" s="41"/>
      <c r="B199" s="12"/>
      <c r="C199" s="13"/>
    </row>
    <row r="200" spans="1:3" ht="12.75">
      <c r="A200" s="41"/>
      <c r="B200" s="12"/>
      <c r="C200" s="13"/>
    </row>
    <row r="201" spans="1:3" ht="12.75">
      <c r="A201" s="41"/>
      <c r="B201" s="12"/>
      <c r="C201" s="13"/>
    </row>
    <row r="202" spans="1:3" ht="12.75">
      <c r="A202" s="41"/>
      <c r="B202" s="12"/>
      <c r="C202" s="13"/>
    </row>
    <row r="203" spans="1:3" ht="12.75">
      <c r="A203" s="41"/>
      <c r="B203" s="12"/>
      <c r="C203" s="13"/>
    </row>
    <row r="204" spans="1:3" ht="12.75">
      <c r="A204" s="41"/>
      <c r="B204" s="12"/>
      <c r="C204" s="13"/>
    </row>
    <row r="205" spans="1:3" ht="12.75">
      <c r="A205" s="41"/>
      <c r="B205" s="12"/>
      <c r="C205" s="13"/>
    </row>
    <row r="206" spans="1:3" ht="12.75">
      <c r="A206" s="41"/>
      <c r="B206" s="12"/>
      <c r="C206" s="13"/>
    </row>
    <row r="207" spans="1:3" ht="12.75">
      <c r="A207" s="41"/>
      <c r="B207" s="12"/>
      <c r="C207" s="13"/>
    </row>
    <row r="208" spans="1:3" ht="12.75">
      <c r="A208" s="41"/>
      <c r="B208" s="12"/>
      <c r="C208" s="13"/>
    </row>
    <row r="209" spans="1:3" ht="12.75">
      <c r="A209" s="41"/>
      <c r="B209" s="12"/>
      <c r="C209" s="13"/>
    </row>
    <row r="210" spans="1:3" ht="12.75">
      <c r="A210" s="41"/>
      <c r="B210" s="12"/>
      <c r="C210" s="13"/>
    </row>
    <row r="211" spans="1:3" ht="12.75">
      <c r="A211" s="41"/>
      <c r="B211" s="12"/>
      <c r="C211" s="13"/>
    </row>
    <row r="212" spans="1:3" ht="12.75">
      <c r="A212" s="41"/>
      <c r="B212" s="12"/>
      <c r="C212" s="13"/>
    </row>
    <row r="213" spans="1:3" ht="12.75">
      <c r="A213" s="41"/>
      <c r="B213" s="12"/>
      <c r="C213" s="13"/>
    </row>
    <row r="214" spans="1:3" ht="12.75">
      <c r="A214" s="41"/>
      <c r="B214" s="12"/>
      <c r="C214" s="13"/>
    </row>
    <row r="215" spans="1:3" ht="12.75">
      <c r="A215" s="41"/>
      <c r="B215" s="12"/>
      <c r="C215" s="13"/>
    </row>
    <row r="216" spans="1:3" ht="12.75">
      <c r="A216" s="41"/>
      <c r="B216" s="12"/>
      <c r="C216" s="13"/>
    </row>
    <row r="217" spans="1:3" ht="12.75">
      <c r="A217" s="41"/>
      <c r="B217" s="12"/>
      <c r="C217" s="13"/>
    </row>
    <row r="218" spans="1:3" ht="12.75">
      <c r="A218" s="41"/>
      <c r="B218" s="12"/>
      <c r="C218" s="13"/>
    </row>
    <row r="219" spans="1:3" ht="12.75">
      <c r="A219" s="41"/>
      <c r="B219" s="12"/>
      <c r="C219" s="13"/>
    </row>
    <row r="220" spans="1:3" ht="12.75">
      <c r="A220" s="42"/>
      <c r="B220" s="16"/>
      <c r="C220" s="10"/>
    </row>
    <row r="221" spans="1:3" ht="12.75">
      <c r="A221" s="42"/>
      <c r="B221" s="16"/>
      <c r="C221" s="10"/>
    </row>
    <row r="222" spans="1:3" ht="12.75">
      <c r="A222" s="42"/>
      <c r="B222" s="16"/>
      <c r="C222" s="10"/>
    </row>
    <row r="223" spans="1:3" ht="12.75">
      <c r="A223" s="42"/>
      <c r="B223" s="16"/>
      <c r="C223" s="10"/>
    </row>
    <row r="224" spans="1:3" ht="12.75">
      <c r="A224" s="42"/>
      <c r="B224" s="16"/>
      <c r="C224" s="10"/>
    </row>
    <row r="225" spans="1:3" ht="12.75">
      <c r="A225" s="42"/>
      <c r="B225" s="16"/>
      <c r="C225" s="10"/>
    </row>
    <row r="226" spans="1:3" ht="12.75">
      <c r="A226" s="42"/>
      <c r="B226" s="16"/>
      <c r="C226" s="10"/>
    </row>
    <row r="227" spans="1:3" ht="12.75">
      <c r="A227" s="42"/>
      <c r="B227" s="16"/>
      <c r="C227" s="10"/>
    </row>
    <row r="228" spans="1:3" ht="12.75">
      <c r="A228" s="42"/>
      <c r="B228" s="16"/>
      <c r="C228" s="10"/>
    </row>
    <row r="229" spans="1:3" ht="12.75">
      <c r="A229" s="42"/>
      <c r="B229" s="16"/>
      <c r="C229" s="10"/>
    </row>
    <row r="230" spans="1:3" ht="12.75">
      <c r="A230" s="42"/>
      <c r="B230" s="16"/>
      <c r="C230" s="10"/>
    </row>
    <row r="231" spans="1:3" ht="12.75">
      <c r="A231" s="42"/>
      <c r="B231" s="16"/>
      <c r="C231" s="10"/>
    </row>
    <row r="232" spans="1:3" ht="12.75">
      <c r="A232" s="42"/>
      <c r="B232" s="16"/>
      <c r="C232" s="10"/>
    </row>
    <row r="233" spans="1:3" ht="12.75">
      <c r="A233" s="42"/>
      <c r="B233" s="16"/>
      <c r="C233" s="10"/>
    </row>
    <row r="234" spans="1:3" ht="12.75">
      <c r="A234" s="42"/>
      <c r="B234" s="16"/>
      <c r="C234" s="10"/>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F125"/>
  <sheetViews>
    <sheetView zoomScale="90" zoomScaleNormal="90" zoomScalePageLayoutView="0" workbookViewId="0" topLeftCell="A1">
      <selection activeCell="E116" sqref="E116"/>
    </sheetView>
  </sheetViews>
  <sheetFormatPr defaultColWidth="9.140625" defaultRowHeight="12.75"/>
  <cols>
    <col min="1" max="1" width="20.00390625" style="0" customWidth="1"/>
    <col min="8" max="8" width="13.57421875" style="0" customWidth="1"/>
    <col min="9" max="10" width="12.28125" style="0" customWidth="1"/>
    <col min="12" max="12" width="43.00390625" style="0" customWidth="1"/>
    <col min="13" max="13" width="17.7109375" style="0" customWidth="1"/>
    <col min="15" max="15" width="33.421875" style="0" customWidth="1"/>
    <col min="18" max="18" width="25.140625" style="0" customWidth="1"/>
    <col min="21" max="21" width="15.00390625" style="0" customWidth="1"/>
    <col min="22" max="22" width="15.7109375" style="0" customWidth="1"/>
  </cols>
  <sheetData>
    <row r="2" spans="1:11" s="14" customFormat="1" ht="12.75">
      <c r="A2" s="25" t="s">
        <v>64</v>
      </c>
      <c r="B2" s="26"/>
      <c r="C2" s="26"/>
      <c r="D2" s="26"/>
      <c r="E2" s="26"/>
      <c r="F2" s="26"/>
      <c r="G2" s="26"/>
      <c r="H2" s="26"/>
      <c r="I2" s="26"/>
      <c r="J2" s="26"/>
      <c r="K2" s="26"/>
    </row>
    <row r="3" spans="1:11" s="14" customFormat="1" ht="12.75">
      <c r="A3" s="27"/>
      <c r="B3" s="27"/>
      <c r="C3" s="27"/>
      <c r="D3" s="27"/>
      <c r="E3" s="27"/>
      <c r="F3" s="27"/>
      <c r="G3" s="27"/>
      <c r="H3" s="27"/>
      <c r="I3" s="26"/>
      <c r="J3" s="26"/>
      <c r="K3" s="26"/>
    </row>
    <row r="4" spans="1:20" ht="63.75">
      <c r="A4" s="39" t="s">
        <v>0</v>
      </c>
      <c r="B4" s="35" t="s">
        <v>5</v>
      </c>
      <c r="C4" s="17">
        <v>2014</v>
      </c>
      <c r="D4" s="17">
        <v>2015</v>
      </c>
      <c r="E4" s="17">
        <v>2016</v>
      </c>
      <c r="F4" s="17">
        <v>2017</v>
      </c>
      <c r="G4" s="17">
        <v>2018</v>
      </c>
      <c r="H4" s="17">
        <v>2019</v>
      </c>
      <c r="I4" s="102" t="s">
        <v>107</v>
      </c>
      <c r="J4" s="95"/>
      <c r="K4" s="96"/>
      <c r="L4" s="14"/>
      <c r="M4" s="14"/>
      <c r="N4" s="14"/>
      <c r="O4" s="14"/>
      <c r="P4" s="14"/>
      <c r="Q4" s="14"/>
      <c r="R4" s="14"/>
      <c r="S4" s="14"/>
      <c r="T4" s="14"/>
    </row>
    <row r="5" spans="1:32" s="1" customFormat="1" ht="12.75">
      <c r="A5" s="80">
        <v>43252</v>
      </c>
      <c r="B5" s="88">
        <v>1217</v>
      </c>
      <c r="C5" s="88">
        <v>1133</v>
      </c>
      <c r="D5" s="88">
        <v>1221</v>
      </c>
      <c r="E5" s="88">
        <v>1245</v>
      </c>
      <c r="F5" s="88">
        <v>1242</v>
      </c>
      <c r="G5" s="88">
        <v>1242</v>
      </c>
      <c r="H5" s="88">
        <v>1185</v>
      </c>
      <c r="I5" s="78">
        <f aca="true" t="shared" si="0" ref="I5:I31">H5-B5</f>
        <v>-32</v>
      </c>
      <c r="J5"/>
      <c r="K5"/>
      <c r="L5"/>
      <c r="M5"/>
      <c r="N5"/>
      <c r="O5"/>
      <c r="P5"/>
      <c r="Q5"/>
      <c r="R5"/>
      <c r="S5"/>
      <c r="T5"/>
      <c r="U5"/>
      <c r="V5"/>
      <c r="W5"/>
      <c r="X5"/>
      <c r="Y5"/>
      <c r="Z5"/>
      <c r="AA5"/>
      <c r="AB5"/>
      <c r="AC5"/>
      <c r="AD5"/>
      <c r="AE5"/>
      <c r="AF5"/>
    </row>
    <row r="6" spans="1:9" ht="12.75">
      <c r="A6" s="80">
        <v>43253</v>
      </c>
      <c r="B6" s="77">
        <v>1227</v>
      </c>
      <c r="C6" s="77">
        <v>1249</v>
      </c>
      <c r="D6" s="77">
        <v>1243</v>
      </c>
      <c r="E6" s="77">
        <v>1223</v>
      </c>
      <c r="F6" s="77">
        <v>1207</v>
      </c>
      <c r="G6" s="77">
        <v>1212</v>
      </c>
      <c r="H6" s="77">
        <v>1227</v>
      </c>
      <c r="I6" s="78">
        <f t="shared" si="0"/>
        <v>0</v>
      </c>
    </row>
    <row r="7" spans="1:9" ht="12.75">
      <c r="A7" s="80">
        <v>43254</v>
      </c>
      <c r="B7" s="77">
        <v>1228</v>
      </c>
      <c r="C7" s="77">
        <v>1209</v>
      </c>
      <c r="D7" s="77">
        <v>1238</v>
      </c>
      <c r="E7" s="77">
        <v>1317</v>
      </c>
      <c r="F7" s="77">
        <v>1176</v>
      </c>
      <c r="G7" s="77">
        <v>1200</v>
      </c>
      <c r="H7" s="77">
        <v>1102</v>
      </c>
      <c r="I7" s="78">
        <f t="shared" si="0"/>
        <v>-126</v>
      </c>
    </row>
    <row r="8" spans="1:9" ht="13.5" thickBot="1">
      <c r="A8" s="80">
        <v>43255</v>
      </c>
      <c r="B8" s="77">
        <v>1204</v>
      </c>
      <c r="C8" s="77">
        <v>1177</v>
      </c>
      <c r="D8" s="77">
        <v>1319</v>
      </c>
      <c r="E8" s="77">
        <v>1249</v>
      </c>
      <c r="F8" s="77">
        <v>1114</v>
      </c>
      <c r="G8" s="77">
        <v>1161</v>
      </c>
      <c r="H8" s="77">
        <v>1188</v>
      </c>
      <c r="I8" s="78">
        <f t="shared" si="0"/>
        <v>-16</v>
      </c>
    </row>
    <row r="9" spans="1:16" ht="12.75">
      <c r="A9" s="40">
        <v>43256</v>
      </c>
      <c r="B9" s="73">
        <v>1213</v>
      </c>
      <c r="C9" s="73">
        <v>1160</v>
      </c>
      <c r="D9" s="73">
        <v>1318</v>
      </c>
      <c r="E9" s="73">
        <v>1266</v>
      </c>
      <c r="F9" s="73">
        <v>1186</v>
      </c>
      <c r="G9" s="73">
        <v>1134</v>
      </c>
      <c r="H9" s="73">
        <v>1114</v>
      </c>
      <c r="I9" s="78">
        <f t="shared" si="0"/>
        <v>-99</v>
      </c>
      <c r="L9" s="24" t="s">
        <v>61</v>
      </c>
      <c r="M9" s="24"/>
      <c r="O9" s="24" t="s">
        <v>61</v>
      </c>
      <c r="P9" s="24"/>
    </row>
    <row r="10" spans="1:16" ht="12.75">
      <c r="A10" s="40">
        <v>43257</v>
      </c>
      <c r="B10" s="73">
        <v>1207</v>
      </c>
      <c r="C10" s="73">
        <v>1223</v>
      </c>
      <c r="D10" s="73">
        <v>1202</v>
      </c>
      <c r="E10" s="73">
        <v>1256</v>
      </c>
      <c r="F10" s="73">
        <v>1184</v>
      </c>
      <c r="G10" s="73">
        <v>1171</v>
      </c>
      <c r="H10" s="73">
        <v>1119</v>
      </c>
      <c r="I10" s="78">
        <f t="shared" si="0"/>
        <v>-88</v>
      </c>
      <c r="O10" s="22"/>
      <c r="P10" s="22"/>
    </row>
    <row r="11" spans="1:31" ht="12.75">
      <c r="A11" s="40">
        <v>43258</v>
      </c>
      <c r="B11" s="73">
        <v>1236</v>
      </c>
      <c r="C11" s="73">
        <v>1307</v>
      </c>
      <c r="D11" s="73">
        <v>1222</v>
      </c>
      <c r="E11" s="73">
        <v>1331</v>
      </c>
      <c r="F11" s="73">
        <v>1162</v>
      </c>
      <c r="G11" s="73">
        <v>1156</v>
      </c>
      <c r="H11" s="73">
        <v>1092</v>
      </c>
      <c r="I11" s="78">
        <f t="shared" si="0"/>
        <v>-144</v>
      </c>
      <c r="L11" s="38" t="s">
        <v>51</v>
      </c>
      <c r="M11" s="12" t="e">
        <f>SUM(#REF!)</f>
        <v>#REF!</v>
      </c>
      <c r="O11" s="22" t="s">
        <v>6</v>
      </c>
      <c r="P11" s="22">
        <v>1123</v>
      </c>
      <c r="R11" s="22" t="s">
        <v>6</v>
      </c>
      <c r="S11" s="22">
        <v>1123</v>
      </c>
      <c r="U11" s="1" t="s">
        <v>7</v>
      </c>
      <c r="V11" s="1" t="s">
        <v>8</v>
      </c>
      <c r="AB11" s="1" t="s">
        <v>26</v>
      </c>
      <c r="AC11" s="1"/>
      <c r="AD11" s="1"/>
      <c r="AE11" s="1"/>
    </row>
    <row r="12" spans="1:28" ht="13.5" thickBot="1">
      <c r="A12" s="40">
        <v>43259</v>
      </c>
      <c r="B12" s="73">
        <v>1221</v>
      </c>
      <c r="C12" s="73">
        <v>1201</v>
      </c>
      <c r="D12" s="73">
        <v>1205</v>
      </c>
      <c r="E12" s="73">
        <v>1323</v>
      </c>
      <c r="F12" s="73">
        <v>1219</v>
      </c>
      <c r="G12" s="73">
        <v>1157</v>
      </c>
      <c r="H12" s="73">
        <v>1130</v>
      </c>
      <c r="I12" s="78">
        <f t="shared" si="0"/>
        <v>-91</v>
      </c>
      <c r="L12" t="s">
        <v>28</v>
      </c>
      <c r="M12" s="63" t="s">
        <v>35</v>
      </c>
      <c r="O12" s="22" t="s">
        <v>10</v>
      </c>
      <c r="P12" s="22">
        <v>24.826061575153908</v>
      </c>
      <c r="R12" s="23" t="s">
        <v>9</v>
      </c>
      <c r="S12" s="23">
        <v>106.81792160526419</v>
      </c>
      <c r="U12">
        <f>S11-S12</f>
        <v>1016.1820783947358</v>
      </c>
      <c r="V12">
        <f>S11+S12</f>
        <v>1229.8179216052642</v>
      </c>
      <c r="AA12">
        <v>2014</v>
      </c>
      <c r="AB12" s="16">
        <f>SUM(C5:C81)</f>
        <v>90693</v>
      </c>
    </row>
    <row r="13" spans="1:28" ht="12.75">
      <c r="A13" s="40">
        <v>43260</v>
      </c>
      <c r="B13" s="73">
        <v>1220</v>
      </c>
      <c r="C13" s="73">
        <v>1297</v>
      </c>
      <c r="D13" s="73">
        <v>1170</v>
      </c>
      <c r="E13" s="73">
        <v>1194</v>
      </c>
      <c r="F13" s="73">
        <v>1191</v>
      </c>
      <c r="G13" s="73">
        <v>1250</v>
      </c>
      <c r="H13" s="73">
        <v>1094</v>
      </c>
      <c r="I13" s="78">
        <f t="shared" si="0"/>
        <v>-126</v>
      </c>
      <c r="L13" s="38"/>
      <c r="M13" s="12"/>
      <c r="O13" s="22" t="s">
        <v>11</v>
      </c>
      <c r="P13" s="22">
        <v>1123</v>
      </c>
      <c r="AA13">
        <v>2015</v>
      </c>
      <c r="AB13" s="16">
        <f>SUM(D5:D81)</f>
        <v>92477</v>
      </c>
    </row>
    <row r="14" spans="1:28" ht="12.75">
      <c r="A14" s="40">
        <v>43261</v>
      </c>
      <c r="B14" s="73">
        <v>1204</v>
      </c>
      <c r="C14" s="73">
        <v>1211</v>
      </c>
      <c r="D14" s="73">
        <v>1275</v>
      </c>
      <c r="E14" s="73">
        <v>1257</v>
      </c>
      <c r="F14" s="73">
        <v>1165</v>
      </c>
      <c r="G14" s="73">
        <v>1111</v>
      </c>
      <c r="H14" s="73">
        <v>1123</v>
      </c>
      <c r="I14" s="78">
        <f t="shared" si="0"/>
        <v>-81</v>
      </c>
      <c r="L14" s="38" t="s">
        <v>43</v>
      </c>
      <c r="M14" s="12">
        <v>3556</v>
      </c>
      <c r="O14" s="22" t="s">
        <v>12</v>
      </c>
      <c r="P14" s="22" t="e">
        <v>#N/A</v>
      </c>
      <c r="AA14">
        <v>2016</v>
      </c>
      <c r="AB14" s="16">
        <f>SUM(E5:E81)</f>
        <v>94823</v>
      </c>
    </row>
    <row r="15" spans="1:28" ht="12.75">
      <c r="A15" s="40">
        <v>43262</v>
      </c>
      <c r="B15" s="73">
        <v>1230</v>
      </c>
      <c r="C15" s="73">
        <v>1194</v>
      </c>
      <c r="D15" s="73">
        <v>1294</v>
      </c>
      <c r="E15" s="73">
        <v>1218</v>
      </c>
      <c r="F15" s="73">
        <v>1242</v>
      </c>
      <c r="G15" s="73">
        <v>1201</v>
      </c>
      <c r="H15" s="73">
        <v>1124</v>
      </c>
      <c r="I15" s="78">
        <f t="shared" si="0"/>
        <v>-106</v>
      </c>
      <c r="L15" s="38"/>
      <c r="M15" s="12"/>
      <c r="O15" s="22"/>
      <c r="P15" s="22"/>
      <c r="AA15">
        <v>2017</v>
      </c>
      <c r="AB15" s="16">
        <f>SUM(F5:F81)</f>
        <v>93273</v>
      </c>
    </row>
    <row r="16" spans="1:28" ht="12.75">
      <c r="A16" s="40">
        <v>43263</v>
      </c>
      <c r="B16" s="73">
        <v>1211</v>
      </c>
      <c r="C16" s="73">
        <v>1146</v>
      </c>
      <c r="D16" s="73">
        <v>1334</v>
      </c>
      <c r="E16" s="73">
        <v>1218</v>
      </c>
      <c r="F16" s="73">
        <v>1206</v>
      </c>
      <c r="G16" s="73">
        <v>1151</v>
      </c>
      <c r="H16" s="73">
        <v>1171</v>
      </c>
      <c r="I16" s="78">
        <f t="shared" si="0"/>
        <v>-40</v>
      </c>
      <c r="L16" t="s">
        <v>29</v>
      </c>
      <c r="M16">
        <v>-187</v>
      </c>
      <c r="O16" s="22" t="s">
        <v>13</v>
      </c>
      <c r="P16" s="22">
        <v>43</v>
      </c>
      <c r="AA16">
        <v>2018</v>
      </c>
      <c r="AB16" s="16">
        <f>SUM(G5:G81)</f>
        <v>90641</v>
      </c>
    </row>
    <row r="17" spans="1:28" ht="12.75">
      <c r="A17" s="40">
        <v>43264</v>
      </c>
      <c r="B17" s="73">
        <v>1234</v>
      </c>
      <c r="C17" s="73">
        <v>1232</v>
      </c>
      <c r="D17" s="73">
        <v>1257</v>
      </c>
      <c r="E17" s="73">
        <v>1251</v>
      </c>
      <c r="F17" s="73">
        <v>1233</v>
      </c>
      <c r="G17" s="73">
        <v>1195</v>
      </c>
      <c r="H17" s="73">
        <v>1232</v>
      </c>
      <c r="I17" s="78">
        <f t="shared" si="0"/>
        <v>-2</v>
      </c>
      <c r="L17" t="s">
        <v>27</v>
      </c>
      <c r="M17" s="62" t="s">
        <v>36</v>
      </c>
      <c r="O17" s="22" t="s">
        <v>14</v>
      </c>
      <c r="P17" s="22">
        <v>1849</v>
      </c>
      <c r="AA17">
        <v>2019</v>
      </c>
      <c r="AB17" s="16">
        <f>SUM(H5:H81)</f>
        <v>87893</v>
      </c>
    </row>
    <row r="18" spans="1:16" ht="12.75">
      <c r="A18" s="40">
        <v>43265</v>
      </c>
      <c r="B18" s="73">
        <v>1255</v>
      </c>
      <c r="C18" s="73">
        <v>1253</v>
      </c>
      <c r="D18" s="73">
        <v>1253</v>
      </c>
      <c r="E18" s="73">
        <v>1255</v>
      </c>
      <c r="F18" s="73">
        <v>1293</v>
      </c>
      <c r="G18" s="73">
        <v>1220</v>
      </c>
      <c r="H18" s="73">
        <v>1129</v>
      </c>
      <c r="I18" s="78">
        <f t="shared" si="0"/>
        <v>-126</v>
      </c>
      <c r="O18" s="22" t="s">
        <v>15</v>
      </c>
      <c r="P18" s="22" t="e">
        <v>#DIV/0!</v>
      </c>
    </row>
    <row r="19" spans="1:16" ht="12.75">
      <c r="A19" s="40">
        <v>43266</v>
      </c>
      <c r="B19" s="73">
        <v>1173</v>
      </c>
      <c r="C19" s="73">
        <v>1111</v>
      </c>
      <c r="D19" s="73">
        <v>1107</v>
      </c>
      <c r="E19" s="73">
        <v>1249</v>
      </c>
      <c r="F19" s="73">
        <v>1218</v>
      </c>
      <c r="G19" s="73">
        <v>1182</v>
      </c>
      <c r="H19" s="73">
        <v>1135</v>
      </c>
      <c r="I19" s="78">
        <f t="shared" si="0"/>
        <v>-38</v>
      </c>
      <c r="O19" s="22" t="s">
        <v>16</v>
      </c>
      <c r="P19" s="22">
        <v>0</v>
      </c>
    </row>
    <row r="20" spans="1:16" ht="12.75">
      <c r="A20" s="40">
        <v>43267</v>
      </c>
      <c r="B20" s="73">
        <v>1205</v>
      </c>
      <c r="C20" s="73">
        <v>1122</v>
      </c>
      <c r="D20" s="73">
        <v>1233</v>
      </c>
      <c r="E20" s="73">
        <v>1276</v>
      </c>
      <c r="F20" s="73">
        <v>1187</v>
      </c>
      <c r="G20" s="73">
        <v>1206</v>
      </c>
      <c r="H20" s="73">
        <v>1173</v>
      </c>
      <c r="I20" s="78">
        <f t="shared" si="0"/>
        <v>-32</v>
      </c>
      <c r="O20" s="22" t="s">
        <v>17</v>
      </c>
      <c r="P20" s="22">
        <v>86</v>
      </c>
    </row>
    <row r="21" spans="1:16" ht="12.75">
      <c r="A21" s="40">
        <v>43268</v>
      </c>
      <c r="B21" s="73">
        <v>1228</v>
      </c>
      <c r="C21" s="73">
        <v>1154</v>
      </c>
      <c r="D21" s="73">
        <v>1233</v>
      </c>
      <c r="E21" s="73">
        <v>1203</v>
      </c>
      <c r="F21" s="73">
        <v>1368</v>
      </c>
      <c r="G21" s="73">
        <v>1180</v>
      </c>
      <c r="H21" s="73">
        <v>1186</v>
      </c>
      <c r="I21" s="78">
        <f t="shared" si="0"/>
        <v>-42</v>
      </c>
      <c r="O21" s="22" t="s">
        <v>18</v>
      </c>
      <c r="P21" s="22">
        <v>1080</v>
      </c>
    </row>
    <row r="22" spans="1:16" ht="12.75">
      <c r="A22" s="40">
        <v>43269</v>
      </c>
      <c r="B22" s="73">
        <v>1207</v>
      </c>
      <c r="C22" s="73">
        <v>1164</v>
      </c>
      <c r="D22" s="73">
        <v>1214</v>
      </c>
      <c r="E22" s="73">
        <v>1154</v>
      </c>
      <c r="F22" s="73">
        <v>1348</v>
      </c>
      <c r="G22" s="73">
        <v>1155</v>
      </c>
      <c r="H22" s="73">
        <v>1156</v>
      </c>
      <c r="I22" s="78">
        <f t="shared" si="0"/>
        <v>-51</v>
      </c>
      <c r="O22" s="22" t="s">
        <v>19</v>
      </c>
      <c r="P22" s="22">
        <v>1166</v>
      </c>
    </row>
    <row r="23" spans="1:16" ht="12.75">
      <c r="A23" s="40">
        <v>43270</v>
      </c>
      <c r="B23" s="73">
        <v>1250</v>
      </c>
      <c r="C23" s="73">
        <v>1156</v>
      </c>
      <c r="D23" s="73">
        <v>1193</v>
      </c>
      <c r="E23" s="73">
        <v>1192</v>
      </c>
      <c r="F23" s="73">
        <v>1444</v>
      </c>
      <c r="G23" s="73">
        <v>1263</v>
      </c>
      <c r="H23" s="73">
        <v>1141</v>
      </c>
      <c r="I23" s="78">
        <f t="shared" si="0"/>
        <v>-109</v>
      </c>
      <c r="O23" s="22" t="s">
        <v>20</v>
      </c>
      <c r="P23" s="22">
        <v>3369</v>
      </c>
    </row>
    <row r="24" spans="1:16" ht="12.75">
      <c r="A24" s="40">
        <v>43271</v>
      </c>
      <c r="B24" s="73">
        <v>1237</v>
      </c>
      <c r="C24" s="73">
        <v>1175</v>
      </c>
      <c r="D24" s="73">
        <v>1211</v>
      </c>
      <c r="E24" s="73">
        <v>1248</v>
      </c>
      <c r="F24" s="73">
        <v>1384</v>
      </c>
      <c r="G24" s="73">
        <v>1167</v>
      </c>
      <c r="H24" s="73">
        <v>1101</v>
      </c>
      <c r="I24" s="78">
        <f t="shared" si="0"/>
        <v>-136</v>
      </c>
      <c r="O24" s="22" t="s">
        <v>21</v>
      </c>
      <c r="P24" s="22">
        <v>3</v>
      </c>
    </row>
    <row r="25" spans="1:16" ht="13.5" thickBot="1">
      <c r="A25" s="40">
        <v>43272</v>
      </c>
      <c r="B25" s="73">
        <v>1216</v>
      </c>
      <c r="C25" s="73">
        <v>1165</v>
      </c>
      <c r="D25" s="73">
        <v>1180</v>
      </c>
      <c r="E25" s="73">
        <v>1253</v>
      </c>
      <c r="F25" s="73">
        <v>1360</v>
      </c>
      <c r="G25" s="73">
        <v>1121</v>
      </c>
      <c r="H25" s="73">
        <v>1110</v>
      </c>
      <c r="I25" s="78">
        <f t="shared" si="0"/>
        <v>-106</v>
      </c>
      <c r="O25" s="23" t="s">
        <v>9</v>
      </c>
      <c r="P25" s="23">
        <v>106.81792160526419</v>
      </c>
    </row>
    <row r="26" spans="1:16" ht="12.75">
      <c r="A26" s="40">
        <v>43273</v>
      </c>
      <c r="B26" s="73">
        <v>1206</v>
      </c>
      <c r="C26" s="73">
        <v>1203</v>
      </c>
      <c r="D26" s="73">
        <v>1246</v>
      </c>
      <c r="E26" s="73">
        <v>1233</v>
      </c>
      <c r="F26" s="73">
        <v>1264</v>
      </c>
      <c r="G26" s="73">
        <v>1082</v>
      </c>
      <c r="H26" s="73">
        <v>1128</v>
      </c>
      <c r="I26" s="78">
        <f t="shared" si="0"/>
        <v>-78</v>
      </c>
      <c r="O26" s="22"/>
      <c r="P26" s="22"/>
    </row>
    <row r="27" spans="1:9" ht="12.75">
      <c r="A27" s="40">
        <v>43274</v>
      </c>
      <c r="B27" s="73">
        <v>1187</v>
      </c>
      <c r="C27" s="73">
        <v>1223</v>
      </c>
      <c r="D27" s="73">
        <v>1165</v>
      </c>
      <c r="E27" s="73">
        <v>1216</v>
      </c>
      <c r="F27" s="73">
        <v>1161</v>
      </c>
      <c r="G27" s="73">
        <v>1169</v>
      </c>
      <c r="H27" s="73">
        <v>1137</v>
      </c>
      <c r="I27" s="78">
        <f t="shared" si="0"/>
        <v>-50</v>
      </c>
    </row>
    <row r="28" spans="1:9" ht="12.75">
      <c r="A28" s="40">
        <v>43275</v>
      </c>
      <c r="B28" s="73">
        <v>1200</v>
      </c>
      <c r="C28" s="73">
        <v>1197</v>
      </c>
      <c r="D28" s="73">
        <v>1261</v>
      </c>
      <c r="E28" s="73">
        <v>1213</v>
      </c>
      <c r="F28" s="73">
        <v>1139</v>
      </c>
      <c r="G28" s="73">
        <v>1188</v>
      </c>
      <c r="H28" s="73">
        <v>1195</v>
      </c>
      <c r="I28" s="78">
        <f t="shared" si="0"/>
        <v>-5</v>
      </c>
    </row>
    <row r="29" spans="1:9" ht="12.75">
      <c r="A29" s="40">
        <v>43276</v>
      </c>
      <c r="B29" s="73">
        <v>1188</v>
      </c>
      <c r="C29" s="73">
        <v>1122</v>
      </c>
      <c r="D29" s="73">
        <v>1220</v>
      </c>
      <c r="E29" s="73">
        <v>1136</v>
      </c>
      <c r="F29" s="73">
        <v>1185</v>
      </c>
      <c r="G29" s="73">
        <v>1276</v>
      </c>
      <c r="H29" s="73">
        <v>1102</v>
      </c>
      <c r="I29" s="78">
        <f t="shared" si="0"/>
        <v>-86</v>
      </c>
    </row>
    <row r="30" spans="1:9" ht="13.5" thickBot="1">
      <c r="A30" s="40">
        <v>43277</v>
      </c>
      <c r="B30" s="73">
        <v>1192</v>
      </c>
      <c r="C30" s="73">
        <v>1144</v>
      </c>
      <c r="D30" s="73">
        <v>1220</v>
      </c>
      <c r="E30" s="73">
        <v>1123</v>
      </c>
      <c r="F30" s="73">
        <v>1206</v>
      </c>
      <c r="G30" s="73">
        <v>1267</v>
      </c>
      <c r="H30" s="73">
        <v>1128</v>
      </c>
      <c r="I30" s="78">
        <f t="shared" si="0"/>
        <v>-64</v>
      </c>
    </row>
    <row r="31" spans="1:16" ht="12.75">
      <c r="A31" s="40">
        <v>43278</v>
      </c>
      <c r="B31" s="73">
        <v>1209</v>
      </c>
      <c r="C31" s="73">
        <v>1198</v>
      </c>
      <c r="D31" s="73">
        <v>1212</v>
      </c>
      <c r="E31" s="73">
        <v>1209</v>
      </c>
      <c r="F31" s="73">
        <v>1226</v>
      </c>
      <c r="G31" s="73">
        <v>1202</v>
      </c>
      <c r="H31" s="73">
        <v>1061</v>
      </c>
      <c r="I31" s="78">
        <f t="shared" si="0"/>
        <v>-148</v>
      </c>
      <c r="L31" s="24" t="s">
        <v>62</v>
      </c>
      <c r="M31" s="24"/>
      <c r="O31" s="24" t="s">
        <v>62</v>
      </c>
      <c r="P31" s="24"/>
    </row>
    <row r="32" spans="1:16" ht="12.75">
      <c r="A32" s="40">
        <v>43279</v>
      </c>
      <c r="B32" s="74">
        <v>1181</v>
      </c>
      <c r="C32" s="73">
        <v>1187</v>
      </c>
      <c r="D32" s="73">
        <v>1136</v>
      </c>
      <c r="E32" s="73">
        <v>1181</v>
      </c>
      <c r="F32" s="73">
        <v>1245</v>
      </c>
      <c r="G32" s="73">
        <v>1156</v>
      </c>
      <c r="H32" s="74">
        <v>1123</v>
      </c>
      <c r="I32" s="78">
        <f>H32-B32</f>
        <v>-58</v>
      </c>
      <c r="J32" s="16"/>
      <c r="O32" s="22"/>
      <c r="P32" s="22"/>
    </row>
    <row r="33" spans="1:22" ht="12.75">
      <c r="A33" s="40">
        <v>43280</v>
      </c>
      <c r="B33" s="74">
        <v>1174</v>
      </c>
      <c r="C33" s="75">
        <v>1131</v>
      </c>
      <c r="D33" s="75">
        <v>1210</v>
      </c>
      <c r="E33" s="75">
        <v>1162</v>
      </c>
      <c r="F33" s="75">
        <v>1140</v>
      </c>
      <c r="G33" s="75">
        <v>1228</v>
      </c>
      <c r="H33" s="74">
        <v>1166</v>
      </c>
      <c r="I33" s="78">
        <f aca="true" t="shared" si="1" ref="I33:I54">H33-B33</f>
        <v>-8</v>
      </c>
      <c r="J33" s="16"/>
      <c r="L33" s="38" t="s">
        <v>51</v>
      </c>
      <c r="M33" s="89">
        <v>9632</v>
      </c>
      <c r="O33" s="22" t="s">
        <v>6</v>
      </c>
      <c r="P33" s="22">
        <v>1204</v>
      </c>
      <c r="R33" s="22" t="s">
        <v>6</v>
      </c>
      <c r="S33" s="22">
        <v>1204</v>
      </c>
      <c r="U33" s="1" t="s">
        <v>7</v>
      </c>
      <c r="V33" s="1" t="s">
        <v>8</v>
      </c>
    </row>
    <row r="34" spans="1:22" ht="13.5" thickBot="1">
      <c r="A34" s="40">
        <v>43281</v>
      </c>
      <c r="B34" s="74">
        <v>1201</v>
      </c>
      <c r="C34" s="75">
        <v>1179</v>
      </c>
      <c r="D34" s="75">
        <v>1250</v>
      </c>
      <c r="E34" s="75">
        <v>1154</v>
      </c>
      <c r="F34" s="75">
        <v>1192</v>
      </c>
      <c r="G34" s="75">
        <v>1230</v>
      </c>
      <c r="H34" s="74">
        <v>1080</v>
      </c>
      <c r="I34" s="78">
        <f t="shared" si="1"/>
        <v>-121</v>
      </c>
      <c r="J34" s="16"/>
      <c r="L34" t="s">
        <v>28</v>
      </c>
      <c r="M34" s="90" t="s">
        <v>39</v>
      </c>
      <c r="O34" s="22" t="s">
        <v>10</v>
      </c>
      <c r="P34" s="22">
        <v>48.16341231385382</v>
      </c>
      <c r="R34" s="23" t="s">
        <v>9</v>
      </c>
      <c r="S34" s="23">
        <v>113.8883727968013</v>
      </c>
      <c r="U34">
        <f>S33-S34</f>
        <v>1090.1116272031986</v>
      </c>
      <c r="V34">
        <f>S33+S34</f>
        <v>1317.8883727968014</v>
      </c>
    </row>
    <row r="35" spans="1:16" ht="12.75">
      <c r="A35" s="52">
        <v>43282</v>
      </c>
      <c r="B35" s="93">
        <v>1254</v>
      </c>
      <c r="C35" s="93">
        <v>1194</v>
      </c>
      <c r="D35" s="93">
        <v>1405</v>
      </c>
      <c r="E35" s="93">
        <v>1244</v>
      </c>
      <c r="F35" s="93">
        <v>1181</v>
      </c>
      <c r="G35" s="93">
        <v>1244</v>
      </c>
      <c r="H35" s="93">
        <v>1148</v>
      </c>
      <c r="I35" s="78">
        <f t="shared" si="1"/>
        <v>-106</v>
      </c>
      <c r="J35" s="18"/>
      <c r="L35" s="38"/>
      <c r="M35" s="89"/>
      <c r="O35" s="22" t="s">
        <v>11</v>
      </c>
      <c r="P35" s="22">
        <v>1213.5</v>
      </c>
    </row>
    <row r="36" spans="1:16" ht="12.75">
      <c r="A36" s="52">
        <v>43283</v>
      </c>
      <c r="B36" s="19">
        <v>1207</v>
      </c>
      <c r="C36" s="19">
        <v>1161</v>
      </c>
      <c r="D36" s="19">
        <v>1293</v>
      </c>
      <c r="E36" s="19">
        <v>1231</v>
      </c>
      <c r="F36" s="19">
        <v>1132</v>
      </c>
      <c r="G36" s="19">
        <v>1217</v>
      </c>
      <c r="H36" s="19">
        <v>1107</v>
      </c>
      <c r="I36" s="78">
        <f t="shared" si="1"/>
        <v>-100</v>
      </c>
      <c r="J36" s="18"/>
      <c r="L36" s="38" t="s">
        <v>43</v>
      </c>
      <c r="M36" s="89">
        <f>SUM(B56:B63)</f>
        <v>9480</v>
      </c>
      <c r="O36" s="22" t="s">
        <v>12</v>
      </c>
      <c r="P36" s="22" t="e">
        <v>#N/A</v>
      </c>
    </row>
    <row r="37" spans="1:16" ht="12.75">
      <c r="A37" s="52">
        <v>43284</v>
      </c>
      <c r="B37" s="19">
        <v>1176</v>
      </c>
      <c r="C37" s="19">
        <v>1214</v>
      </c>
      <c r="D37" s="19">
        <v>1149</v>
      </c>
      <c r="E37" s="19">
        <v>1212</v>
      </c>
      <c r="F37" s="19">
        <v>1188</v>
      </c>
      <c r="G37" s="19">
        <v>1116</v>
      </c>
      <c r="H37" s="19">
        <v>1145</v>
      </c>
      <c r="I37" s="78">
        <f t="shared" si="1"/>
        <v>-31</v>
      </c>
      <c r="J37" s="19"/>
      <c r="L37" t="s">
        <v>29</v>
      </c>
      <c r="M37" s="89">
        <v>161</v>
      </c>
      <c r="O37" s="22" t="s">
        <v>13</v>
      </c>
      <c r="P37" s="22">
        <v>136.2267018088388</v>
      </c>
    </row>
    <row r="38" spans="1:16" ht="12.75">
      <c r="A38" s="52">
        <v>43285</v>
      </c>
      <c r="B38" s="19">
        <v>1215</v>
      </c>
      <c r="C38" s="19">
        <v>1219</v>
      </c>
      <c r="D38" s="19">
        <v>1195</v>
      </c>
      <c r="E38" s="19">
        <v>1303</v>
      </c>
      <c r="F38" s="19">
        <v>1199</v>
      </c>
      <c r="G38" s="19">
        <v>1160</v>
      </c>
      <c r="H38" s="19">
        <v>1194</v>
      </c>
      <c r="I38" s="78">
        <f t="shared" si="1"/>
        <v>-21</v>
      </c>
      <c r="L38" t="s">
        <v>27</v>
      </c>
      <c r="M38" s="91" t="s">
        <v>37</v>
      </c>
      <c r="O38" s="22" t="s">
        <v>14</v>
      </c>
      <c r="P38" s="22">
        <v>18557.714285714286</v>
      </c>
    </row>
    <row r="39" spans="1:16" ht="12.75">
      <c r="A39" s="52">
        <v>43286</v>
      </c>
      <c r="B39" s="19">
        <v>1206</v>
      </c>
      <c r="C39" s="19">
        <v>1199</v>
      </c>
      <c r="D39" s="19">
        <v>1110</v>
      </c>
      <c r="E39" s="19">
        <v>1231</v>
      </c>
      <c r="F39" s="19">
        <v>1276</v>
      </c>
      <c r="G39" s="19">
        <v>1213</v>
      </c>
      <c r="H39" s="19">
        <v>1196</v>
      </c>
      <c r="I39" s="78">
        <f t="shared" si="1"/>
        <v>-10</v>
      </c>
      <c r="O39" s="22" t="s">
        <v>15</v>
      </c>
      <c r="P39" s="22">
        <v>-1.551969950853151</v>
      </c>
    </row>
    <row r="40" spans="1:16" ht="12.75">
      <c r="A40" s="52">
        <v>43287</v>
      </c>
      <c r="B40" s="19">
        <v>1205</v>
      </c>
      <c r="C40" s="19">
        <v>1085</v>
      </c>
      <c r="D40" s="19">
        <v>1119</v>
      </c>
      <c r="E40" s="19">
        <v>1235</v>
      </c>
      <c r="F40" s="19">
        <v>1304</v>
      </c>
      <c r="G40" s="19">
        <v>1282</v>
      </c>
      <c r="H40" s="19">
        <v>1187</v>
      </c>
      <c r="I40" s="78">
        <f t="shared" si="1"/>
        <v>-18</v>
      </c>
      <c r="L40" s="38"/>
      <c r="O40" s="22" t="s">
        <v>16</v>
      </c>
      <c r="P40" s="22">
        <v>0.09693681386187547</v>
      </c>
    </row>
    <row r="41" spans="1:16" ht="12.75">
      <c r="A41" s="52">
        <v>43288</v>
      </c>
      <c r="B41" s="19">
        <v>1256</v>
      </c>
      <c r="C41" s="19">
        <v>1214</v>
      </c>
      <c r="D41" s="19">
        <v>1141</v>
      </c>
      <c r="E41" s="19">
        <v>1343</v>
      </c>
      <c r="F41" s="19">
        <v>1324</v>
      </c>
      <c r="G41" s="19">
        <v>1260</v>
      </c>
      <c r="H41" s="19">
        <v>1133</v>
      </c>
      <c r="I41" s="78">
        <f t="shared" si="1"/>
        <v>-123</v>
      </c>
      <c r="O41" s="22" t="s">
        <v>17</v>
      </c>
      <c r="P41" s="22">
        <v>370</v>
      </c>
    </row>
    <row r="42" spans="1:16" ht="12.75">
      <c r="A42" s="52">
        <v>43289</v>
      </c>
      <c r="B42" s="19">
        <v>1191</v>
      </c>
      <c r="C42" s="19">
        <v>1119</v>
      </c>
      <c r="D42" s="19">
        <v>1126</v>
      </c>
      <c r="E42" s="19">
        <v>1336</v>
      </c>
      <c r="F42" s="19">
        <v>1161</v>
      </c>
      <c r="G42" s="19">
        <v>1215</v>
      </c>
      <c r="H42" s="19">
        <v>1190</v>
      </c>
      <c r="I42" s="78">
        <f t="shared" si="1"/>
        <v>-1</v>
      </c>
      <c r="O42" s="22" t="s">
        <v>18</v>
      </c>
      <c r="P42" s="22">
        <v>1034</v>
      </c>
    </row>
    <row r="43" spans="1:16" ht="12.75">
      <c r="A43" s="52">
        <v>43290</v>
      </c>
      <c r="B43" s="19">
        <v>1192</v>
      </c>
      <c r="C43" s="19">
        <v>1192</v>
      </c>
      <c r="D43" s="19">
        <v>1138</v>
      </c>
      <c r="E43" s="19">
        <v>1223</v>
      </c>
      <c r="F43" s="19">
        <v>1182</v>
      </c>
      <c r="G43" s="19">
        <v>1225</v>
      </c>
      <c r="H43" s="19">
        <v>1114</v>
      </c>
      <c r="I43" s="78">
        <f t="shared" si="1"/>
        <v>-78</v>
      </c>
      <c r="O43" s="22" t="s">
        <v>19</v>
      </c>
      <c r="P43" s="22">
        <v>1404</v>
      </c>
    </row>
    <row r="44" spans="1:16" ht="12.75">
      <c r="A44" s="52">
        <v>43291</v>
      </c>
      <c r="B44" s="19">
        <v>1160</v>
      </c>
      <c r="C44" s="19">
        <v>1145</v>
      </c>
      <c r="D44" s="19">
        <v>1187</v>
      </c>
      <c r="E44" s="19">
        <v>1224</v>
      </c>
      <c r="F44" s="19">
        <v>1177</v>
      </c>
      <c r="G44" s="19">
        <v>1065</v>
      </c>
      <c r="H44" s="19">
        <v>1159</v>
      </c>
      <c r="I44" s="78">
        <f t="shared" si="1"/>
        <v>-1</v>
      </c>
      <c r="O44" s="22" t="s">
        <v>20</v>
      </c>
      <c r="P44" s="22">
        <v>9632</v>
      </c>
    </row>
    <row r="45" spans="1:16" ht="12.75">
      <c r="A45" s="52">
        <v>43292</v>
      </c>
      <c r="B45" s="19">
        <v>1188</v>
      </c>
      <c r="C45" s="19">
        <v>1195</v>
      </c>
      <c r="D45" s="19">
        <v>1251</v>
      </c>
      <c r="E45" s="19">
        <v>1218</v>
      </c>
      <c r="F45" s="19">
        <v>1164</v>
      </c>
      <c r="G45" s="19">
        <v>1112</v>
      </c>
      <c r="H45" s="19">
        <v>1154</v>
      </c>
      <c r="I45" s="78">
        <f t="shared" si="1"/>
        <v>-34</v>
      </c>
      <c r="O45" s="22" t="s">
        <v>21</v>
      </c>
      <c r="P45" s="22">
        <v>8</v>
      </c>
    </row>
    <row r="46" spans="1:16" ht="13.5" thickBot="1">
      <c r="A46" s="52">
        <v>43293</v>
      </c>
      <c r="B46" s="19">
        <v>1169</v>
      </c>
      <c r="C46" s="19">
        <v>1245</v>
      </c>
      <c r="D46" s="19">
        <v>1099</v>
      </c>
      <c r="E46" s="19">
        <v>1152</v>
      </c>
      <c r="F46" s="19">
        <v>1162</v>
      </c>
      <c r="G46" s="19">
        <v>1187</v>
      </c>
      <c r="H46" s="19">
        <v>1087</v>
      </c>
      <c r="I46" s="78">
        <f t="shared" si="1"/>
        <v>-82</v>
      </c>
      <c r="O46" s="23" t="s">
        <v>9</v>
      </c>
      <c r="P46" s="23">
        <v>113.8883727968013</v>
      </c>
    </row>
    <row r="47" spans="1:9" ht="12.75">
      <c r="A47" s="52">
        <v>43294</v>
      </c>
      <c r="B47" s="19">
        <v>1192</v>
      </c>
      <c r="C47" s="19">
        <v>1185</v>
      </c>
      <c r="D47" s="19">
        <v>1213</v>
      </c>
      <c r="E47" s="19">
        <v>1141</v>
      </c>
      <c r="F47" s="19">
        <v>1223</v>
      </c>
      <c r="G47" s="19">
        <v>1199</v>
      </c>
      <c r="H47" s="19">
        <v>1115</v>
      </c>
      <c r="I47" s="78">
        <f t="shared" si="1"/>
        <v>-77</v>
      </c>
    </row>
    <row r="48" spans="1:9" ht="12.75">
      <c r="A48" s="52">
        <v>43295</v>
      </c>
      <c r="B48" s="19">
        <v>1164</v>
      </c>
      <c r="C48" s="19">
        <v>1150</v>
      </c>
      <c r="D48" s="19">
        <v>1141</v>
      </c>
      <c r="E48" s="19">
        <v>1175</v>
      </c>
      <c r="F48" s="19">
        <v>1179</v>
      </c>
      <c r="G48" s="19">
        <v>1174</v>
      </c>
      <c r="H48" s="19">
        <v>1149</v>
      </c>
      <c r="I48" s="78">
        <f t="shared" si="1"/>
        <v>-15</v>
      </c>
    </row>
    <row r="49" spans="1:9" ht="12.75">
      <c r="A49" s="52">
        <v>43296</v>
      </c>
      <c r="B49" s="19">
        <v>1157</v>
      </c>
      <c r="C49" s="19">
        <v>1151</v>
      </c>
      <c r="D49" s="19">
        <v>1115</v>
      </c>
      <c r="E49" s="19">
        <v>1204</v>
      </c>
      <c r="F49" s="19">
        <v>1161</v>
      </c>
      <c r="G49" s="19">
        <v>1153</v>
      </c>
      <c r="H49" s="19">
        <v>1086</v>
      </c>
      <c r="I49" s="78">
        <f t="shared" si="1"/>
        <v>-71</v>
      </c>
    </row>
    <row r="50" spans="1:13" ht="12.75">
      <c r="A50" s="52">
        <v>43297</v>
      </c>
      <c r="B50" s="19">
        <v>1193</v>
      </c>
      <c r="C50" s="19">
        <v>1142</v>
      </c>
      <c r="D50" s="19">
        <v>1178</v>
      </c>
      <c r="E50" s="19">
        <v>1288</v>
      </c>
      <c r="F50" s="19">
        <v>1129</v>
      </c>
      <c r="G50" s="19">
        <v>1228</v>
      </c>
      <c r="H50" s="19">
        <v>1188</v>
      </c>
      <c r="I50" s="78">
        <f t="shared" si="1"/>
        <v>-5</v>
      </c>
      <c r="M50" s="20"/>
    </row>
    <row r="51" spans="1:9" ht="13.5" thickBot="1">
      <c r="A51" s="52">
        <v>43298</v>
      </c>
      <c r="B51" s="19">
        <v>1205</v>
      </c>
      <c r="C51" s="19">
        <v>1246</v>
      </c>
      <c r="D51" s="19">
        <v>1104</v>
      </c>
      <c r="E51" s="19">
        <v>1371</v>
      </c>
      <c r="F51" s="19">
        <v>1178</v>
      </c>
      <c r="G51" s="19">
        <v>1125</v>
      </c>
      <c r="H51" s="19">
        <v>1182</v>
      </c>
      <c r="I51" s="78">
        <f t="shared" si="1"/>
        <v>-23</v>
      </c>
    </row>
    <row r="52" spans="1:16" ht="12.75">
      <c r="A52" s="52">
        <v>43299</v>
      </c>
      <c r="B52" s="19">
        <v>1207</v>
      </c>
      <c r="C52" s="19">
        <v>1286</v>
      </c>
      <c r="D52" s="19">
        <v>1135</v>
      </c>
      <c r="E52" s="19">
        <v>1266</v>
      </c>
      <c r="F52" s="19">
        <v>1201</v>
      </c>
      <c r="G52" s="19">
        <v>1149</v>
      </c>
      <c r="H52" s="19">
        <v>1170</v>
      </c>
      <c r="I52" s="78">
        <f t="shared" si="1"/>
        <v>-37</v>
      </c>
      <c r="L52" s="24" t="s">
        <v>63</v>
      </c>
      <c r="M52" s="24"/>
      <c r="O52" s="24" t="s">
        <v>63</v>
      </c>
      <c r="P52" s="24"/>
    </row>
    <row r="53" spans="1:16" ht="12.75">
      <c r="A53" s="52">
        <v>43300</v>
      </c>
      <c r="B53" s="19">
        <v>1288</v>
      </c>
      <c r="C53" s="19">
        <v>1328</v>
      </c>
      <c r="D53" s="19">
        <v>1127</v>
      </c>
      <c r="E53" s="19">
        <v>1549</v>
      </c>
      <c r="F53" s="19">
        <v>1275</v>
      </c>
      <c r="G53" s="19">
        <v>1162</v>
      </c>
      <c r="H53" s="19">
        <v>1070</v>
      </c>
      <c r="I53" s="78">
        <f t="shared" si="1"/>
        <v>-218</v>
      </c>
      <c r="M53" s="20"/>
      <c r="O53" s="22"/>
      <c r="P53" s="22"/>
    </row>
    <row r="54" spans="1:22" ht="12.75">
      <c r="A54" s="52">
        <v>43301</v>
      </c>
      <c r="B54" s="19">
        <v>1248</v>
      </c>
      <c r="C54" s="19">
        <v>1184</v>
      </c>
      <c r="D54" s="19">
        <v>1194</v>
      </c>
      <c r="E54" s="19">
        <v>1490</v>
      </c>
      <c r="F54" s="19">
        <v>1177</v>
      </c>
      <c r="G54" s="19">
        <v>1197</v>
      </c>
      <c r="H54" s="19">
        <v>1139</v>
      </c>
      <c r="I54" s="78">
        <f t="shared" si="1"/>
        <v>-109</v>
      </c>
      <c r="L54" s="38" t="s">
        <v>51</v>
      </c>
      <c r="M54" s="87">
        <f>SUM(H88:H94)</f>
        <v>8267</v>
      </c>
      <c r="O54" s="22" t="s">
        <v>6</v>
      </c>
      <c r="P54" s="22">
        <v>1181</v>
      </c>
      <c r="R54" s="22" t="s">
        <v>6</v>
      </c>
      <c r="S54" s="22">
        <v>1181</v>
      </c>
      <c r="U54" s="1" t="s">
        <v>7</v>
      </c>
      <c r="V54" s="1" t="s">
        <v>8</v>
      </c>
    </row>
    <row r="55" spans="1:22" ht="13.5" thickBot="1">
      <c r="A55" s="49">
        <v>43302</v>
      </c>
      <c r="B55" s="21">
        <v>1170</v>
      </c>
      <c r="C55" s="19">
        <v>1121</v>
      </c>
      <c r="D55" s="19">
        <v>1166</v>
      </c>
      <c r="E55" s="19">
        <v>1226</v>
      </c>
      <c r="F55" s="19">
        <v>1223</v>
      </c>
      <c r="G55" s="19">
        <v>1112</v>
      </c>
      <c r="H55" s="21">
        <v>1059</v>
      </c>
      <c r="I55">
        <f>H55-B55</f>
        <v>-111</v>
      </c>
      <c r="L55" t="s">
        <v>28</v>
      </c>
      <c r="M55" s="69" t="s">
        <v>38</v>
      </c>
      <c r="O55" s="22" t="s">
        <v>10</v>
      </c>
      <c r="P55" s="22">
        <v>25.670067801865677</v>
      </c>
      <c r="R55" s="23" t="s">
        <v>9</v>
      </c>
      <c r="S55" s="23">
        <v>62.81239312408</v>
      </c>
      <c r="U55">
        <f>S54-S55</f>
        <v>1118.18760687592</v>
      </c>
      <c r="V55">
        <f>S54+S55</f>
        <v>1243.81239312408</v>
      </c>
    </row>
    <row r="56" spans="1:16" ht="12.75">
      <c r="A56" s="49">
        <v>43303</v>
      </c>
      <c r="B56" s="21">
        <v>1168</v>
      </c>
      <c r="C56" s="19">
        <v>1241</v>
      </c>
      <c r="D56" s="19">
        <v>1136</v>
      </c>
      <c r="E56" s="19">
        <v>1161</v>
      </c>
      <c r="F56" s="19">
        <v>1117</v>
      </c>
      <c r="G56" s="19">
        <v>1185</v>
      </c>
      <c r="H56" s="21">
        <v>1170</v>
      </c>
      <c r="I56">
        <f aca="true" t="shared" si="2" ref="I56:I87">H56-B56</f>
        <v>2</v>
      </c>
      <c r="L56" s="38"/>
      <c r="M56" s="68"/>
      <c r="O56" s="22" t="s">
        <v>11</v>
      </c>
      <c r="P56" s="22">
        <v>1184</v>
      </c>
    </row>
    <row r="57" spans="1:16" ht="12.75">
      <c r="A57" s="49">
        <v>43304</v>
      </c>
      <c r="B57" s="21">
        <v>1172</v>
      </c>
      <c r="C57" s="19">
        <v>1182</v>
      </c>
      <c r="D57" s="19">
        <v>1135</v>
      </c>
      <c r="E57" s="19">
        <v>1199</v>
      </c>
      <c r="F57" s="19">
        <v>1103</v>
      </c>
      <c r="G57" s="19">
        <v>1241</v>
      </c>
      <c r="H57" s="21">
        <v>1257</v>
      </c>
      <c r="I57">
        <f t="shared" si="2"/>
        <v>85</v>
      </c>
      <c r="L57" s="38" t="s">
        <v>43</v>
      </c>
      <c r="M57" s="88">
        <f>SUM(B88:B94)</f>
        <v>8334</v>
      </c>
      <c r="O57" s="22" t="s">
        <v>12</v>
      </c>
      <c r="P57" s="22" t="e">
        <v>#N/A</v>
      </c>
    </row>
    <row r="58" spans="1:16" ht="12.75">
      <c r="A58" s="49">
        <v>43305</v>
      </c>
      <c r="B58" s="21">
        <v>1179</v>
      </c>
      <c r="C58" s="19">
        <v>1219</v>
      </c>
      <c r="D58" s="19">
        <v>1136</v>
      </c>
      <c r="E58" s="19">
        <v>1171</v>
      </c>
      <c r="F58" s="19">
        <v>1144</v>
      </c>
      <c r="G58" s="19">
        <v>1225</v>
      </c>
      <c r="H58" s="21">
        <v>1287</v>
      </c>
      <c r="I58">
        <f t="shared" si="2"/>
        <v>108</v>
      </c>
      <c r="L58" t="s">
        <v>29</v>
      </c>
      <c r="M58" s="68">
        <v>-67</v>
      </c>
      <c r="O58" s="22" t="s">
        <v>13</v>
      </c>
      <c r="P58" s="22">
        <v>67.91661554190306</v>
      </c>
    </row>
    <row r="59" spans="1:16" ht="12.75">
      <c r="A59" s="49">
        <v>43306</v>
      </c>
      <c r="B59" s="21">
        <v>1182</v>
      </c>
      <c r="C59" s="19">
        <v>1205</v>
      </c>
      <c r="D59" s="19">
        <v>1135</v>
      </c>
      <c r="E59" s="19">
        <v>1184</v>
      </c>
      <c r="F59" s="19">
        <v>1219</v>
      </c>
      <c r="G59" s="19">
        <v>1169</v>
      </c>
      <c r="H59" s="21">
        <v>1404</v>
      </c>
      <c r="I59">
        <f t="shared" si="2"/>
        <v>222</v>
      </c>
      <c r="L59" t="s">
        <v>27</v>
      </c>
      <c r="M59" s="67" t="s">
        <v>30</v>
      </c>
      <c r="O59" s="22" t="s">
        <v>14</v>
      </c>
      <c r="P59" s="22">
        <v>4612.666666666667</v>
      </c>
    </row>
    <row r="60" spans="1:16" ht="12.75">
      <c r="A60" s="49">
        <v>43307</v>
      </c>
      <c r="B60" s="21">
        <v>1188</v>
      </c>
      <c r="C60" s="19">
        <v>1195</v>
      </c>
      <c r="D60" s="19">
        <v>1118</v>
      </c>
      <c r="E60" s="19">
        <v>1207</v>
      </c>
      <c r="F60" s="19">
        <v>1156</v>
      </c>
      <c r="G60" s="19">
        <v>1262</v>
      </c>
      <c r="H60" s="21">
        <v>1331</v>
      </c>
      <c r="I60">
        <f t="shared" si="2"/>
        <v>143</v>
      </c>
      <c r="O60" s="22" t="s">
        <v>15</v>
      </c>
      <c r="P60" s="22">
        <v>3.530339151899561</v>
      </c>
    </row>
    <row r="61" spans="1:16" ht="12.75">
      <c r="A61" s="49">
        <v>43308</v>
      </c>
      <c r="B61" s="21">
        <v>1230</v>
      </c>
      <c r="C61" s="19">
        <v>1078</v>
      </c>
      <c r="D61" s="19">
        <v>1217</v>
      </c>
      <c r="E61" s="19">
        <v>1235</v>
      </c>
      <c r="F61" s="19">
        <v>1213</v>
      </c>
      <c r="G61" s="19">
        <v>1405</v>
      </c>
      <c r="H61" s="21">
        <v>1034</v>
      </c>
      <c r="I61">
        <f t="shared" si="2"/>
        <v>-196</v>
      </c>
      <c r="O61" s="22" t="s">
        <v>16</v>
      </c>
      <c r="P61" s="22">
        <v>-1.5127559341488823</v>
      </c>
    </row>
    <row r="62" spans="1:16" ht="12.75">
      <c r="A62" s="49">
        <v>43309</v>
      </c>
      <c r="B62" s="21">
        <v>1182</v>
      </c>
      <c r="C62" s="19">
        <v>1161</v>
      </c>
      <c r="D62" s="19">
        <v>1180</v>
      </c>
      <c r="E62" s="19">
        <v>1176</v>
      </c>
      <c r="F62" s="19">
        <v>1225</v>
      </c>
      <c r="G62" s="19">
        <v>1167</v>
      </c>
      <c r="H62" s="21">
        <v>1090</v>
      </c>
      <c r="I62">
        <f t="shared" si="2"/>
        <v>-92</v>
      </c>
      <c r="L62" s="3"/>
      <c r="O62" s="22" t="s">
        <v>17</v>
      </c>
      <c r="P62" s="22">
        <v>218</v>
      </c>
    </row>
    <row r="63" spans="1:16" ht="12.75">
      <c r="A63" s="52">
        <v>43310</v>
      </c>
      <c r="B63" s="19">
        <v>1179</v>
      </c>
      <c r="C63" s="19">
        <v>1196</v>
      </c>
      <c r="D63" s="19">
        <v>1190</v>
      </c>
      <c r="E63" s="19">
        <v>1271</v>
      </c>
      <c r="F63" s="19">
        <v>1197</v>
      </c>
      <c r="G63" s="19">
        <v>1041</v>
      </c>
      <c r="H63" s="19">
        <v>1086</v>
      </c>
      <c r="I63">
        <f t="shared" si="2"/>
        <v>-93</v>
      </c>
      <c r="J63" s="78"/>
      <c r="L63" s="38"/>
      <c r="O63" s="22" t="s">
        <v>18</v>
      </c>
      <c r="P63" s="22">
        <v>1043</v>
      </c>
    </row>
    <row r="64" spans="1:16" ht="12.75">
      <c r="A64" s="52">
        <v>43311</v>
      </c>
      <c r="B64" s="19">
        <v>1150</v>
      </c>
      <c r="C64" s="19">
        <v>1148</v>
      </c>
      <c r="D64" s="19">
        <v>1184</v>
      </c>
      <c r="E64" s="19">
        <v>1181</v>
      </c>
      <c r="F64" s="19">
        <v>1163</v>
      </c>
      <c r="G64" s="19">
        <v>1072</v>
      </c>
      <c r="H64" s="19">
        <v>1098</v>
      </c>
      <c r="I64">
        <f t="shared" si="2"/>
        <v>-52</v>
      </c>
      <c r="J64" s="78"/>
      <c r="O64" s="22" t="s">
        <v>19</v>
      </c>
      <c r="P64" s="22">
        <v>1261</v>
      </c>
    </row>
    <row r="65" spans="1:16" ht="12.75">
      <c r="A65" s="52">
        <v>43312</v>
      </c>
      <c r="B65" s="19">
        <v>1151</v>
      </c>
      <c r="C65" s="19">
        <v>1167</v>
      </c>
      <c r="D65" s="19">
        <v>1147</v>
      </c>
      <c r="E65" s="19">
        <v>1138</v>
      </c>
      <c r="F65" s="19">
        <v>1179</v>
      </c>
      <c r="G65" s="19">
        <v>1126</v>
      </c>
      <c r="H65" s="19">
        <v>1089</v>
      </c>
      <c r="I65">
        <f t="shared" si="2"/>
        <v>-62</v>
      </c>
      <c r="J65" s="78"/>
      <c r="L65" s="3"/>
      <c r="O65" s="22" t="s">
        <v>20</v>
      </c>
      <c r="P65" s="22">
        <v>8267</v>
      </c>
    </row>
    <row r="66" spans="1:16" ht="12.75">
      <c r="A66" s="52">
        <v>43313</v>
      </c>
      <c r="B66" s="19">
        <v>1163</v>
      </c>
      <c r="C66" s="93">
        <v>1175</v>
      </c>
      <c r="D66" s="93">
        <v>1211</v>
      </c>
      <c r="E66" s="93">
        <v>1175</v>
      </c>
      <c r="F66" s="93">
        <v>1153</v>
      </c>
      <c r="G66" s="93">
        <v>1101</v>
      </c>
      <c r="H66" s="19">
        <v>1102</v>
      </c>
      <c r="I66">
        <f t="shared" si="2"/>
        <v>-61</v>
      </c>
      <c r="O66" s="22" t="s">
        <v>21</v>
      </c>
      <c r="P66" s="22">
        <v>7</v>
      </c>
    </row>
    <row r="67" spans="1:16" ht="13.5" thickBot="1">
      <c r="A67" s="52">
        <v>43314</v>
      </c>
      <c r="B67" s="19">
        <v>1172</v>
      </c>
      <c r="C67" s="19">
        <v>1112</v>
      </c>
      <c r="D67" s="19">
        <v>1215</v>
      </c>
      <c r="E67" s="19">
        <v>1188</v>
      </c>
      <c r="F67" s="19">
        <v>1210</v>
      </c>
      <c r="G67" s="19">
        <v>1134</v>
      </c>
      <c r="H67" s="19">
        <v>1118</v>
      </c>
      <c r="I67">
        <f t="shared" si="2"/>
        <v>-54</v>
      </c>
      <c r="O67" s="23" t="s">
        <v>9</v>
      </c>
      <c r="P67" s="23">
        <v>62.81239312408</v>
      </c>
    </row>
    <row r="68" spans="1:9" ht="12.75">
      <c r="A68" s="52">
        <v>43315</v>
      </c>
      <c r="B68" s="19">
        <v>1211</v>
      </c>
      <c r="C68" s="19">
        <v>1078</v>
      </c>
      <c r="D68" s="19">
        <v>1243</v>
      </c>
      <c r="E68" s="19">
        <v>1272</v>
      </c>
      <c r="F68" s="19">
        <v>1207</v>
      </c>
      <c r="G68" s="19">
        <v>1254</v>
      </c>
      <c r="H68" s="19">
        <v>1175</v>
      </c>
      <c r="I68">
        <f t="shared" si="2"/>
        <v>-36</v>
      </c>
    </row>
    <row r="69" spans="1:9" ht="12.75">
      <c r="A69" s="52">
        <v>43316</v>
      </c>
      <c r="B69" s="19">
        <v>1161</v>
      </c>
      <c r="C69" s="19">
        <v>1066</v>
      </c>
      <c r="D69" s="19">
        <v>1200</v>
      </c>
      <c r="E69" s="19">
        <v>1119</v>
      </c>
      <c r="F69" s="19">
        <v>1231</v>
      </c>
      <c r="G69" s="19">
        <v>1191</v>
      </c>
      <c r="H69" s="19">
        <v>1239</v>
      </c>
      <c r="I69">
        <f t="shared" si="2"/>
        <v>78</v>
      </c>
    </row>
    <row r="70" spans="1:9" ht="12.75">
      <c r="A70" s="52">
        <v>43317</v>
      </c>
      <c r="B70" s="19">
        <v>1202</v>
      </c>
      <c r="C70" s="19">
        <v>1180</v>
      </c>
      <c r="D70" s="19">
        <v>1227</v>
      </c>
      <c r="E70" s="19">
        <v>1213</v>
      </c>
      <c r="F70" s="19">
        <v>1179</v>
      </c>
      <c r="G70" s="19">
        <v>1213</v>
      </c>
      <c r="H70" s="19">
        <v>1091</v>
      </c>
      <c r="I70">
        <f t="shared" si="2"/>
        <v>-111</v>
      </c>
    </row>
    <row r="71" spans="1:9" ht="12.75">
      <c r="A71" s="52">
        <v>43318</v>
      </c>
      <c r="B71" s="19">
        <v>1210</v>
      </c>
      <c r="C71" s="19">
        <v>1192</v>
      </c>
      <c r="D71" s="19">
        <v>1258</v>
      </c>
      <c r="E71" s="19">
        <v>1243</v>
      </c>
      <c r="F71" s="19">
        <v>1181</v>
      </c>
      <c r="G71" s="19">
        <v>1177</v>
      </c>
      <c r="H71" s="19">
        <v>1095</v>
      </c>
      <c r="I71">
        <f t="shared" si="2"/>
        <v>-115</v>
      </c>
    </row>
    <row r="72" spans="1:9" ht="12.75">
      <c r="A72" s="52">
        <v>43319</v>
      </c>
      <c r="B72" s="19">
        <v>1225</v>
      </c>
      <c r="C72" s="19">
        <v>1192</v>
      </c>
      <c r="D72" s="19">
        <v>1185</v>
      </c>
      <c r="E72" s="19">
        <v>1235</v>
      </c>
      <c r="F72" s="19">
        <v>1287</v>
      </c>
      <c r="G72" s="19">
        <v>1228</v>
      </c>
      <c r="H72" s="19">
        <v>1099</v>
      </c>
      <c r="I72">
        <f t="shared" si="2"/>
        <v>-126</v>
      </c>
    </row>
    <row r="73" spans="1:9" ht="12.75">
      <c r="A73" s="52">
        <v>43320</v>
      </c>
      <c r="B73" s="19">
        <v>1184</v>
      </c>
      <c r="C73" s="19">
        <v>1163</v>
      </c>
      <c r="D73" s="19">
        <v>1249</v>
      </c>
      <c r="E73" s="19">
        <v>1219</v>
      </c>
      <c r="F73" s="19">
        <v>1215</v>
      </c>
      <c r="G73" s="19">
        <v>1074</v>
      </c>
      <c r="H73" s="19">
        <v>1113</v>
      </c>
      <c r="I73">
        <f t="shared" si="2"/>
        <v>-71</v>
      </c>
    </row>
    <row r="74" spans="1:9" ht="12.75">
      <c r="A74" s="52">
        <v>43321</v>
      </c>
      <c r="B74" s="19">
        <v>1160</v>
      </c>
      <c r="C74" s="19">
        <v>1146</v>
      </c>
      <c r="D74" s="19">
        <v>1237</v>
      </c>
      <c r="E74" s="19">
        <v>1165</v>
      </c>
      <c r="F74" s="19">
        <v>1147</v>
      </c>
      <c r="G74" s="19">
        <v>1107</v>
      </c>
      <c r="H74" s="19">
        <v>1224</v>
      </c>
      <c r="I74">
        <f t="shared" si="2"/>
        <v>64</v>
      </c>
    </row>
    <row r="75" spans="1:9" ht="12.75">
      <c r="A75" s="52">
        <v>43322</v>
      </c>
      <c r="B75" s="19">
        <v>1182</v>
      </c>
      <c r="C75" s="19">
        <v>1150</v>
      </c>
      <c r="D75" s="19">
        <v>1258</v>
      </c>
      <c r="E75" s="19">
        <v>1141</v>
      </c>
      <c r="F75" s="19">
        <v>1245</v>
      </c>
      <c r="G75" s="19">
        <v>1118</v>
      </c>
      <c r="H75" s="19">
        <v>1091</v>
      </c>
      <c r="I75">
        <f t="shared" si="2"/>
        <v>-91</v>
      </c>
    </row>
    <row r="76" spans="1:9" ht="12.75">
      <c r="A76" s="52">
        <v>43323</v>
      </c>
      <c r="B76" s="19">
        <v>1171</v>
      </c>
      <c r="C76" s="19">
        <v>1123</v>
      </c>
      <c r="D76" s="19">
        <v>1165</v>
      </c>
      <c r="E76" s="19">
        <v>1281</v>
      </c>
      <c r="F76" s="19">
        <v>1231</v>
      </c>
      <c r="G76" s="19">
        <v>1055</v>
      </c>
      <c r="H76" s="19">
        <v>1059</v>
      </c>
      <c r="I76">
        <f t="shared" si="2"/>
        <v>-112</v>
      </c>
    </row>
    <row r="77" spans="1:9" ht="12.75">
      <c r="A77" s="52">
        <v>43324</v>
      </c>
      <c r="B77" s="19">
        <v>1206</v>
      </c>
      <c r="C77" s="19">
        <v>1157</v>
      </c>
      <c r="D77" s="19">
        <v>1252</v>
      </c>
      <c r="E77" s="19">
        <v>1220</v>
      </c>
      <c r="F77" s="19">
        <v>1258</v>
      </c>
      <c r="G77" s="19">
        <v>1142</v>
      </c>
      <c r="H77" s="19">
        <v>1062</v>
      </c>
      <c r="I77">
        <f t="shared" si="2"/>
        <v>-144</v>
      </c>
    </row>
    <row r="78" spans="1:9" ht="12.75">
      <c r="A78" s="52">
        <v>43325</v>
      </c>
      <c r="B78" s="19">
        <v>1201</v>
      </c>
      <c r="C78" s="19">
        <v>1162</v>
      </c>
      <c r="D78" s="19">
        <v>1206</v>
      </c>
      <c r="E78" s="19">
        <v>1238</v>
      </c>
      <c r="F78" s="19">
        <v>1215</v>
      </c>
      <c r="G78" s="19">
        <v>1184</v>
      </c>
      <c r="H78" s="19">
        <v>1140</v>
      </c>
      <c r="I78">
        <f t="shared" si="2"/>
        <v>-61</v>
      </c>
    </row>
    <row r="79" spans="1:9" ht="12.75">
      <c r="A79" s="52">
        <v>43326</v>
      </c>
      <c r="B79" s="19">
        <v>1190</v>
      </c>
      <c r="C79" s="19">
        <v>1126</v>
      </c>
      <c r="D79" s="19">
        <v>1214</v>
      </c>
      <c r="E79" s="19">
        <v>1252</v>
      </c>
      <c r="F79" s="19">
        <v>1266</v>
      </c>
      <c r="G79" s="19">
        <v>1090</v>
      </c>
      <c r="H79" s="19">
        <v>1126</v>
      </c>
      <c r="I79">
        <f t="shared" si="2"/>
        <v>-64</v>
      </c>
    </row>
    <row r="80" spans="1:9" ht="12.75">
      <c r="A80" s="52">
        <v>43327</v>
      </c>
      <c r="B80" s="19">
        <v>1209</v>
      </c>
      <c r="C80" s="19">
        <v>1173</v>
      </c>
      <c r="D80" s="19">
        <v>1217</v>
      </c>
      <c r="E80" s="19">
        <v>1266</v>
      </c>
      <c r="F80" s="19">
        <v>1255</v>
      </c>
      <c r="G80" s="19">
        <v>1134</v>
      </c>
      <c r="H80" s="19">
        <v>1052</v>
      </c>
      <c r="I80">
        <f t="shared" si="2"/>
        <v>-157</v>
      </c>
    </row>
    <row r="81" spans="1:9" ht="12.75">
      <c r="A81" s="52">
        <v>43328</v>
      </c>
      <c r="B81" s="19">
        <v>1152</v>
      </c>
      <c r="C81" s="19">
        <v>1108</v>
      </c>
      <c r="D81" s="19">
        <v>1134</v>
      </c>
      <c r="E81" s="19">
        <v>1206</v>
      </c>
      <c r="F81" s="19">
        <v>1194</v>
      </c>
      <c r="G81" s="19">
        <v>1118</v>
      </c>
      <c r="H81" s="19">
        <v>1137</v>
      </c>
      <c r="I81">
        <f t="shared" si="2"/>
        <v>-15</v>
      </c>
    </row>
    <row r="82" spans="1:9" ht="12.75">
      <c r="A82" s="52">
        <v>43329</v>
      </c>
      <c r="B82" s="19">
        <v>1188</v>
      </c>
      <c r="C82" s="19">
        <v>1171</v>
      </c>
      <c r="D82" s="19">
        <v>1165</v>
      </c>
      <c r="E82" s="19">
        <v>1256</v>
      </c>
      <c r="F82" s="19">
        <v>1244</v>
      </c>
      <c r="G82" s="19">
        <v>1105</v>
      </c>
      <c r="H82" s="19">
        <v>1133</v>
      </c>
      <c r="I82">
        <f t="shared" si="2"/>
        <v>-55</v>
      </c>
    </row>
    <row r="83" spans="1:9" ht="12.75">
      <c r="A83" s="52">
        <v>43330</v>
      </c>
      <c r="B83" s="19">
        <v>1187</v>
      </c>
      <c r="C83" s="19">
        <v>1161</v>
      </c>
      <c r="D83" s="19">
        <v>1184</v>
      </c>
      <c r="E83" s="19">
        <v>1193</v>
      </c>
      <c r="F83" s="19">
        <v>1238</v>
      </c>
      <c r="G83" s="19">
        <v>1158</v>
      </c>
      <c r="H83" s="19">
        <v>1146</v>
      </c>
      <c r="I83">
        <f t="shared" si="2"/>
        <v>-41</v>
      </c>
    </row>
    <row r="84" spans="1:12" ht="12.75">
      <c r="A84" s="52">
        <v>43331</v>
      </c>
      <c r="B84" s="19">
        <v>1175</v>
      </c>
      <c r="C84" s="19">
        <v>1127</v>
      </c>
      <c r="D84" s="19">
        <v>1143</v>
      </c>
      <c r="E84" s="19">
        <v>1324</v>
      </c>
      <c r="F84" s="19">
        <v>1186</v>
      </c>
      <c r="G84" s="19">
        <v>1097</v>
      </c>
      <c r="H84" s="19">
        <v>1086</v>
      </c>
      <c r="I84">
        <f t="shared" si="2"/>
        <v>-89</v>
      </c>
      <c r="L84" s="3"/>
    </row>
    <row r="85" spans="1:9" ht="12.75">
      <c r="A85" s="52">
        <v>43332</v>
      </c>
      <c r="B85" s="19">
        <v>1176</v>
      </c>
      <c r="C85" s="19">
        <v>1191</v>
      </c>
      <c r="D85" s="19">
        <v>1221</v>
      </c>
      <c r="E85" s="19">
        <v>1088</v>
      </c>
      <c r="F85" s="19">
        <v>1179</v>
      </c>
      <c r="G85" s="19">
        <v>1201</v>
      </c>
      <c r="H85" s="19">
        <v>1021</v>
      </c>
      <c r="I85">
        <f t="shared" si="2"/>
        <v>-155</v>
      </c>
    </row>
    <row r="86" spans="1:9" ht="12.75">
      <c r="A86" s="52">
        <v>43333</v>
      </c>
      <c r="B86" s="19">
        <v>1219</v>
      </c>
      <c r="C86" s="19">
        <v>1233</v>
      </c>
      <c r="D86" s="19">
        <v>1208</v>
      </c>
      <c r="E86" s="19">
        <v>1183</v>
      </c>
      <c r="F86" s="19">
        <v>1279</v>
      </c>
      <c r="G86" s="19">
        <v>1192</v>
      </c>
      <c r="H86" s="19">
        <v>1076</v>
      </c>
      <c r="I86">
        <f t="shared" si="2"/>
        <v>-143</v>
      </c>
    </row>
    <row r="87" spans="1:9" ht="12.75">
      <c r="A87" s="52">
        <v>43334</v>
      </c>
      <c r="B87" s="19">
        <v>1226</v>
      </c>
      <c r="C87" s="19">
        <v>1236</v>
      </c>
      <c r="D87" s="19">
        <v>1282</v>
      </c>
      <c r="E87" s="19">
        <v>1192</v>
      </c>
      <c r="F87" s="19">
        <v>1296</v>
      </c>
      <c r="G87" s="19">
        <v>1122</v>
      </c>
      <c r="H87" s="19">
        <v>1202</v>
      </c>
      <c r="I87">
        <f t="shared" si="2"/>
        <v>-24</v>
      </c>
    </row>
    <row r="88" spans="1:9" ht="12.75">
      <c r="A88" s="49">
        <v>43335</v>
      </c>
      <c r="B88" s="21">
        <v>1207</v>
      </c>
      <c r="C88" s="19">
        <v>1221</v>
      </c>
      <c r="D88" s="19">
        <v>1184</v>
      </c>
      <c r="E88" s="19">
        <v>1273</v>
      </c>
      <c r="F88" s="19">
        <v>1296</v>
      </c>
      <c r="G88" s="19">
        <v>1063</v>
      </c>
      <c r="H88" s="21">
        <v>1184</v>
      </c>
      <c r="I88">
        <f>H88-B88</f>
        <v>-23</v>
      </c>
    </row>
    <row r="89" spans="1:9" ht="12.75">
      <c r="A89" s="49">
        <v>43336</v>
      </c>
      <c r="B89" s="21">
        <v>1163</v>
      </c>
      <c r="C89" s="19">
        <v>1170</v>
      </c>
      <c r="D89" s="19">
        <v>1159</v>
      </c>
      <c r="E89" s="19">
        <v>1304</v>
      </c>
      <c r="F89" s="19">
        <v>1146</v>
      </c>
      <c r="G89" s="19">
        <v>1034</v>
      </c>
      <c r="H89" s="21">
        <v>1199</v>
      </c>
      <c r="I89">
        <f aca="true" t="shared" si="3" ref="I89:I111">H89-B89</f>
        <v>36</v>
      </c>
    </row>
    <row r="90" spans="1:9" ht="12.75">
      <c r="A90" s="49">
        <v>43337</v>
      </c>
      <c r="B90" s="21">
        <v>1171</v>
      </c>
      <c r="C90" s="19">
        <v>1212</v>
      </c>
      <c r="D90" s="19">
        <v>1116</v>
      </c>
      <c r="E90" s="19">
        <v>1279</v>
      </c>
      <c r="F90" s="19">
        <v>1210</v>
      </c>
      <c r="G90" s="19">
        <v>1038</v>
      </c>
      <c r="H90" s="21">
        <v>1261</v>
      </c>
      <c r="I90">
        <f t="shared" si="3"/>
        <v>90</v>
      </c>
    </row>
    <row r="91" spans="1:9" ht="12.75">
      <c r="A91" s="49">
        <v>43338</v>
      </c>
      <c r="B91" s="21">
        <v>1202</v>
      </c>
      <c r="C91" s="19">
        <v>1266</v>
      </c>
      <c r="D91" s="19">
        <v>1132</v>
      </c>
      <c r="E91" s="19">
        <v>1277</v>
      </c>
      <c r="F91" s="19">
        <v>1243</v>
      </c>
      <c r="G91" s="19">
        <v>1092</v>
      </c>
      <c r="H91" s="21">
        <v>1182</v>
      </c>
      <c r="I91">
        <f t="shared" si="3"/>
        <v>-20</v>
      </c>
    </row>
    <row r="92" spans="1:9" ht="12.75">
      <c r="A92" s="49">
        <v>43339</v>
      </c>
      <c r="B92" s="21">
        <v>1196</v>
      </c>
      <c r="C92" s="19">
        <v>1236</v>
      </c>
      <c r="D92" s="19">
        <v>1210</v>
      </c>
      <c r="E92" s="19">
        <v>1151</v>
      </c>
      <c r="F92" s="19">
        <v>1250</v>
      </c>
      <c r="G92" s="19">
        <v>1132</v>
      </c>
      <c r="H92" s="21">
        <v>1224</v>
      </c>
      <c r="I92">
        <f t="shared" si="3"/>
        <v>28</v>
      </c>
    </row>
    <row r="93" spans="1:9" ht="12.75">
      <c r="A93" s="49">
        <v>43340</v>
      </c>
      <c r="B93" s="21">
        <v>1192</v>
      </c>
      <c r="C93" s="19">
        <v>1254</v>
      </c>
      <c r="D93" s="19">
        <v>1130</v>
      </c>
      <c r="E93" s="19">
        <v>1201</v>
      </c>
      <c r="F93" s="19">
        <v>1223</v>
      </c>
      <c r="G93" s="19">
        <v>1152</v>
      </c>
      <c r="H93" s="21">
        <v>1174</v>
      </c>
      <c r="I93">
        <f t="shared" si="3"/>
        <v>-18</v>
      </c>
    </row>
    <row r="94" spans="1:9" ht="12.75">
      <c r="A94" s="49">
        <v>43341</v>
      </c>
      <c r="B94" s="21">
        <v>1203</v>
      </c>
      <c r="C94" s="19">
        <v>1261</v>
      </c>
      <c r="D94" s="19">
        <v>1225</v>
      </c>
      <c r="E94" s="19">
        <v>1138</v>
      </c>
      <c r="F94" s="19">
        <v>1250</v>
      </c>
      <c r="G94" s="19">
        <v>1140</v>
      </c>
      <c r="H94" s="21">
        <v>1043</v>
      </c>
      <c r="I94">
        <f t="shared" si="3"/>
        <v>-160</v>
      </c>
    </row>
    <row r="95" spans="1:9" ht="12.75">
      <c r="A95" s="52">
        <v>43342</v>
      </c>
      <c r="B95" s="19">
        <v>1161</v>
      </c>
      <c r="C95" s="19">
        <v>1145</v>
      </c>
      <c r="D95" s="19">
        <v>1220</v>
      </c>
      <c r="E95" s="19">
        <v>1214</v>
      </c>
      <c r="F95" s="19">
        <v>1170</v>
      </c>
      <c r="G95" s="19">
        <v>1057</v>
      </c>
      <c r="H95" s="19">
        <v>1156</v>
      </c>
      <c r="I95">
        <f t="shared" si="3"/>
        <v>-5</v>
      </c>
    </row>
    <row r="96" spans="1:9" ht="12.75">
      <c r="A96" s="52">
        <v>43343</v>
      </c>
      <c r="B96" s="76">
        <v>1160</v>
      </c>
      <c r="C96" s="76">
        <v>1180</v>
      </c>
      <c r="D96" s="76">
        <v>1167</v>
      </c>
      <c r="E96" s="76">
        <v>1205</v>
      </c>
      <c r="F96" s="76">
        <v>1134</v>
      </c>
      <c r="G96" s="76">
        <v>1116</v>
      </c>
      <c r="H96" s="76">
        <v>1174</v>
      </c>
      <c r="I96">
        <f t="shared" si="3"/>
        <v>14</v>
      </c>
    </row>
    <row r="97" spans="1:9" ht="12.75">
      <c r="A97" s="101">
        <v>43344</v>
      </c>
      <c r="B97" s="100">
        <v>1146</v>
      </c>
      <c r="C97" s="100">
        <v>1132</v>
      </c>
      <c r="D97" s="100">
        <v>1116</v>
      </c>
      <c r="E97" s="100">
        <v>1109</v>
      </c>
      <c r="F97" s="100">
        <v>1201</v>
      </c>
      <c r="G97" s="100">
        <v>1171</v>
      </c>
      <c r="H97" s="100">
        <v>1059</v>
      </c>
      <c r="I97">
        <f t="shared" si="3"/>
        <v>-87</v>
      </c>
    </row>
    <row r="98" spans="1:9" ht="12.75">
      <c r="A98" s="101">
        <v>43345</v>
      </c>
      <c r="B98" s="100">
        <v>1195</v>
      </c>
      <c r="C98" s="100">
        <v>1269</v>
      </c>
      <c r="D98" s="100">
        <v>1080</v>
      </c>
      <c r="E98" s="100">
        <v>1202</v>
      </c>
      <c r="F98" s="100">
        <v>1244</v>
      </c>
      <c r="G98" s="100">
        <v>1178</v>
      </c>
      <c r="H98" s="100">
        <v>1098</v>
      </c>
      <c r="I98">
        <f t="shared" si="3"/>
        <v>-97</v>
      </c>
    </row>
    <row r="99" spans="1:9" ht="12.75">
      <c r="A99" s="101">
        <v>43346</v>
      </c>
      <c r="B99" s="100">
        <v>1163</v>
      </c>
      <c r="C99" s="100">
        <v>1215</v>
      </c>
      <c r="D99" s="100">
        <v>1128</v>
      </c>
      <c r="E99" s="100">
        <v>1154</v>
      </c>
      <c r="F99" s="100">
        <v>1128</v>
      </c>
      <c r="G99" s="100">
        <v>1188</v>
      </c>
      <c r="H99" s="100">
        <v>1170</v>
      </c>
      <c r="I99">
        <f t="shared" si="3"/>
        <v>7</v>
      </c>
    </row>
    <row r="100" spans="1:9" ht="12.75">
      <c r="A100" s="101">
        <v>43347</v>
      </c>
      <c r="B100" s="100">
        <v>1182</v>
      </c>
      <c r="C100" s="100">
        <v>1220</v>
      </c>
      <c r="D100" s="100">
        <v>1182</v>
      </c>
      <c r="E100" s="100">
        <v>1154</v>
      </c>
      <c r="F100" s="100">
        <v>1260</v>
      </c>
      <c r="G100" s="100">
        <v>1096</v>
      </c>
      <c r="H100" s="100">
        <v>1154</v>
      </c>
      <c r="I100">
        <f t="shared" si="3"/>
        <v>-28</v>
      </c>
    </row>
    <row r="101" spans="1:9" ht="12.75">
      <c r="A101" s="101">
        <v>43348</v>
      </c>
      <c r="B101" s="100">
        <v>1198</v>
      </c>
      <c r="C101" s="100">
        <v>1276</v>
      </c>
      <c r="D101" s="100">
        <v>1202</v>
      </c>
      <c r="E101" s="100">
        <v>1172</v>
      </c>
      <c r="F101" s="100">
        <v>1245</v>
      </c>
      <c r="G101" s="100">
        <v>1094</v>
      </c>
      <c r="H101" s="100">
        <v>1085</v>
      </c>
      <c r="I101">
        <f t="shared" si="3"/>
        <v>-113</v>
      </c>
    </row>
    <row r="102" spans="1:9" ht="12.75">
      <c r="A102" s="101">
        <v>43349</v>
      </c>
      <c r="B102" s="100">
        <v>1206</v>
      </c>
      <c r="C102" s="100">
        <v>1208</v>
      </c>
      <c r="D102" s="100">
        <v>1207</v>
      </c>
      <c r="E102" s="100">
        <v>1317</v>
      </c>
      <c r="F102" s="100">
        <v>1189</v>
      </c>
      <c r="G102" s="100">
        <v>1108</v>
      </c>
      <c r="H102" s="100">
        <v>1116</v>
      </c>
      <c r="I102">
        <f t="shared" si="3"/>
        <v>-90</v>
      </c>
    </row>
    <row r="103" spans="1:9" ht="12.75">
      <c r="A103" s="101">
        <v>43350</v>
      </c>
      <c r="B103" s="100">
        <v>1191</v>
      </c>
      <c r="C103" s="100">
        <v>1158</v>
      </c>
      <c r="D103" s="100">
        <v>1216</v>
      </c>
      <c r="E103" s="100">
        <v>1246</v>
      </c>
      <c r="F103" s="100">
        <v>1225</v>
      </c>
      <c r="G103" s="100">
        <v>1108</v>
      </c>
      <c r="H103" s="100">
        <v>1118</v>
      </c>
      <c r="I103">
        <f t="shared" si="3"/>
        <v>-73</v>
      </c>
    </row>
    <row r="104" spans="1:9" ht="12.75">
      <c r="A104" s="101">
        <v>43351</v>
      </c>
      <c r="B104" s="100">
        <v>1209</v>
      </c>
      <c r="C104" s="100">
        <v>1202</v>
      </c>
      <c r="D104" s="100">
        <v>1176</v>
      </c>
      <c r="E104" s="100">
        <v>1191</v>
      </c>
      <c r="F104" s="100">
        <v>1281</v>
      </c>
      <c r="G104" s="100">
        <v>1194</v>
      </c>
      <c r="H104" s="100">
        <v>1092</v>
      </c>
      <c r="I104">
        <f t="shared" si="3"/>
        <v>-117</v>
      </c>
    </row>
    <row r="105" spans="1:9" ht="12.75">
      <c r="A105" s="101">
        <v>43352</v>
      </c>
      <c r="B105" s="100">
        <v>1202</v>
      </c>
      <c r="C105" s="100">
        <v>1182</v>
      </c>
      <c r="D105" s="100">
        <v>1218</v>
      </c>
      <c r="E105" s="100">
        <v>1159</v>
      </c>
      <c r="F105" s="100">
        <v>1232</v>
      </c>
      <c r="G105" s="100">
        <v>1220</v>
      </c>
      <c r="H105" s="100">
        <v>1212</v>
      </c>
      <c r="I105">
        <f t="shared" si="3"/>
        <v>10</v>
      </c>
    </row>
    <row r="106" spans="1:9" ht="12.75">
      <c r="A106" s="101">
        <v>43353</v>
      </c>
      <c r="B106" s="100">
        <v>1192</v>
      </c>
      <c r="C106" s="100">
        <v>1167</v>
      </c>
      <c r="D106" s="100">
        <v>1233</v>
      </c>
      <c r="E106" s="100">
        <v>1124</v>
      </c>
      <c r="F106" s="100">
        <v>1261</v>
      </c>
      <c r="G106" s="100">
        <v>1175</v>
      </c>
      <c r="H106" s="100">
        <v>1233</v>
      </c>
      <c r="I106">
        <f t="shared" si="3"/>
        <v>41</v>
      </c>
    </row>
    <row r="107" spans="1:9" ht="12.75">
      <c r="A107" s="101">
        <v>43354</v>
      </c>
      <c r="B107" s="100">
        <v>1182</v>
      </c>
      <c r="C107" s="100">
        <v>1136</v>
      </c>
      <c r="D107" s="100">
        <v>1256</v>
      </c>
      <c r="E107" s="100">
        <v>1110</v>
      </c>
      <c r="F107" s="100">
        <v>1219</v>
      </c>
      <c r="G107" s="100">
        <v>1188</v>
      </c>
      <c r="H107" s="100">
        <v>1236</v>
      </c>
      <c r="I107">
        <f t="shared" si="3"/>
        <v>54</v>
      </c>
    </row>
    <row r="108" spans="1:9" ht="12.75">
      <c r="A108" s="101">
        <v>43355</v>
      </c>
      <c r="B108" s="100">
        <v>1170</v>
      </c>
      <c r="C108" s="100">
        <v>1156</v>
      </c>
      <c r="D108" s="100">
        <v>1234</v>
      </c>
      <c r="E108" s="100">
        <v>1160</v>
      </c>
      <c r="F108" s="100">
        <v>1157</v>
      </c>
      <c r="G108" s="100">
        <v>1145</v>
      </c>
      <c r="H108" s="100">
        <v>1159</v>
      </c>
      <c r="I108">
        <f t="shared" si="3"/>
        <v>-11</v>
      </c>
    </row>
    <row r="109" spans="1:9" ht="12.75">
      <c r="A109" s="101">
        <v>43356</v>
      </c>
      <c r="B109" s="100">
        <v>1217</v>
      </c>
      <c r="C109" s="100">
        <v>1259</v>
      </c>
      <c r="D109" s="100">
        <v>1148</v>
      </c>
      <c r="E109" s="100">
        <v>1293</v>
      </c>
      <c r="F109" s="100">
        <v>1263</v>
      </c>
      <c r="G109" s="100">
        <v>1120</v>
      </c>
      <c r="H109" s="100">
        <v>1113</v>
      </c>
      <c r="I109">
        <f t="shared" si="3"/>
        <v>-104</v>
      </c>
    </row>
    <row r="110" spans="1:9" ht="12.75">
      <c r="A110" s="101">
        <v>43357</v>
      </c>
      <c r="B110" s="100">
        <v>1206</v>
      </c>
      <c r="C110" s="100">
        <v>1165</v>
      </c>
      <c r="D110" s="100">
        <v>1237</v>
      </c>
      <c r="E110" s="100">
        <v>1284</v>
      </c>
      <c r="F110" s="100">
        <v>1214</v>
      </c>
      <c r="G110" s="100">
        <v>1132</v>
      </c>
      <c r="H110" s="100">
        <v>1101</v>
      </c>
      <c r="I110">
        <f t="shared" si="3"/>
        <v>-105</v>
      </c>
    </row>
    <row r="111" spans="1:11" ht="12.75">
      <c r="A111" s="101">
        <v>43358</v>
      </c>
      <c r="B111" s="100">
        <v>1218</v>
      </c>
      <c r="C111" s="100">
        <v>1192</v>
      </c>
      <c r="D111" s="100">
        <v>1228</v>
      </c>
      <c r="E111" s="100">
        <v>1256</v>
      </c>
      <c r="F111" s="100">
        <v>1262</v>
      </c>
      <c r="G111" s="100">
        <v>1152</v>
      </c>
      <c r="H111" s="100">
        <v>1157</v>
      </c>
      <c r="I111">
        <f t="shared" si="3"/>
        <v>-61</v>
      </c>
      <c r="J111" s="19"/>
      <c r="K111" s="19"/>
    </row>
    <row r="112" spans="2:11" ht="15" customHeight="1">
      <c r="B112" s="78">
        <f>SUM(B5:B111)</f>
        <v>128087</v>
      </c>
      <c r="F112" s="78">
        <f>SUM(F5:F111)</f>
        <v>129998</v>
      </c>
      <c r="G112" s="78">
        <f>SUM(G5:G111)</f>
        <v>124609</v>
      </c>
      <c r="H112" s="78">
        <f>SUM(H5:H111)</f>
        <v>122257</v>
      </c>
      <c r="J112" s="28"/>
      <c r="K112" s="28"/>
    </row>
    <row r="113" spans="10:11" ht="12.75">
      <c r="J113" s="29"/>
      <c r="K113" s="29"/>
    </row>
    <row r="114" spans="10:11" ht="12.75">
      <c r="J114" s="30"/>
      <c r="K114" s="30"/>
    </row>
    <row r="115" spans="10:11" ht="12.75">
      <c r="J115" s="31"/>
      <c r="K115" s="31"/>
    </row>
    <row r="116" spans="1:2" ht="12.75">
      <c r="A116" s="25" t="s">
        <v>32</v>
      </c>
      <c r="B116" s="26"/>
    </row>
    <row r="117" spans="1:16" ht="12.75">
      <c r="A117" s="72" t="s">
        <v>34</v>
      </c>
      <c r="L117" s="25" t="s">
        <v>32</v>
      </c>
      <c r="M117" s="26"/>
      <c r="N117" s="26"/>
      <c r="O117" s="19"/>
      <c r="P117" s="19"/>
    </row>
    <row r="118" spans="1:16" ht="12.75">
      <c r="A118" t="s">
        <v>33</v>
      </c>
      <c r="L118" s="72" t="s">
        <v>34</v>
      </c>
      <c r="O118" s="19"/>
      <c r="P118" s="19"/>
    </row>
    <row r="119" spans="10:16" ht="12.75">
      <c r="J119">
        <v>-23</v>
      </c>
      <c r="L119" t="s">
        <v>33</v>
      </c>
      <c r="O119" s="19"/>
      <c r="P119" s="19"/>
    </row>
    <row r="120" spans="1:10" ht="12.75">
      <c r="A120" s="1"/>
      <c r="J120">
        <v>36</v>
      </c>
    </row>
    <row r="121" ht="12.75">
      <c r="J121">
        <v>90</v>
      </c>
    </row>
    <row r="122" ht="12.75">
      <c r="J122">
        <v>-20</v>
      </c>
    </row>
    <row r="123" spans="10:12" ht="12.75">
      <c r="J123">
        <v>28</v>
      </c>
      <c r="L123" t="s">
        <v>66</v>
      </c>
    </row>
    <row r="124" ht="12.75">
      <c r="J124">
        <v>-18</v>
      </c>
    </row>
    <row r="125" ht="12.75">
      <c r="J125">
        <v>-160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V138"/>
  <sheetViews>
    <sheetView zoomScale="96" zoomScaleNormal="96" zoomScaleSheetLayoutView="144" zoomScalePageLayoutView="0" workbookViewId="0" topLeftCell="A1">
      <selection activeCell="C8" sqref="C8"/>
    </sheetView>
  </sheetViews>
  <sheetFormatPr defaultColWidth="8.8515625" defaultRowHeight="12.75"/>
  <cols>
    <col min="1" max="1" width="16.00390625" style="4" customWidth="1"/>
    <col min="2" max="2" width="18.140625" style="4" customWidth="1"/>
    <col min="3" max="3" width="9.57421875" style="4" customWidth="1"/>
    <col min="4" max="5" width="11.7109375" style="4" customWidth="1"/>
    <col min="6" max="6" width="13.00390625" style="4" customWidth="1"/>
    <col min="7" max="10" width="11.7109375" style="4" customWidth="1"/>
    <col min="11" max="11" width="16.7109375" style="4" customWidth="1"/>
    <col min="12" max="12" width="41.28125" style="4" customWidth="1"/>
    <col min="13" max="13" width="17.00390625" style="4" customWidth="1"/>
    <col min="14" max="14" width="10.28125" style="4" customWidth="1"/>
    <col min="15" max="15" width="26.421875" style="4" customWidth="1"/>
    <col min="16" max="16" width="23.28125" style="4" customWidth="1"/>
    <col min="17" max="17" width="8.8515625" style="4" customWidth="1"/>
    <col min="18" max="18" width="22.28125" style="4" customWidth="1"/>
    <col min="19" max="19" width="16.57421875" style="4" customWidth="1"/>
    <col min="20" max="20" width="8.8515625" style="4" customWidth="1"/>
    <col min="21" max="21" width="14.7109375" style="4" customWidth="1"/>
    <col min="22" max="22" width="12.00390625" style="4" customWidth="1"/>
    <col min="23" max="16384" width="8.8515625" style="4" customWidth="1"/>
  </cols>
  <sheetData>
    <row r="1" spans="1:2" ht="12.75">
      <c r="A1" s="162"/>
      <c r="B1" s="162"/>
    </row>
    <row r="2" spans="1:2" ht="12.75">
      <c r="A2" s="5"/>
      <c r="B2" s="6"/>
    </row>
    <row r="3" spans="1:11" ht="12.75">
      <c r="A3" s="25" t="s">
        <v>65</v>
      </c>
      <c r="B3" s="26"/>
      <c r="C3" s="26"/>
      <c r="D3" s="26"/>
      <c r="E3" s="26"/>
      <c r="F3" s="26"/>
      <c r="G3" s="26"/>
      <c r="H3" s="26"/>
      <c r="I3" s="26"/>
      <c r="J3" s="26"/>
      <c r="K3" s="26"/>
    </row>
    <row r="4" spans="1:2" ht="12.75">
      <c r="A4" s="6"/>
      <c r="B4" s="6"/>
    </row>
    <row r="5" spans="2:10" ht="12.75">
      <c r="B5" s="15"/>
      <c r="C5" s="15"/>
      <c r="D5" s="15"/>
      <c r="E5" s="15"/>
      <c r="F5" s="15"/>
      <c r="G5" s="15"/>
      <c r="H5" s="15"/>
      <c r="I5" s="15"/>
      <c r="J5" s="15"/>
    </row>
    <row r="6" spans="1:10" ht="12.75">
      <c r="A6" s="79"/>
      <c r="B6" s="79"/>
      <c r="C6" s="79"/>
      <c r="D6" s="79"/>
      <c r="E6" s="79"/>
      <c r="F6" s="79"/>
      <c r="G6" s="79"/>
      <c r="H6" s="79"/>
      <c r="I6" s="103"/>
      <c r="J6" s="15"/>
    </row>
    <row r="7" spans="1:10" ht="12.75">
      <c r="A7" s="32"/>
      <c r="B7" s="60" t="s">
        <v>23</v>
      </c>
      <c r="C7" s="32"/>
      <c r="D7" s="32"/>
      <c r="E7" s="32"/>
      <c r="F7" s="32"/>
      <c r="G7" s="32"/>
      <c r="H7" s="32"/>
      <c r="I7" s="104"/>
      <c r="J7" s="15"/>
    </row>
    <row r="8" spans="1:10" ht="12.75">
      <c r="A8" s="32"/>
      <c r="B8" s="60" t="s">
        <v>24</v>
      </c>
      <c r="C8" s="32"/>
      <c r="D8" s="32"/>
      <c r="E8" s="32"/>
      <c r="F8" s="32"/>
      <c r="G8" s="32"/>
      <c r="H8" s="32"/>
      <c r="I8" s="104"/>
      <c r="J8" s="15"/>
    </row>
    <row r="9" spans="1:10" ht="25.5">
      <c r="A9" s="34" t="s">
        <v>0</v>
      </c>
      <c r="B9" s="35" t="s">
        <v>25</v>
      </c>
      <c r="C9" s="36">
        <v>2013</v>
      </c>
      <c r="D9" s="36">
        <v>2014</v>
      </c>
      <c r="E9" s="36">
        <v>2015</v>
      </c>
      <c r="F9" s="36">
        <v>2016</v>
      </c>
      <c r="G9" s="36">
        <v>2017</v>
      </c>
      <c r="H9" s="36">
        <v>2018</v>
      </c>
      <c r="I9" s="131" t="s">
        <v>107</v>
      </c>
      <c r="J9" s="114"/>
    </row>
    <row r="10" spans="1:10" ht="12.75">
      <c r="A10" s="80">
        <v>43252</v>
      </c>
      <c r="B10" s="82">
        <f aca="true" t="shared" si="0" ref="B10:B43">AVERAGE(C10:G10)</f>
        <v>1187.6</v>
      </c>
      <c r="C10" s="81">
        <v>1097</v>
      </c>
      <c r="D10" s="88">
        <v>1133</v>
      </c>
      <c r="E10" s="88">
        <v>1221</v>
      </c>
      <c r="F10" s="88">
        <v>1245</v>
      </c>
      <c r="G10" s="88">
        <v>1242</v>
      </c>
      <c r="H10" s="88">
        <v>1242</v>
      </c>
      <c r="I10" s="113">
        <f>H10-B10</f>
        <v>54.40000000000009</v>
      </c>
      <c r="J10" s="113"/>
    </row>
    <row r="11" spans="1:10" ht="12.75">
      <c r="A11" s="80">
        <v>43253</v>
      </c>
      <c r="B11" s="82">
        <f t="shared" si="0"/>
        <v>1203.2</v>
      </c>
      <c r="C11" s="81">
        <v>1094</v>
      </c>
      <c r="D11" s="77">
        <v>1249</v>
      </c>
      <c r="E11" s="77">
        <v>1243</v>
      </c>
      <c r="F11" s="77">
        <v>1223</v>
      </c>
      <c r="G11" s="77">
        <v>1207</v>
      </c>
      <c r="H11" s="77">
        <v>1212</v>
      </c>
      <c r="I11" s="113">
        <f aca="true" t="shared" si="1" ref="I11:I43">H11-B11</f>
        <v>8.799999999999955</v>
      </c>
      <c r="J11" s="77"/>
    </row>
    <row r="12" spans="1:10" ht="13.5" thickBot="1">
      <c r="A12" s="80">
        <v>43254</v>
      </c>
      <c r="B12" s="82">
        <f t="shared" si="0"/>
        <v>1211.4</v>
      </c>
      <c r="C12" s="81">
        <v>1117</v>
      </c>
      <c r="D12" s="77">
        <v>1209</v>
      </c>
      <c r="E12" s="77">
        <v>1238</v>
      </c>
      <c r="F12" s="77">
        <v>1317</v>
      </c>
      <c r="G12" s="77">
        <v>1176</v>
      </c>
      <c r="H12" s="77">
        <v>1200</v>
      </c>
      <c r="I12" s="113">
        <f t="shared" si="1"/>
        <v>-11.400000000000091</v>
      </c>
      <c r="J12" s="77"/>
    </row>
    <row r="13" spans="1:19" ht="12.75">
      <c r="A13" s="80">
        <v>43255</v>
      </c>
      <c r="B13" s="82">
        <f t="shared" si="0"/>
        <v>1186</v>
      </c>
      <c r="C13" s="81">
        <v>1071</v>
      </c>
      <c r="D13" s="77">
        <v>1177</v>
      </c>
      <c r="E13" s="77">
        <v>1319</v>
      </c>
      <c r="F13" s="77">
        <v>1249</v>
      </c>
      <c r="G13" s="77">
        <v>1114</v>
      </c>
      <c r="H13" s="77">
        <v>1161</v>
      </c>
      <c r="I13" s="113">
        <f t="shared" si="1"/>
        <v>-25</v>
      </c>
      <c r="J13" s="77"/>
      <c r="L13" s="94" t="s">
        <v>60</v>
      </c>
      <c r="M13" s="94"/>
      <c r="O13" s="94" t="s">
        <v>60</v>
      </c>
      <c r="P13" s="94"/>
      <c r="R13" s="22" t="s">
        <v>6</v>
      </c>
      <c r="S13" s="22">
        <v>1248.3333333333333</v>
      </c>
    </row>
    <row r="14" spans="1:22" ht="13.5" thickBot="1">
      <c r="A14" s="71">
        <v>43256</v>
      </c>
      <c r="B14" s="82">
        <f t="shared" si="0"/>
        <v>1212.4</v>
      </c>
      <c r="C14" s="81">
        <v>1132</v>
      </c>
      <c r="D14" s="73">
        <v>1160</v>
      </c>
      <c r="E14" s="73">
        <v>1318</v>
      </c>
      <c r="F14" s="73">
        <v>1266</v>
      </c>
      <c r="G14" s="73">
        <v>1186</v>
      </c>
      <c r="H14" s="73">
        <v>1134</v>
      </c>
      <c r="I14" s="113">
        <f t="shared" si="1"/>
        <v>-78.40000000000009</v>
      </c>
      <c r="J14" s="77"/>
      <c r="O14" s="22"/>
      <c r="P14" s="22"/>
      <c r="R14" s="23" t="s">
        <v>9</v>
      </c>
      <c r="S14" s="23">
        <v>100.3029882839462</v>
      </c>
      <c r="U14" s="4" t="s">
        <v>22</v>
      </c>
      <c r="V14" s="4" t="s">
        <v>8</v>
      </c>
    </row>
    <row r="15" spans="1:22" ht="12.75">
      <c r="A15" s="71">
        <v>43257</v>
      </c>
      <c r="B15" s="82">
        <f t="shared" si="0"/>
        <v>1180.8</v>
      </c>
      <c r="C15" s="81">
        <v>1039</v>
      </c>
      <c r="D15" s="73">
        <v>1223</v>
      </c>
      <c r="E15" s="73">
        <v>1202</v>
      </c>
      <c r="F15" s="73">
        <v>1256</v>
      </c>
      <c r="G15" s="73">
        <v>1184</v>
      </c>
      <c r="H15" s="73">
        <v>1171</v>
      </c>
      <c r="I15" s="113">
        <f t="shared" si="1"/>
        <v>-9.799999999999955</v>
      </c>
      <c r="J15" s="77"/>
      <c r="L15" s="38" t="s">
        <v>51</v>
      </c>
      <c r="M15" s="4">
        <f>SUM(H28:H30)</f>
        <v>3551</v>
      </c>
      <c r="O15" s="22" t="s">
        <v>6</v>
      </c>
      <c r="P15" s="22">
        <v>1248.3333333333333</v>
      </c>
      <c r="U15" s="4">
        <f>S13-S14</f>
        <v>1148.030345049387</v>
      </c>
      <c r="V15" s="4">
        <f>S13+S14</f>
        <v>1348.6363216172795</v>
      </c>
    </row>
    <row r="16" spans="1:16" ht="12.75">
      <c r="A16" s="71">
        <v>43258</v>
      </c>
      <c r="B16" s="82">
        <f t="shared" si="0"/>
        <v>1220.2</v>
      </c>
      <c r="C16" s="81">
        <v>1079</v>
      </c>
      <c r="D16" s="73">
        <v>1307</v>
      </c>
      <c r="E16" s="73">
        <v>1222</v>
      </c>
      <c r="F16" s="73">
        <v>1331</v>
      </c>
      <c r="G16" s="73">
        <v>1162</v>
      </c>
      <c r="H16" s="73">
        <v>1156</v>
      </c>
      <c r="I16" s="113">
        <f t="shared" si="1"/>
        <v>-64.20000000000005</v>
      </c>
      <c r="J16" s="77"/>
      <c r="L16" t="s">
        <v>28</v>
      </c>
      <c r="M16" s="69" t="s">
        <v>40</v>
      </c>
      <c r="O16" s="22" t="s">
        <v>10</v>
      </c>
      <c r="P16" s="22">
        <v>23.311894913207816</v>
      </c>
    </row>
    <row r="17" spans="1:16" ht="12.75">
      <c r="A17" s="71">
        <v>43259</v>
      </c>
      <c r="B17" s="82">
        <f t="shared" si="0"/>
        <v>1207.8</v>
      </c>
      <c r="C17" s="81">
        <v>1091</v>
      </c>
      <c r="D17" s="73">
        <v>1201</v>
      </c>
      <c r="E17" s="73">
        <v>1205</v>
      </c>
      <c r="F17" s="73">
        <v>1323</v>
      </c>
      <c r="G17" s="73">
        <v>1219</v>
      </c>
      <c r="H17" s="73">
        <v>1157</v>
      </c>
      <c r="I17" s="113">
        <f t="shared" si="1"/>
        <v>-50.799999999999955</v>
      </c>
      <c r="J17" s="77"/>
      <c r="L17" s="38"/>
      <c r="M17" s="68"/>
      <c r="O17" s="22" t="s">
        <v>11</v>
      </c>
      <c r="P17" s="22">
        <v>1267</v>
      </c>
    </row>
    <row r="18" spans="1:16" ht="12.75">
      <c r="A18" s="71">
        <v>43260</v>
      </c>
      <c r="B18" s="82">
        <f t="shared" si="0"/>
        <v>1187.4</v>
      </c>
      <c r="C18" s="81">
        <v>1085</v>
      </c>
      <c r="D18" s="73">
        <v>1297</v>
      </c>
      <c r="E18" s="73">
        <v>1170</v>
      </c>
      <c r="F18" s="73">
        <v>1194</v>
      </c>
      <c r="G18" s="73">
        <v>1191</v>
      </c>
      <c r="H18" s="73">
        <v>1250</v>
      </c>
      <c r="I18" s="113">
        <f t="shared" si="1"/>
        <v>62.59999999999991</v>
      </c>
      <c r="J18" s="77"/>
      <c r="L18" s="38" t="s">
        <v>43</v>
      </c>
      <c r="M18" s="86">
        <v>3469</v>
      </c>
      <c r="O18" s="22" t="s">
        <v>12</v>
      </c>
      <c r="P18" s="22" t="e">
        <v>#N/A</v>
      </c>
    </row>
    <row r="19" spans="1:16" ht="12.75">
      <c r="A19" s="71">
        <v>43261</v>
      </c>
      <c r="B19" s="82">
        <f t="shared" si="0"/>
        <v>1206.2</v>
      </c>
      <c r="C19" s="81">
        <v>1123</v>
      </c>
      <c r="D19" s="73">
        <v>1211</v>
      </c>
      <c r="E19" s="73">
        <v>1275</v>
      </c>
      <c r="F19" s="73">
        <v>1257</v>
      </c>
      <c r="G19" s="73">
        <v>1165</v>
      </c>
      <c r="H19" s="73">
        <v>1111</v>
      </c>
      <c r="I19" s="113">
        <f t="shared" si="1"/>
        <v>-95.20000000000005</v>
      </c>
      <c r="J19" s="77"/>
      <c r="L19" t="s">
        <v>29</v>
      </c>
      <c r="M19" s="99">
        <v>276</v>
      </c>
      <c r="O19" s="22" t="s">
        <v>13</v>
      </c>
      <c r="P19" s="22">
        <v>40.3773864103824</v>
      </c>
    </row>
    <row r="20" spans="1:16" ht="12.75">
      <c r="A20" s="71">
        <v>43262</v>
      </c>
      <c r="B20" s="82">
        <f t="shared" si="0"/>
        <v>1212.4</v>
      </c>
      <c r="C20" s="81">
        <v>1114</v>
      </c>
      <c r="D20" s="73">
        <v>1194</v>
      </c>
      <c r="E20" s="73">
        <v>1294</v>
      </c>
      <c r="F20" s="73">
        <v>1218</v>
      </c>
      <c r="G20" s="73">
        <v>1242</v>
      </c>
      <c r="H20" s="73">
        <v>1201</v>
      </c>
      <c r="I20" s="113">
        <f t="shared" si="1"/>
        <v>-11.400000000000091</v>
      </c>
      <c r="J20" s="77"/>
      <c r="L20" t="s">
        <v>27</v>
      </c>
      <c r="M20" s="98" t="s">
        <v>41</v>
      </c>
      <c r="O20" s="22" t="s">
        <v>14</v>
      </c>
      <c r="P20" s="22">
        <v>1630.3333333333333</v>
      </c>
    </row>
    <row r="21" spans="1:16" ht="12.75">
      <c r="A21" s="71">
        <v>43263</v>
      </c>
      <c r="B21" s="82">
        <f t="shared" si="0"/>
        <v>1206.8</v>
      </c>
      <c r="C21" s="81">
        <v>1130</v>
      </c>
      <c r="D21" s="73">
        <v>1146</v>
      </c>
      <c r="E21" s="73">
        <v>1334</v>
      </c>
      <c r="F21" s="73">
        <v>1218</v>
      </c>
      <c r="G21" s="73">
        <v>1206</v>
      </c>
      <c r="H21" s="73">
        <v>1151</v>
      </c>
      <c r="I21" s="113">
        <f t="shared" si="1"/>
        <v>-55.799999999999955</v>
      </c>
      <c r="J21" s="77"/>
      <c r="O21" s="22" t="s">
        <v>15</v>
      </c>
      <c r="P21" s="22" t="e">
        <v>#DIV/0!</v>
      </c>
    </row>
    <row r="22" spans="1:16" ht="12.75">
      <c r="A22" s="71">
        <v>43264</v>
      </c>
      <c r="B22" s="82">
        <f t="shared" si="0"/>
        <v>1224</v>
      </c>
      <c r="C22" s="81">
        <v>1147</v>
      </c>
      <c r="D22" s="73">
        <v>1232</v>
      </c>
      <c r="E22" s="73">
        <v>1257</v>
      </c>
      <c r="F22" s="73">
        <v>1251</v>
      </c>
      <c r="G22" s="73">
        <v>1233</v>
      </c>
      <c r="H22" s="73">
        <v>1195</v>
      </c>
      <c r="I22" s="113">
        <f t="shared" si="1"/>
        <v>-29</v>
      </c>
      <c r="J22" s="77"/>
      <c r="O22" s="22" t="s">
        <v>16</v>
      </c>
      <c r="P22" s="22">
        <v>-1.6357429497033469</v>
      </c>
    </row>
    <row r="23" spans="1:16" ht="12.75">
      <c r="A23" s="71">
        <v>43265</v>
      </c>
      <c r="B23" s="82">
        <f t="shared" si="0"/>
        <v>1228.6</v>
      </c>
      <c r="C23" s="81">
        <v>1089</v>
      </c>
      <c r="D23" s="73">
        <v>1253</v>
      </c>
      <c r="E23" s="73">
        <v>1253</v>
      </c>
      <c r="F23" s="73">
        <v>1255</v>
      </c>
      <c r="G23" s="73">
        <v>1293</v>
      </c>
      <c r="H23" s="73">
        <v>1220</v>
      </c>
      <c r="I23" s="113">
        <f t="shared" si="1"/>
        <v>-8.599999999999909</v>
      </c>
      <c r="J23" s="77"/>
      <c r="O23" s="22" t="s">
        <v>17</v>
      </c>
      <c r="P23" s="22">
        <v>74</v>
      </c>
    </row>
    <row r="24" spans="1:16" ht="12.75">
      <c r="A24" s="71">
        <v>43266</v>
      </c>
      <c r="B24" s="82">
        <f t="shared" si="0"/>
        <v>1151.4</v>
      </c>
      <c r="C24" s="81">
        <v>1072</v>
      </c>
      <c r="D24" s="73">
        <v>1111</v>
      </c>
      <c r="E24" s="73">
        <v>1107</v>
      </c>
      <c r="F24" s="73">
        <v>1249</v>
      </c>
      <c r="G24" s="73">
        <v>1218</v>
      </c>
      <c r="H24" s="73">
        <v>1182</v>
      </c>
      <c r="I24" s="113">
        <f t="shared" si="1"/>
        <v>30.59999999999991</v>
      </c>
      <c r="J24" s="77"/>
      <c r="O24" s="22" t="s">
        <v>18</v>
      </c>
      <c r="P24" s="22">
        <v>1202</v>
      </c>
    </row>
    <row r="25" spans="1:16" ht="12.75">
      <c r="A25" s="71">
        <v>43267</v>
      </c>
      <c r="B25" s="82">
        <f t="shared" si="0"/>
        <v>1177</v>
      </c>
      <c r="C25" s="81">
        <v>1067</v>
      </c>
      <c r="D25" s="73">
        <v>1122</v>
      </c>
      <c r="E25" s="73">
        <v>1233</v>
      </c>
      <c r="F25" s="73">
        <v>1276</v>
      </c>
      <c r="G25" s="73">
        <v>1187</v>
      </c>
      <c r="H25" s="73">
        <v>1206</v>
      </c>
      <c r="I25" s="113">
        <f t="shared" si="1"/>
        <v>29</v>
      </c>
      <c r="J25" s="77"/>
      <c r="O25" s="22" t="s">
        <v>19</v>
      </c>
      <c r="P25" s="22">
        <v>1276</v>
      </c>
    </row>
    <row r="26" spans="1:16" ht="12.75">
      <c r="A26" s="71">
        <v>43268</v>
      </c>
      <c r="B26" s="82">
        <f t="shared" si="0"/>
        <v>1203</v>
      </c>
      <c r="C26" s="81">
        <v>1057</v>
      </c>
      <c r="D26" s="73">
        <v>1154</v>
      </c>
      <c r="E26" s="73">
        <v>1233</v>
      </c>
      <c r="F26" s="73">
        <v>1203</v>
      </c>
      <c r="G26" s="73">
        <v>1368</v>
      </c>
      <c r="H26" s="73">
        <v>1180</v>
      </c>
      <c r="I26" s="113">
        <f t="shared" si="1"/>
        <v>-23</v>
      </c>
      <c r="J26" s="77"/>
      <c r="O26" s="22" t="s">
        <v>20</v>
      </c>
      <c r="P26" s="22">
        <v>3745</v>
      </c>
    </row>
    <row r="27" spans="1:16" ht="12.75">
      <c r="A27" s="71">
        <v>43269</v>
      </c>
      <c r="B27" s="82">
        <f t="shared" si="0"/>
        <v>1204.2</v>
      </c>
      <c r="C27" s="81">
        <v>1141</v>
      </c>
      <c r="D27" s="73">
        <v>1164</v>
      </c>
      <c r="E27" s="73">
        <v>1214</v>
      </c>
      <c r="F27" s="73">
        <v>1154</v>
      </c>
      <c r="G27" s="73">
        <v>1348</v>
      </c>
      <c r="H27" s="73">
        <v>1155</v>
      </c>
      <c r="I27" s="113">
        <f t="shared" si="1"/>
        <v>-49.200000000000045</v>
      </c>
      <c r="J27" s="77"/>
      <c r="O27" s="22" t="s">
        <v>21</v>
      </c>
      <c r="P27" s="22">
        <v>3</v>
      </c>
    </row>
    <row r="28" spans="1:16" ht="13.5" thickBot="1">
      <c r="A28" s="71">
        <v>43270</v>
      </c>
      <c r="B28" s="82">
        <f t="shared" si="0"/>
        <v>1221.2</v>
      </c>
      <c r="C28" s="81">
        <v>1121</v>
      </c>
      <c r="D28" s="73">
        <v>1156</v>
      </c>
      <c r="E28" s="73">
        <v>1193</v>
      </c>
      <c r="F28" s="73">
        <v>1192</v>
      </c>
      <c r="G28" s="73">
        <v>1444</v>
      </c>
      <c r="H28" s="73">
        <v>1263</v>
      </c>
      <c r="I28" s="113">
        <f t="shared" si="1"/>
        <v>41.799999999999955</v>
      </c>
      <c r="J28" s="77"/>
      <c r="O28" s="23" t="s">
        <v>9</v>
      </c>
      <c r="P28" s="23">
        <v>100.3029882839462</v>
      </c>
    </row>
    <row r="29" spans="1:10" ht="12.75">
      <c r="A29" s="71">
        <v>43271</v>
      </c>
      <c r="B29" s="82">
        <f t="shared" si="0"/>
        <v>1220.8</v>
      </c>
      <c r="C29" s="81">
        <v>1086</v>
      </c>
      <c r="D29" s="73">
        <v>1175</v>
      </c>
      <c r="E29" s="73">
        <v>1211</v>
      </c>
      <c r="F29" s="73">
        <v>1248</v>
      </c>
      <c r="G29" s="73">
        <v>1384</v>
      </c>
      <c r="H29" s="73">
        <v>1167</v>
      </c>
      <c r="I29" s="113">
        <f t="shared" si="1"/>
        <v>-53.799999999999955</v>
      </c>
      <c r="J29" s="77"/>
    </row>
    <row r="30" spans="1:10" ht="12.75">
      <c r="A30" s="71">
        <v>43272</v>
      </c>
      <c r="B30" s="82">
        <f t="shared" si="0"/>
        <v>1221.6</v>
      </c>
      <c r="C30" s="81">
        <v>1150</v>
      </c>
      <c r="D30" s="73">
        <v>1165</v>
      </c>
      <c r="E30" s="73">
        <v>1180</v>
      </c>
      <c r="F30" s="73">
        <v>1253</v>
      </c>
      <c r="G30" s="73">
        <v>1360</v>
      </c>
      <c r="H30" s="73">
        <v>1121</v>
      </c>
      <c r="I30" s="113">
        <f t="shared" si="1"/>
        <v>-100.59999999999991</v>
      </c>
      <c r="J30" s="77"/>
    </row>
    <row r="31" spans="1:10" ht="12.75">
      <c r="A31" s="71">
        <v>43273</v>
      </c>
      <c r="B31" s="82">
        <f t="shared" si="0"/>
        <v>1206.6</v>
      </c>
      <c r="C31" s="81">
        <v>1087</v>
      </c>
      <c r="D31" s="73">
        <v>1203</v>
      </c>
      <c r="E31" s="73">
        <v>1246</v>
      </c>
      <c r="F31" s="73">
        <v>1233</v>
      </c>
      <c r="G31" s="73">
        <v>1264</v>
      </c>
      <c r="H31" s="73">
        <v>1082</v>
      </c>
      <c r="I31" s="113">
        <f t="shared" si="1"/>
        <v>-124.59999999999991</v>
      </c>
      <c r="J31" s="77"/>
    </row>
    <row r="32" spans="1:10" ht="12.75">
      <c r="A32" s="71">
        <v>43274</v>
      </c>
      <c r="B32" s="82">
        <f t="shared" si="0"/>
        <v>1156</v>
      </c>
      <c r="C32" s="81">
        <v>1015</v>
      </c>
      <c r="D32" s="73">
        <v>1223</v>
      </c>
      <c r="E32" s="73">
        <v>1165</v>
      </c>
      <c r="F32" s="73">
        <v>1216</v>
      </c>
      <c r="G32" s="73">
        <v>1161</v>
      </c>
      <c r="H32" s="73">
        <v>1169</v>
      </c>
      <c r="I32" s="113">
        <f t="shared" si="1"/>
        <v>13</v>
      </c>
      <c r="J32" s="77"/>
    </row>
    <row r="33" spans="1:10" ht="13.5" thickBot="1">
      <c r="A33" s="71">
        <v>43275</v>
      </c>
      <c r="B33" s="82">
        <f t="shared" si="0"/>
        <v>1165.4</v>
      </c>
      <c r="C33" s="81">
        <v>1017</v>
      </c>
      <c r="D33" s="73">
        <v>1197</v>
      </c>
      <c r="E33" s="73">
        <v>1261</v>
      </c>
      <c r="F33" s="73">
        <v>1213</v>
      </c>
      <c r="G33" s="73">
        <v>1139</v>
      </c>
      <c r="H33" s="73">
        <v>1188</v>
      </c>
      <c r="I33" s="113">
        <f t="shared" si="1"/>
        <v>22.59999999999991</v>
      </c>
      <c r="J33" s="77"/>
    </row>
    <row r="34" spans="1:22" ht="12.75">
      <c r="A34" s="71">
        <v>43276</v>
      </c>
      <c r="B34" s="85">
        <f t="shared" si="0"/>
        <v>1135.8</v>
      </c>
      <c r="C34" s="81">
        <v>1016</v>
      </c>
      <c r="D34" s="73">
        <v>1122</v>
      </c>
      <c r="E34" s="73">
        <v>1220</v>
      </c>
      <c r="F34" s="73">
        <v>1136</v>
      </c>
      <c r="G34" s="73">
        <v>1185</v>
      </c>
      <c r="H34" s="74">
        <v>1276</v>
      </c>
      <c r="I34" s="113">
        <f t="shared" si="1"/>
        <v>140.20000000000005</v>
      </c>
      <c r="J34" s="77"/>
      <c r="L34" s="94" t="s">
        <v>57</v>
      </c>
      <c r="M34" s="94"/>
      <c r="O34" s="94" t="s">
        <v>57</v>
      </c>
      <c r="P34" s="94"/>
      <c r="R34" s="22" t="s">
        <v>6</v>
      </c>
      <c r="S34" s="22">
        <v>1202.4545454545455</v>
      </c>
      <c r="U34" s="4" t="s">
        <v>22</v>
      </c>
      <c r="V34" s="4" t="s">
        <v>8</v>
      </c>
    </row>
    <row r="35" spans="1:22" ht="13.5" thickBot="1">
      <c r="A35" s="71">
        <v>43277</v>
      </c>
      <c r="B35" s="85">
        <f t="shared" si="0"/>
        <v>1151.4</v>
      </c>
      <c r="C35" s="81">
        <v>1064</v>
      </c>
      <c r="D35" s="73">
        <v>1144</v>
      </c>
      <c r="E35" s="73">
        <v>1220</v>
      </c>
      <c r="F35" s="73">
        <v>1123</v>
      </c>
      <c r="G35" s="73">
        <v>1206</v>
      </c>
      <c r="H35" s="74">
        <v>1267</v>
      </c>
      <c r="I35" s="113">
        <f t="shared" si="1"/>
        <v>115.59999999999991</v>
      </c>
      <c r="J35" s="77"/>
      <c r="O35" s="22"/>
      <c r="P35" s="22"/>
      <c r="R35" s="23" t="s">
        <v>9</v>
      </c>
      <c r="S35" s="23">
        <v>43.16483639248172</v>
      </c>
      <c r="U35" s="4">
        <f>S34-S35</f>
        <v>1159.2897090620638</v>
      </c>
      <c r="V35" s="4">
        <f>S34+S35</f>
        <v>1245.6193818470272</v>
      </c>
    </row>
    <row r="36" spans="1:16" ht="12.75">
      <c r="A36" s="71">
        <v>43278</v>
      </c>
      <c r="B36" s="85">
        <f t="shared" si="0"/>
        <v>1182.4</v>
      </c>
      <c r="C36" s="81">
        <v>1067</v>
      </c>
      <c r="D36" s="73">
        <v>1198</v>
      </c>
      <c r="E36" s="73">
        <v>1212</v>
      </c>
      <c r="F36" s="73">
        <v>1209</v>
      </c>
      <c r="G36" s="73">
        <v>1226</v>
      </c>
      <c r="H36" s="74">
        <v>1202</v>
      </c>
      <c r="I36" s="113">
        <f t="shared" si="1"/>
        <v>19.59999999999991</v>
      </c>
      <c r="J36" s="77"/>
      <c r="L36" s="38" t="s">
        <v>51</v>
      </c>
      <c r="M36" s="83">
        <f>SUM(H33:H43)</f>
        <v>13284</v>
      </c>
      <c r="O36" s="22" t="s">
        <v>6</v>
      </c>
      <c r="P36" s="22">
        <v>1202.4545454545455</v>
      </c>
    </row>
    <row r="37" spans="1:16" ht="12.75">
      <c r="A37" s="71">
        <v>43279</v>
      </c>
      <c r="B37" s="82">
        <f t="shared" si="0"/>
        <v>1166.8</v>
      </c>
      <c r="C37" s="81">
        <v>1085</v>
      </c>
      <c r="D37" s="73">
        <v>1187</v>
      </c>
      <c r="E37" s="73">
        <v>1136</v>
      </c>
      <c r="F37" s="73">
        <v>1181</v>
      </c>
      <c r="G37" s="73">
        <v>1245</v>
      </c>
      <c r="H37" s="73">
        <v>1156</v>
      </c>
      <c r="I37" s="113">
        <f t="shared" si="1"/>
        <v>-10.799999999999955</v>
      </c>
      <c r="J37" s="77"/>
      <c r="L37" t="s">
        <v>28</v>
      </c>
      <c r="M37" s="69" t="s">
        <v>42</v>
      </c>
      <c r="O37" s="22" t="s">
        <v>10</v>
      </c>
      <c r="P37" s="22">
        <v>19.372597158387336</v>
      </c>
    </row>
    <row r="38" spans="1:16" ht="12.75">
      <c r="A38" s="71">
        <v>43280</v>
      </c>
      <c r="B38" s="82">
        <f t="shared" si="0"/>
        <v>1141</v>
      </c>
      <c r="C38" s="81">
        <v>1062</v>
      </c>
      <c r="D38" s="75">
        <v>1131</v>
      </c>
      <c r="E38" s="75">
        <v>1210</v>
      </c>
      <c r="F38" s="75">
        <v>1162</v>
      </c>
      <c r="G38" s="75">
        <v>1140</v>
      </c>
      <c r="H38" s="75">
        <v>1228</v>
      </c>
      <c r="I38" s="113">
        <f t="shared" si="1"/>
        <v>87</v>
      </c>
      <c r="J38" s="77"/>
      <c r="L38" s="38"/>
      <c r="M38" s="68"/>
      <c r="O38" s="22" t="s">
        <v>11</v>
      </c>
      <c r="P38" s="22">
        <v>1217</v>
      </c>
    </row>
    <row r="39" spans="1:16" ht="12.75">
      <c r="A39" s="71">
        <v>43281</v>
      </c>
      <c r="B39" s="85">
        <f t="shared" si="0"/>
        <v>1174.4</v>
      </c>
      <c r="C39" s="84">
        <v>1097</v>
      </c>
      <c r="D39" s="75">
        <v>1179</v>
      </c>
      <c r="E39" s="75">
        <v>1250</v>
      </c>
      <c r="F39" s="75">
        <v>1154</v>
      </c>
      <c r="G39" s="75">
        <v>1192</v>
      </c>
      <c r="H39" s="74">
        <v>1230</v>
      </c>
      <c r="I39" s="113">
        <f t="shared" si="1"/>
        <v>55.59999999999991</v>
      </c>
      <c r="J39" s="77"/>
      <c r="L39" s="38" t="s">
        <v>43</v>
      </c>
      <c r="M39" s="83">
        <f>SUM(B33:B43)</f>
        <v>12901.6</v>
      </c>
      <c r="O39" s="22" t="s">
        <v>12</v>
      </c>
      <c r="P39" s="22" t="e">
        <v>#N/A</v>
      </c>
    </row>
    <row r="40" spans="1:16" ht="12.75">
      <c r="A40" s="106">
        <v>43282</v>
      </c>
      <c r="B40" s="85">
        <f t="shared" si="0"/>
        <v>1227.8</v>
      </c>
      <c r="C40" s="78">
        <v>1115</v>
      </c>
      <c r="D40" s="93">
        <v>1194</v>
      </c>
      <c r="E40" s="93">
        <v>1405</v>
      </c>
      <c r="F40" s="93">
        <v>1244</v>
      </c>
      <c r="G40" s="93">
        <v>1181</v>
      </c>
      <c r="H40" s="115">
        <v>1244</v>
      </c>
      <c r="I40" s="113">
        <f t="shared" si="1"/>
        <v>16.200000000000045</v>
      </c>
      <c r="J40" s="77"/>
      <c r="L40" t="s">
        <v>29</v>
      </c>
      <c r="M40" s="97">
        <v>174</v>
      </c>
      <c r="O40" s="22" t="s">
        <v>13</v>
      </c>
      <c r="P40" s="22">
        <v>64.25163598907601</v>
      </c>
    </row>
    <row r="41" spans="1:16" ht="12.75">
      <c r="A41" s="106">
        <v>43283</v>
      </c>
      <c r="B41" s="85">
        <f t="shared" si="0"/>
        <v>1178.8</v>
      </c>
      <c r="C41" s="78">
        <v>1077</v>
      </c>
      <c r="D41" s="19">
        <v>1161</v>
      </c>
      <c r="E41" s="19">
        <v>1293</v>
      </c>
      <c r="F41" s="19">
        <v>1231</v>
      </c>
      <c r="G41" s="19">
        <v>1132</v>
      </c>
      <c r="H41" s="21">
        <v>1217</v>
      </c>
      <c r="I41" s="113">
        <f t="shared" si="1"/>
        <v>38.200000000000045</v>
      </c>
      <c r="J41" s="108"/>
      <c r="L41" t="s">
        <v>27</v>
      </c>
      <c r="M41" s="98" t="s">
        <v>44</v>
      </c>
      <c r="O41" s="22" t="s">
        <v>14</v>
      </c>
      <c r="P41" s="22">
        <v>4128.272727272727</v>
      </c>
    </row>
    <row r="42" spans="1:16" ht="12.75">
      <c r="A42" s="106">
        <v>43284</v>
      </c>
      <c r="B42" s="85">
        <f t="shared" si="0"/>
        <v>1168.2</v>
      </c>
      <c r="C42" s="78">
        <v>1078</v>
      </c>
      <c r="D42" s="19">
        <v>1214</v>
      </c>
      <c r="E42" s="19">
        <v>1149</v>
      </c>
      <c r="F42" s="19">
        <v>1212</v>
      </c>
      <c r="G42" s="19">
        <v>1188</v>
      </c>
      <c r="H42" s="21">
        <v>1116</v>
      </c>
      <c r="I42" s="113">
        <f t="shared" si="1"/>
        <v>-52.200000000000045</v>
      </c>
      <c r="J42" s="81"/>
      <c r="O42" s="22" t="s">
        <v>15</v>
      </c>
      <c r="P42" s="22">
        <v>0.8998977903701562</v>
      </c>
    </row>
    <row r="43" spans="1:16" ht="12.75">
      <c r="A43" s="106">
        <v>43285</v>
      </c>
      <c r="B43" s="85">
        <f t="shared" si="0"/>
        <v>1209.6</v>
      </c>
      <c r="C43" s="78">
        <v>1132</v>
      </c>
      <c r="D43" s="19">
        <v>1219</v>
      </c>
      <c r="E43" s="19">
        <v>1195</v>
      </c>
      <c r="F43" s="19">
        <v>1303</v>
      </c>
      <c r="G43" s="19">
        <v>1199</v>
      </c>
      <c r="H43" s="21">
        <v>1160</v>
      </c>
      <c r="I43" s="113">
        <f t="shared" si="1"/>
        <v>-49.59999999999991</v>
      </c>
      <c r="J43" s="81"/>
      <c r="L43" s="83"/>
      <c r="O43" s="22" t="s">
        <v>16</v>
      </c>
      <c r="P43" s="22">
        <v>-1.159135284038288</v>
      </c>
    </row>
    <row r="44" spans="1:16" ht="12.75">
      <c r="A44" s="106">
        <v>43286</v>
      </c>
      <c r="B44" s="85">
        <f aca="true" t="shared" si="2" ref="B44:B107">AVERAGE(C44:G44)</f>
        <v>1182.6</v>
      </c>
      <c r="C44" s="78">
        <v>1097</v>
      </c>
      <c r="D44" s="19">
        <v>1199</v>
      </c>
      <c r="E44" s="19">
        <v>1110</v>
      </c>
      <c r="F44" s="19">
        <v>1231</v>
      </c>
      <c r="G44" s="19">
        <v>1276</v>
      </c>
      <c r="H44" s="21">
        <v>1213</v>
      </c>
      <c r="I44" s="113">
        <f aca="true" t="shared" si="3" ref="I44:I107">H44-B44</f>
        <v>30.40000000000009</v>
      </c>
      <c r="J44" s="81"/>
      <c r="O44" s="22" t="s">
        <v>17</v>
      </c>
      <c r="P44" s="22">
        <v>217</v>
      </c>
    </row>
    <row r="45" spans="1:16" ht="12.75">
      <c r="A45" s="106">
        <v>43287</v>
      </c>
      <c r="B45" s="85">
        <f t="shared" si="2"/>
        <v>1166.8</v>
      </c>
      <c r="C45" s="78">
        <v>1091</v>
      </c>
      <c r="D45" s="19">
        <v>1085</v>
      </c>
      <c r="E45" s="19">
        <v>1119</v>
      </c>
      <c r="F45" s="19">
        <v>1235</v>
      </c>
      <c r="G45" s="19">
        <v>1304</v>
      </c>
      <c r="H45" s="21">
        <v>1282</v>
      </c>
      <c r="I45" s="113">
        <f t="shared" si="3"/>
        <v>115.20000000000005</v>
      </c>
      <c r="J45" s="81"/>
      <c r="L45" s="83"/>
      <c r="O45" s="22" t="s">
        <v>18</v>
      </c>
      <c r="P45" s="22">
        <v>1065</v>
      </c>
    </row>
    <row r="46" spans="1:16" ht="12.75">
      <c r="A46" s="106">
        <v>43288</v>
      </c>
      <c r="B46" s="85">
        <f t="shared" si="2"/>
        <v>1230</v>
      </c>
      <c r="C46" s="78">
        <v>1128</v>
      </c>
      <c r="D46" s="19">
        <v>1214</v>
      </c>
      <c r="E46" s="19">
        <v>1141</v>
      </c>
      <c r="F46" s="19">
        <v>1343</v>
      </c>
      <c r="G46" s="19">
        <v>1324</v>
      </c>
      <c r="H46" s="21">
        <v>1260</v>
      </c>
      <c r="I46" s="113">
        <f t="shared" si="3"/>
        <v>30</v>
      </c>
      <c r="J46" s="81"/>
      <c r="O46" s="22" t="s">
        <v>19</v>
      </c>
      <c r="P46" s="22">
        <v>1282</v>
      </c>
    </row>
    <row r="47" spans="1:16" ht="12.75">
      <c r="A47" s="106">
        <v>43289</v>
      </c>
      <c r="B47" s="85">
        <f t="shared" si="2"/>
        <v>1173</v>
      </c>
      <c r="C47" s="78">
        <v>1123</v>
      </c>
      <c r="D47" s="19">
        <v>1119</v>
      </c>
      <c r="E47" s="19">
        <v>1126</v>
      </c>
      <c r="F47" s="19">
        <v>1336</v>
      </c>
      <c r="G47" s="19">
        <v>1161</v>
      </c>
      <c r="H47" s="21">
        <v>1215</v>
      </c>
      <c r="I47" s="113">
        <f t="shared" si="3"/>
        <v>42</v>
      </c>
      <c r="J47" s="81"/>
      <c r="O47" s="22" t="s">
        <v>20</v>
      </c>
      <c r="P47" s="22">
        <v>13227</v>
      </c>
    </row>
    <row r="48" spans="1:16" ht="12.75">
      <c r="A48" s="106">
        <v>43290</v>
      </c>
      <c r="B48" s="85">
        <f t="shared" si="2"/>
        <v>1175.2</v>
      </c>
      <c r="C48" s="78">
        <v>1141</v>
      </c>
      <c r="D48" s="19">
        <v>1192</v>
      </c>
      <c r="E48" s="19">
        <v>1138</v>
      </c>
      <c r="F48" s="19">
        <v>1223</v>
      </c>
      <c r="G48" s="19">
        <v>1182</v>
      </c>
      <c r="H48" s="21">
        <v>1225</v>
      </c>
      <c r="I48" s="113">
        <f t="shared" si="3"/>
        <v>49.799999999999955</v>
      </c>
      <c r="J48" s="81"/>
      <c r="O48" s="22" t="s">
        <v>21</v>
      </c>
      <c r="P48" s="22">
        <v>11</v>
      </c>
    </row>
    <row r="49" spans="1:16" ht="13.5" thickBot="1">
      <c r="A49" s="106">
        <v>43291</v>
      </c>
      <c r="B49" s="85">
        <f t="shared" si="2"/>
        <v>1166.2</v>
      </c>
      <c r="C49" s="78">
        <v>1098</v>
      </c>
      <c r="D49" s="19">
        <v>1145</v>
      </c>
      <c r="E49" s="19">
        <v>1187</v>
      </c>
      <c r="F49" s="19">
        <v>1224</v>
      </c>
      <c r="G49" s="19">
        <v>1177</v>
      </c>
      <c r="H49" s="21">
        <v>1065</v>
      </c>
      <c r="I49" s="113">
        <f t="shared" si="3"/>
        <v>-101.20000000000005</v>
      </c>
      <c r="J49" s="81"/>
      <c r="O49" s="23" t="s">
        <v>9</v>
      </c>
      <c r="P49" s="23">
        <v>43.16483639248172</v>
      </c>
    </row>
    <row r="50" spans="1:10" ht="12.75">
      <c r="A50" s="106">
        <v>43292</v>
      </c>
      <c r="B50" s="82">
        <f t="shared" si="2"/>
        <v>1162.4</v>
      </c>
      <c r="C50" s="78">
        <v>984</v>
      </c>
      <c r="D50" s="19">
        <v>1195</v>
      </c>
      <c r="E50" s="19">
        <v>1251</v>
      </c>
      <c r="F50" s="19">
        <v>1218</v>
      </c>
      <c r="G50" s="19">
        <v>1164</v>
      </c>
      <c r="H50" s="19">
        <v>1112</v>
      </c>
      <c r="I50" s="113">
        <f t="shared" si="3"/>
        <v>-50.40000000000009</v>
      </c>
      <c r="J50" s="81"/>
    </row>
    <row r="51" spans="1:10" ht="12.75">
      <c r="A51" s="106">
        <v>43293</v>
      </c>
      <c r="B51" s="82">
        <f t="shared" si="2"/>
        <v>1156</v>
      </c>
      <c r="C51" s="78">
        <v>1122</v>
      </c>
      <c r="D51" s="19">
        <v>1245</v>
      </c>
      <c r="E51" s="19">
        <v>1099</v>
      </c>
      <c r="F51" s="19">
        <v>1152</v>
      </c>
      <c r="G51" s="19">
        <v>1162</v>
      </c>
      <c r="H51" s="19">
        <v>1187</v>
      </c>
      <c r="I51" s="113">
        <f t="shared" si="3"/>
        <v>31</v>
      </c>
      <c r="J51" s="81"/>
    </row>
    <row r="52" spans="1:10" ht="12.75">
      <c r="A52" s="106">
        <v>43294</v>
      </c>
      <c r="B52" s="82">
        <f t="shared" si="2"/>
        <v>1182.8</v>
      </c>
      <c r="C52" s="78">
        <v>1152</v>
      </c>
      <c r="D52" s="19">
        <v>1185</v>
      </c>
      <c r="E52" s="19">
        <v>1213</v>
      </c>
      <c r="F52" s="19">
        <v>1141</v>
      </c>
      <c r="G52" s="19">
        <v>1223</v>
      </c>
      <c r="H52" s="19">
        <v>1199</v>
      </c>
      <c r="I52" s="113">
        <f t="shared" si="3"/>
        <v>16.200000000000045</v>
      </c>
      <c r="J52" s="81"/>
    </row>
    <row r="53" spans="1:10" ht="12.75">
      <c r="A53" s="106">
        <v>43295</v>
      </c>
      <c r="B53" s="82">
        <f t="shared" si="2"/>
        <v>1157.2</v>
      </c>
      <c r="C53" s="78">
        <v>1141</v>
      </c>
      <c r="D53" s="19">
        <v>1150</v>
      </c>
      <c r="E53" s="19">
        <v>1141</v>
      </c>
      <c r="F53" s="19">
        <v>1175</v>
      </c>
      <c r="G53" s="19">
        <v>1179</v>
      </c>
      <c r="H53" s="19">
        <v>1174</v>
      </c>
      <c r="I53" s="113">
        <f t="shared" si="3"/>
        <v>16.799999999999955</v>
      </c>
      <c r="J53" s="81"/>
    </row>
    <row r="54" spans="1:10" ht="13.5" thickBot="1">
      <c r="A54" s="106">
        <v>43296</v>
      </c>
      <c r="B54" s="82">
        <f t="shared" si="2"/>
        <v>1149.4</v>
      </c>
      <c r="C54" s="78">
        <v>1116</v>
      </c>
      <c r="D54" s="19">
        <v>1151</v>
      </c>
      <c r="E54" s="19">
        <v>1115</v>
      </c>
      <c r="F54" s="19">
        <v>1204</v>
      </c>
      <c r="G54" s="19">
        <v>1161</v>
      </c>
      <c r="H54" s="19">
        <v>1153</v>
      </c>
      <c r="I54" s="113">
        <f t="shared" si="3"/>
        <v>3.599999999999909</v>
      </c>
      <c r="J54" s="81"/>
    </row>
    <row r="55" spans="1:22" ht="12.75">
      <c r="A55" s="106">
        <v>43297</v>
      </c>
      <c r="B55" s="82">
        <f t="shared" si="2"/>
        <v>1177.6</v>
      </c>
      <c r="C55" s="78">
        <v>1151</v>
      </c>
      <c r="D55" s="19">
        <v>1142</v>
      </c>
      <c r="E55" s="19">
        <v>1178</v>
      </c>
      <c r="F55" s="19">
        <v>1288</v>
      </c>
      <c r="G55" s="19">
        <v>1129</v>
      </c>
      <c r="H55" s="19">
        <v>1228</v>
      </c>
      <c r="I55" s="113">
        <f t="shared" si="3"/>
        <v>50.40000000000009</v>
      </c>
      <c r="J55" s="81"/>
      <c r="L55" s="94" t="s">
        <v>56</v>
      </c>
      <c r="M55" s="94"/>
      <c r="O55" s="94" t="s">
        <v>56</v>
      </c>
      <c r="P55" s="94"/>
      <c r="R55" s="22" t="s">
        <v>6</v>
      </c>
      <c r="S55" s="22">
        <v>1200.7777777777778</v>
      </c>
      <c r="U55" s="4" t="s">
        <v>7</v>
      </c>
      <c r="V55" s="4" t="s">
        <v>8</v>
      </c>
    </row>
    <row r="56" spans="1:22" ht="13.5" thickBot="1">
      <c r="A56" s="106">
        <v>43298</v>
      </c>
      <c r="B56" s="82">
        <f t="shared" si="2"/>
        <v>1205</v>
      </c>
      <c r="C56" s="78">
        <v>1126</v>
      </c>
      <c r="D56" s="19">
        <v>1246</v>
      </c>
      <c r="E56" s="19">
        <v>1104</v>
      </c>
      <c r="F56" s="19">
        <v>1371</v>
      </c>
      <c r="G56" s="19">
        <v>1178</v>
      </c>
      <c r="H56" s="19">
        <v>1125</v>
      </c>
      <c r="I56" s="113">
        <f t="shared" si="3"/>
        <v>-80</v>
      </c>
      <c r="J56" s="81"/>
      <c r="O56" s="22"/>
      <c r="P56" s="22"/>
      <c r="R56" s="23" t="s">
        <v>9</v>
      </c>
      <c r="S56" s="23">
        <v>78.51594896565966</v>
      </c>
      <c r="U56" s="4">
        <f>S55-S56</f>
        <v>1122.2618288121182</v>
      </c>
      <c r="V56" s="4">
        <f>S55+S56</f>
        <v>1279.2937267434374</v>
      </c>
    </row>
    <row r="57" spans="1:16" ht="12.75">
      <c r="A57" s="106">
        <v>43299</v>
      </c>
      <c r="B57" s="82">
        <f t="shared" si="2"/>
        <v>1209</v>
      </c>
      <c r="C57" s="78">
        <v>1157</v>
      </c>
      <c r="D57" s="19">
        <v>1286</v>
      </c>
      <c r="E57" s="19">
        <v>1135</v>
      </c>
      <c r="F57" s="19">
        <v>1266</v>
      </c>
      <c r="G57" s="19">
        <v>1201</v>
      </c>
      <c r="H57" s="19">
        <v>1149</v>
      </c>
      <c r="I57" s="113">
        <f t="shared" si="3"/>
        <v>-60</v>
      </c>
      <c r="J57" s="81"/>
      <c r="L57" s="38" t="s">
        <v>54</v>
      </c>
      <c r="M57" s="4">
        <f>SUM(H54:H62)</f>
        <v>10552</v>
      </c>
      <c r="O57" s="22" t="s">
        <v>6</v>
      </c>
      <c r="P57" s="22">
        <v>1200.7777777777778</v>
      </c>
    </row>
    <row r="58" spans="1:16" ht="12.75">
      <c r="A58" s="106">
        <v>43300</v>
      </c>
      <c r="B58" s="82">
        <f t="shared" si="2"/>
        <v>1276.6</v>
      </c>
      <c r="C58" s="78">
        <v>1104</v>
      </c>
      <c r="D58" s="19">
        <v>1328</v>
      </c>
      <c r="E58" s="19">
        <v>1127</v>
      </c>
      <c r="F58" s="19">
        <v>1549</v>
      </c>
      <c r="G58" s="19">
        <v>1275</v>
      </c>
      <c r="H58" s="19">
        <v>1162</v>
      </c>
      <c r="I58" s="113">
        <f t="shared" si="3"/>
        <v>-114.59999999999991</v>
      </c>
      <c r="J58" s="81"/>
      <c r="L58" t="s">
        <v>28</v>
      </c>
      <c r="M58" s="69" t="s">
        <v>45</v>
      </c>
      <c r="O58" s="22" t="s">
        <v>10</v>
      </c>
      <c r="P58" s="22">
        <v>34.04848576245424</v>
      </c>
    </row>
    <row r="59" spans="1:16" ht="12.75">
      <c r="A59" s="106">
        <v>43301</v>
      </c>
      <c r="B59" s="82">
        <f t="shared" si="2"/>
        <v>1210.6</v>
      </c>
      <c r="C59" s="78">
        <v>1008</v>
      </c>
      <c r="D59" s="19">
        <v>1184</v>
      </c>
      <c r="E59" s="19">
        <v>1194</v>
      </c>
      <c r="F59" s="19">
        <v>1490</v>
      </c>
      <c r="G59" s="19">
        <v>1177</v>
      </c>
      <c r="H59" s="19">
        <v>1197</v>
      </c>
      <c r="I59" s="113">
        <f t="shared" si="3"/>
        <v>-13.599999999999909</v>
      </c>
      <c r="J59" s="81"/>
      <c r="L59" s="38"/>
      <c r="M59" s="68"/>
      <c r="O59" s="22" t="s">
        <v>11</v>
      </c>
      <c r="P59" s="22">
        <v>1185</v>
      </c>
    </row>
    <row r="60" spans="1:16" ht="12.75">
      <c r="A60" s="49">
        <v>43302</v>
      </c>
      <c r="B60" s="85">
        <f t="shared" si="2"/>
        <v>1147</v>
      </c>
      <c r="C60" s="78">
        <v>999</v>
      </c>
      <c r="D60" s="19">
        <v>1121</v>
      </c>
      <c r="E60" s="19">
        <v>1166</v>
      </c>
      <c r="F60" s="19">
        <v>1226</v>
      </c>
      <c r="G60" s="19">
        <v>1223</v>
      </c>
      <c r="H60" s="21">
        <v>1112</v>
      </c>
      <c r="I60" s="113">
        <f t="shared" si="3"/>
        <v>-35</v>
      </c>
      <c r="J60" s="81"/>
      <c r="L60" s="38" t="s">
        <v>43</v>
      </c>
      <c r="M60" s="4">
        <f>SUM(B54:B62)</f>
        <v>10657.800000000001</v>
      </c>
      <c r="O60" s="22" t="s">
        <v>12</v>
      </c>
      <c r="P60" s="22" t="e">
        <v>#N/A</v>
      </c>
    </row>
    <row r="61" spans="1:16" ht="12.75">
      <c r="A61" s="49">
        <v>43303</v>
      </c>
      <c r="B61" s="85">
        <f t="shared" si="2"/>
        <v>1140.6</v>
      </c>
      <c r="C61" s="78">
        <v>1048</v>
      </c>
      <c r="D61" s="19">
        <v>1241</v>
      </c>
      <c r="E61" s="19">
        <v>1136</v>
      </c>
      <c r="F61" s="19">
        <v>1161</v>
      </c>
      <c r="G61" s="19">
        <v>1117</v>
      </c>
      <c r="H61" s="21">
        <v>1185</v>
      </c>
      <c r="I61" s="113">
        <f t="shared" si="3"/>
        <v>44.40000000000009</v>
      </c>
      <c r="J61" s="81"/>
      <c r="L61" t="s">
        <v>29</v>
      </c>
      <c r="M61" s="97">
        <f>M57-M60</f>
        <v>-105.80000000000109</v>
      </c>
      <c r="O61" s="22" t="s">
        <v>13</v>
      </c>
      <c r="P61" s="22">
        <v>102.14545728736273</v>
      </c>
    </row>
    <row r="62" spans="1:16" ht="12.75">
      <c r="A62" s="49">
        <v>43304</v>
      </c>
      <c r="B62" s="85">
        <f t="shared" si="2"/>
        <v>1142</v>
      </c>
      <c r="C62" s="78">
        <v>1091</v>
      </c>
      <c r="D62" s="19">
        <v>1182</v>
      </c>
      <c r="E62" s="19">
        <v>1135</v>
      </c>
      <c r="F62" s="19">
        <v>1199</v>
      </c>
      <c r="G62" s="19">
        <v>1103</v>
      </c>
      <c r="H62" s="21">
        <v>1241</v>
      </c>
      <c r="I62" s="113">
        <f t="shared" si="3"/>
        <v>99</v>
      </c>
      <c r="J62" s="81"/>
      <c r="L62" t="s">
        <v>27</v>
      </c>
      <c r="M62" s="98" t="s">
        <v>46</v>
      </c>
      <c r="O62" s="22" t="s">
        <v>14</v>
      </c>
      <c r="P62" s="22">
        <v>10433.694444444445</v>
      </c>
    </row>
    <row r="63" spans="1:16" ht="12.75">
      <c r="A63" s="49">
        <v>43305</v>
      </c>
      <c r="B63" s="85">
        <f t="shared" si="2"/>
        <v>1153.2</v>
      </c>
      <c r="C63" s="78">
        <v>1096</v>
      </c>
      <c r="D63" s="19">
        <v>1219</v>
      </c>
      <c r="E63" s="19">
        <v>1136</v>
      </c>
      <c r="F63" s="19">
        <v>1171</v>
      </c>
      <c r="G63" s="19">
        <v>1144</v>
      </c>
      <c r="H63" s="21">
        <v>1225</v>
      </c>
      <c r="I63" s="113">
        <f t="shared" si="3"/>
        <v>71.79999999999995</v>
      </c>
      <c r="J63" s="81"/>
      <c r="O63" s="22" t="s">
        <v>15</v>
      </c>
      <c r="P63" s="22">
        <v>1.5126725638351637</v>
      </c>
    </row>
    <row r="64" spans="1:16" ht="12.75">
      <c r="A64" s="49">
        <v>43306</v>
      </c>
      <c r="B64" s="85">
        <f t="shared" si="2"/>
        <v>1158.2</v>
      </c>
      <c r="C64" s="78">
        <v>1048</v>
      </c>
      <c r="D64" s="19">
        <v>1205</v>
      </c>
      <c r="E64" s="19">
        <v>1135</v>
      </c>
      <c r="F64" s="19">
        <v>1184</v>
      </c>
      <c r="G64" s="19">
        <v>1219</v>
      </c>
      <c r="H64" s="21">
        <v>1169</v>
      </c>
      <c r="I64" s="113">
        <f t="shared" si="3"/>
        <v>10.799999999999955</v>
      </c>
      <c r="J64" s="81"/>
      <c r="O64" s="22" t="s">
        <v>16</v>
      </c>
      <c r="P64" s="22">
        <v>0.5991195933792933</v>
      </c>
    </row>
    <row r="65" spans="1:16" ht="12.75">
      <c r="A65" s="49">
        <v>43307</v>
      </c>
      <c r="B65" s="85">
        <f t="shared" si="2"/>
        <v>1131.8</v>
      </c>
      <c r="C65" s="78">
        <v>983</v>
      </c>
      <c r="D65" s="19">
        <v>1195</v>
      </c>
      <c r="E65" s="19">
        <v>1118</v>
      </c>
      <c r="F65" s="19">
        <v>1207</v>
      </c>
      <c r="G65" s="19">
        <v>1156</v>
      </c>
      <c r="H65" s="21">
        <v>1262</v>
      </c>
      <c r="I65" s="113">
        <f t="shared" si="3"/>
        <v>130.20000000000005</v>
      </c>
      <c r="J65" s="81"/>
      <c r="L65" s="83"/>
      <c r="O65" s="22" t="s">
        <v>17</v>
      </c>
      <c r="P65" s="22">
        <v>364</v>
      </c>
    </row>
    <row r="66" spans="1:16" ht="12.75">
      <c r="A66" s="49">
        <v>43308</v>
      </c>
      <c r="B66" s="85">
        <f t="shared" si="2"/>
        <v>1157.8</v>
      </c>
      <c r="C66" s="78">
        <v>1046</v>
      </c>
      <c r="D66" s="19">
        <v>1078</v>
      </c>
      <c r="E66" s="19">
        <v>1217</v>
      </c>
      <c r="F66" s="19">
        <v>1235</v>
      </c>
      <c r="G66" s="19">
        <v>1213</v>
      </c>
      <c r="H66" s="21">
        <v>1405</v>
      </c>
      <c r="I66" s="113">
        <f t="shared" si="3"/>
        <v>247.20000000000005</v>
      </c>
      <c r="J66" s="81"/>
      <c r="L66" s="83"/>
      <c r="O66" s="22" t="s">
        <v>18</v>
      </c>
      <c r="P66" s="22">
        <v>1041</v>
      </c>
    </row>
    <row r="67" spans="1:16" ht="12.75">
      <c r="A67" s="49">
        <v>43309</v>
      </c>
      <c r="B67" s="85">
        <f t="shared" si="2"/>
        <v>1151.8</v>
      </c>
      <c r="C67" s="78">
        <v>1017</v>
      </c>
      <c r="D67" s="19">
        <v>1161</v>
      </c>
      <c r="E67" s="19">
        <v>1180</v>
      </c>
      <c r="F67" s="19">
        <v>1176</v>
      </c>
      <c r="G67" s="19">
        <v>1225</v>
      </c>
      <c r="H67" s="21">
        <v>1167</v>
      </c>
      <c r="I67" s="113">
        <f t="shared" si="3"/>
        <v>15.200000000000045</v>
      </c>
      <c r="J67" s="81"/>
      <c r="O67" s="22" t="s">
        <v>19</v>
      </c>
      <c r="P67" s="22">
        <v>1405</v>
      </c>
    </row>
    <row r="68" spans="1:16" ht="12.75">
      <c r="A68" s="106">
        <v>43310</v>
      </c>
      <c r="B68" s="85">
        <f t="shared" si="2"/>
        <v>1184.6</v>
      </c>
      <c r="C68" s="78">
        <v>1069</v>
      </c>
      <c r="D68" s="19">
        <v>1196</v>
      </c>
      <c r="E68" s="19">
        <v>1190</v>
      </c>
      <c r="F68" s="19">
        <v>1271</v>
      </c>
      <c r="G68" s="19">
        <v>1197</v>
      </c>
      <c r="H68" s="21">
        <v>1041</v>
      </c>
      <c r="I68" s="113">
        <f t="shared" si="3"/>
        <v>-143.5999999999999</v>
      </c>
      <c r="J68" s="81"/>
      <c r="O68" s="22" t="s">
        <v>20</v>
      </c>
      <c r="P68" s="22">
        <v>10807</v>
      </c>
    </row>
    <row r="69" spans="1:16" ht="12.75">
      <c r="A69" s="106">
        <v>43311</v>
      </c>
      <c r="B69" s="82">
        <f t="shared" si="2"/>
        <v>1139.8</v>
      </c>
      <c r="C69" s="78">
        <v>1023</v>
      </c>
      <c r="D69" s="19">
        <v>1148</v>
      </c>
      <c r="E69" s="19">
        <v>1184</v>
      </c>
      <c r="F69" s="19">
        <v>1181</v>
      </c>
      <c r="G69" s="19">
        <v>1163</v>
      </c>
      <c r="H69" s="19">
        <v>1072</v>
      </c>
      <c r="I69" s="113">
        <f t="shared" si="3"/>
        <v>-67.79999999999995</v>
      </c>
      <c r="J69" s="81"/>
      <c r="O69" s="22" t="s">
        <v>21</v>
      </c>
      <c r="P69" s="22">
        <v>9</v>
      </c>
    </row>
    <row r="70" spans="1:16" ht="13.5" thickBot="1">
      <c r="A70" s="106">
        <v>43312</v>
      </c>
      <c r="B70" s="82">
        <f t="shared" si="2"/>
        <v>1129.2</v>
      </c>
      <c r="C70" s="78">
        <v>1015</v>
      </c>
      <c r="D70" s="19">
        <v>1167</v>
      </c>
      <c r="E70" s="19">
        <v>1147</v>
      </c>
      <c r="F70" s="19">
        <v>1138</v>
      </c>
      <c r="G70" s="19">
        <v>1179</v>
      </c>
      <c r="H70" s="19">
        <v>1126</v>
      </c>
      <c r="I70" s="113">
        <f t="shared" si="3"/>
        <v>-3.2000000000000455</v>
      </c>
      <c r="J70" s="81"/>
      <c r="O70" s="23" t="s">
        <v>9</v>
      </c>
      <c r="P70" s="23">
        <v>78.51594896565966</v>
      </c>
    </row>
    <row r="71" spans="1:10" ht="12.75">
      <c r="A71" s="106">
        <v>43313</v>
      </c>
      <c r="B71" s="82">
        <f t="shared" si="2"/>
        <v>1176.8</v>
      </c>
      <c r="C71" s="78">
        <v>1170</v>
      </c>
      <c r="D71" s="19">
        <v>1175</v>
      </c>
      <c r="E71" s="19">
        <v>1211</v>
      </c>
      <c r="F71" s="19">
        <v>1175</v>
      </c>
      <c r="G71" s="19">
        <v>1153</v>
      </c>
      <c r="H71" s="93">
        <v>1101</v>
      </c>
      <c r="I71" s="113">
        <f t="shared" si="3"/>
        <v>-75.79999999999995</v>
      </c>
      <c r="J71" s="116"/>
    </row>
    <row r="72" spans="1:10" ht="12.75">
      <c r="A72" s="106">
        <v>43314</v>
      </c>
      <c r="B72" s="85">
        <f t="shared" si="2"/>
        <v>1173.4</v>
      </c>
      <c r="C72" s="78">
        <v>1142</v>
      </c>
      <c r="D72" s="19">
        <v>1112</v>
      </c>
      <c r="E72" s="19">
        <v>1215</v>
      </c>
      <c r="F72" s="19">
        <v>1188</v>
      </c>
      <c r="G72" s="19">
        <v>1210</v>
      </c>
      <c r="H72" s="21">
        <v>1134</v>
      </c>
      <c r="I72" s="113">
        <f t="shared" si="3"/>
        <v>-39.40000000000009</v>
      </c>
      <c r="J72" s="13"/>
    </row>
    <row r="73" spans="1:10" ht="13.5" thickBot="1">
      <c r="A73" s="106">
        <v>43315</v>
      </c>
      <c r="B73" s="85">
        <f t="shared" si="2"/>
        <v>1164.4</v>
      </c>
      <c r="C73" s="78">
        <v>1022</v>
      </c>
      <c r="D73" s="19">
        <v>1078</v>
      </c>
      <c r="E73" s="19">
        <v>1243</v>
      </c>
      <c r="F73" s="19">
        <v>1272</v>
      </c>
      <c r="G73" s="19">
        <v>1207</v>
      </c>
      <c r="H73" s="21">
        <v>1254</v>
      </c>
      <c r="I73" s="113">
        <f t="shared" si="3"/>
        <v>89.59999999999991</v>
      </c>
      <c r="J73" s="13"/>
    </row>
    <row r="74" spans="1:22" ht="12.75">
      <c r="A74" s="106">
        <v>43316</v>
      </c>
      <c r="B74" s="85">
        <f t="shared" si="2"/>
        <v>1129.4</v>
      </c>
      <c r="C74" s="78">
        <v>1031</v>
      </c>
      <c r="D74" s="19">
        <v>1066</v>
      </c>
      <c r="E74" s="19">
        <v>1200</v>
      </c>
      <c r="F74" s="19">
        <v>1119</v>
      </c>
      <c r="G74" s="19">
        <v>1231</v>
      </c>
      <c r="H74" s="21">
        <v>1191</v>
      </c>
      <c r="I74" s="113">
        <f t="shared" si="3"/>
        <v>61.59999999999991</v>
      </c>
      <c r="J74" s="13"/>
      <c r="L74" s="94" t="s">
        <v>55</v>
      </c>
      <c r="M74" s="94"/>
      <c r="O74" s="94" t="s">
        <v>55</v>
      </c>
      <c r="P74" s="94"/>
      <c r="R74" s="22" t="s">
        <v>6</v>
      </c>
      <c r="S74" s="22">
        <v>1172.25</v>
      </c>
      <c r="U74" s="4" t="s">
        <v>7</v>
      </c>
      <c r="V74" s="4" t="s">
        <v>8</v>
      </c>
    </row>
    <row r="75" spans="1:22" ht="13.5" thickBot="1">
      <c r="A75" s="106">
        <v>43317</v>
      </c>
      <c r="B75" s="85">
        <f t="shared" si="2"/>
        <v>1167.4</v>
      </c>
      <c r="C75" s="78">
        <v>1038</v>
      </c>
      <c r="D75" s="19">
        <v>1180</v>
      </c>
      <c r="E75" s="19">
        <v>1227</v>
      </c>
      <c r="F75" s="19">
        <v>1213</v>
      </c>
      <c r="G75" s="19">
        <v>1179</v>
      </c>
      <c r="H75" s="21">
        <v>1213</v>
      </c>
      <c r="I75" s="113">
        <f t="shared" si="3"/>
        <v>45.59999999999991</v>
      </c>
      <c r="J75" s="13"/>
      <c r="O75" s="22"/>
      <c r="P75" s="22"/>
      <c r="R75" s="23" t="s">
        <v>9</v>
      </c>
      <c r="S75" s="23">
        <v>52.11330133010985</v>
      </c>
      <c r="U75" s="4">
        <f>S74-S75</f>
        <v>1120.1366986698902</v>
      </c>
      <c r="V75" s="4">
        <f>S74+S75</f>
        <v>1224.3633013301098</v>
      </c>
    </row>
    <row r="76" spans="1:16" ht="12.75">
      <c r="A76" s="106">
        <v>43318</v>
      </c>
      <c r="B76" s="85">
        <f t="shared" si="2"/>
        <v>1178.6</v>
      </c>
      <c r="C76" s="78">
        <v>1019</v>
      </c>
      <c r="D76" s="19">
        <v>1192</v>
      </c>
      <c r="E76" s="19">
        <v>1258</v>
      </c>
      <c r="F76" s="19">
        <v>1243</v>
      </c>
      <c r="G76" s="19">
        <v>1181</v>
      </c>
      <c r="H76" s="21">
        <v>1177</v>
      </c>
      <c r="I76" s="113">
        <f t="shared" si="3"/>
        <v>-1.599999999999909</v>
      </c>
      <c r="J76" s="13"/>
      <c r="L76" s="38" t="s">
        <v>54</v>
      </c>
      <c r="M76" s="4">
        <f>SUM(H66:H73)</f>
        <v>9300</v>
      </c>
      <c r="O76" s="22" t="s">
        <v>6</v>
      </c>
      <c r="P76" s="22">
        <v>1172.25</v>
      </c>
    </row>
    <row r="77" spans="1:16" ht="12.75">
      <c r="A77" s="106">
        <v>43319</v>
      </c>
      <c r="B77" s="85">
        <f t="shared" si="2"/>
        <v>1181</v>
      </c>
      <c r="C77" s="78">
        <v>1006</v>
      </c>
      <c r="D77" s="19">
        <v>1192</v>
      </c>
      <c r="E77" s="19">
        <v>1185</v>
      </c>
      <c r="F77" s="19">
        <v>1235</v>
      </c>
      <c r="G77" s="19">
        <v>1287</v>
      </c>
      <c r="H77" s="21">
        <v>1228</v>
      </c>
      <c r="I77" s="113">
        <f t="shared" si="3"/>
        <v>47</v>
      </c>
      <c r="J77" s="13"/>
      <c r="L77" t="s">
        <v>28</v>
      </c>
      <c r="M77" s="69" t="s">
        <v>47</v>
      </c>
      <c r="O77" s="22" t="s">
        <v>10</v>
      </c>
      <c r="P77" s="22">
        <v>22.03872403617907</v>
      </c>
    </row>
    <row r="78" spans="1:16" ht="12.75">
      <c r="A78" s="106">
        <v>43320</v>
      </c>
      <c r="B78" s="85">
        <f t="shared" si="2"/>
        <v>1173.2</v>
      </c>
      <c r="C78" s="78">
        <v>1020</v>
      </c>
      <c r="D78" s="19">
        <v>1163</v>
      </c>
      <c r="E78" s="19">
        <v>1249</v>
      </c>
      <c r="F78" s="19">
        <v>1219</v>
      </c>
      <c r="G78" s="19">
        <v>1215</v>
      </c>
      <c r="H78" s="21">
        <v>1074</v>
      </c>
      <c r="I78" s="113">
        <f t="shared" si="3"/>
        <v>-99.20000000000005</v>
      </c>
      <c r="J78" s="13"/>
      <c r="L78" s="38"/>
      <c r="M78" s="68"/>
      <c r="O78" s="22" t="s">
        <v>11</v>
      </c>
      <c r="P78" s="22">
        <v>1184</v>
      </c>
    </row>
    <row r="79" spans="1:16" ht="12.75">
      <c r="A79" s="106">
        <v>43321</v>
      </c>
      <c r="B79" s="85">
        <f t="shared" si="2"/>
        <v>1147.4</v>
      </c>
      <c r="C79" s="78">
        <v>1042</v>
      </c>
      <c r="D79" s="19">
        <v>1146</v>
      </c>
      <c r="E79" s="19">
        <v>1237</v>
      </c>
      <c r="F79" s="19">
        <v>1165</v>
      </c>
      <c r="G79" s="19">
        <v>1147</v>
      </c>
      <c r="H79" s="21">
        <v>1107</v>
      </c>
      <c r="I79" s="113">
        <f t="shared" si="3"/>
        <v>-40.40000000000009</v>
      </c>
      <c r="J79" s="13"/>
      <c r="L79" s="38" t="s">
        <v>43</v>
      </c>
      <c r="M79" s="83">
        <f>SUM(B66:B73)</f>
        <v>9277.8</v>
      </c>
      <c r="O79" s="22" t="s">
        <v>12</v>
      </c>
      <c r="P79" s="22" t="e">
        <v>#N/A</v>
      </c>
    </row>
    <row r="80" spans="1:16" ht="12.75">
      <c r="A80" s="106">
        <v>43322</v>
      </c>
      <c r="B80" s="82">
        <f t="shared" si="2"/>
        <v>1164.4</v>
      </c>
      <c r="C80" s="78">
        <v>1028</v>
      </c>
      <c r="D80" s="19">
        <v>1150</v>
      </c>
      <c r="E80" s="19">
        <v>1258</v>
      </c>
      <c r="F80" s="19">
        <v>1141</v>
      </c>
      <c r="G80" s="19">
        <v>1245</v>
      </c>
      <c r="H80" s="19">
        <v>1118</v>
      </c>
      <c r="I80" s="113">
        <f t="shared" si="3"/>
        <v>-46.40000000000009</v>
      </c>
      <c r="J80" s="13"/>
      <c r="L80" t="s">
        <v>29</v>
      </c>
      <c r="M80" s="97">
        <v>63</v>
      </c>
      <c r="O80" s="22" t="s">
        <v>13</v>
      </c>
      <c r="P80" s="22">
        <v>62.33492485872472</v>
      </c>
    </row>
    <row r="81" spans="1:16" ht="12.75">
      <c r="A81" s="106">
        <v>43323</v>
      </c>
      <c r="B81" s="82">
        <f t="shared" si="2"/>
        <v>1173.8</v>
      </c>
      <c r="C81" s="78">
        <v>1069</v>
      </c>
      <c r="D81" s="19">
        <v>1123</v>
      </c>
      <c r="E81" s="19">
        <v>1165</v>
      </c>
      <c r="F81" s="19">
        <v>1281</v>
      </c>
      <c r="G81" s="19">
        <v>1231</v>
      </c>
      <c r="H81" s="19">
        <v>1055</v>
      </c>
      <c r="I81" s="113">
        <f t="shared" si="3"/>
        <v>-118.79999999999995</v>
      </c>
      <c r="J81" s="13"/>
      <c r="L81" t="s">
        <v>27</v>
      </c>
      <c r="M81" s="98" t="s">
        <v>48</v>
      </c>
      <c r="O81" s="22" t="s">
        <v>14</v>
      </c>
      <c r="P81" s="22">
        <v>3885.6428571428573</v>
      </c>
    </row>
    <row r="82" spans="1:16" ht="12.75">
      <c r="A82" s="106">
        <v>43324</v>
      </c>
      <c r="B82" s="82">
        <f t="shared" si="2"/>
        <v>1181.8</v>
      </c>
      <c r="C82" s="78">
        <v>1022</v>
      </c>
      <c r="D82" s="19">
        <v>1157</v>
      </c>
      <c r="E82" s="19">
        <v>1252</v>
      </c>
      <c r="F82" s="19">
        <v>1220</v>
      </c>
      <c r="G82" s="19">
        <v>1258</v>
      </c>
      <c r="H82" s="19">
        <v>1142</v>
      </c>
      <c r="I82" s="113">
        <f t="shared" si="3"/>
        <v>-39.799999999999955</v>
      </c>
      <c r="J82" s="13"/>
      <c r="O82" s="22" t="s">
        <v>15</v>
      </c>
      <c r="P82" s="22">
        <v>-1.0247136326160096</v>
      </c>
    </row>
    <row r="83" spans="1:16" ht="12.75">
      <c r="A83" s="106">
        <v>43325</v>
      </c>
      <c r="B83" s="82">
        <f t="shared" si="2"/>
        <v>1170</v>
      </c>
      <c r="C83" s="78">
        <v>1029</v>
      </c>
      <c r="D83" s="19">
        <v>1162</v>
      </c>
      <c r="E83" s="19">
        <v>1206</v>
      </c>
      <c r="F83" s="19">
        <v>1238</v>
      </c>
      <c r="G83" s="19">
        <v>1215</v>
      </c>
      <c r="H83" s="19">
        <v>1184</v>
      </c>
      <c r="I83" s="113">
        <f t="shared" si="3"/>
        <v>14</v>
      </c>
      <c r="J83" s="13"/>
      <c r="L83" s="83"/>
      <c r="O83" s="22" t="s">
        <v>16</v>
      </c>
      <c r="P83" s="22">
        <v>-0.3839228212940748</v>
      </c>
    </row>
    <row r="84" spans="1:16" ht="12.75">
      <c r="A84" s="106">
        <v>43326</v>
      </c>
      <c r="B84" s="82">
        <f t="shared" si="2"/>
        <v>1180.8</v>
      </c>
      <c r="C84" s="78">
        <v>1046</v>
      </c>
      <c r="D84" s="19">
        <v>1126</v>
      </c>
      <c r="E84" s="19">
        <v>1214</v>
      </c>
      <c r="F84" s="19">
        <v>1252</v>
      </c>
      <c r="G84" s="19">
        <v>1266</v>
      </c>
      <c r="H84" s="19">
        <v>1090</v>
      </c>
      <c r="I84" s="113">
        <f t="shared" si="3"/>
        <v>-90.79999999999995</v>
      </c>
      <c r="J84" s="13"/>
      <c r="L84" s="83"/>
      <c r="O84" s="22" t="s">
        <v>17</v>
      </c>
      <c r="P84" s="22">
        <v>180</v>
      </c>
    </row>
    <row r="85" spans="1:16" ht="12.75">
      <c r="A85" s="106">
        <v>43327</v>
      </c>
      <c r="B85" s="82">
        <f t="shared" si="2"/>
        <v>1207.4</v>
      </c>
      <c r="C85" s="78">
        <v>1126</v>
      </c>
      <c r="D85" s="19">
        <v>1173</v>
      </c>
      <c r="E85" s="19">
        <v>1217</v>
      </c>
      <c r="F85" s="19">
        <v>1266</v>
      </c>
      <c r="G85" s="19">
        <v>1255</v>
      </c>
      <c r="H85" s="19">
        <v>1134</v>
      </c>
      <c r="I85" s="113">
        <f t="shared" si="3"/>
        <v>-73.40000000000009</v>
      </c>
      <c r="J85" s="13"/>
      <c r="O85" s="22" t="s">
        <v>18</v>
      </c>
      <c r="P85" s="22">
        <v>1074</v>
      </c>
    </row>
    <row r="86" spans="1:16" ht="12.75">
      <c r="A86" s="106">
        <v>43328</v>
      </c>
      <c r="B86" s="82">
        <f t="shared" si="2"/>
        <v>1151</v>
      </c>
      <c r="C86" s="78">
        <v>1113</v>
      </c>
      <c r="D86" s="19">
        <v>1108</v>
      </c>
      <c r="E86" s="19">
        <v>1134</v>
      </c>
      <c r="F86" s="19">
        <v>1206</v>
      </c>
      <c r="G86" s="19">
        <v>1194</v>
      </c>
      <c r="H86" s="19">
        <v>1118</v>
      </c>
      <c r="I86" s="113">
        <f t="shared" si="3"/>
        <v>-33</v>
      </c>
      <c r="J86" s="13"/>
      <c r="O86" s="22" t="s">
        <v>19</v>
      </c>
      <c r="P86" s="22">
        <v>1254</v>
      </c>
    </row>
    <row r="87" spans="1:16" ht="12.75">
      <c r="A87" s="106">
        <v>43329</v>
      </c>
      <c r="B87" s="82">
        <f t="shared" si="2"/>
        <v>1167.6</v>
      </c>
      <c r="C87" s="78">
        <v>1002</v>
      </c>
      <c r="D87" s="19">
        <v>1171</v>
      </c>
      <c r="E87" s="19">
        <v>1165</v>
      </c>
      <c r="F87" s="19">
        <v>1256</v>
      </c>
      <c r="G87" s="19">
        <v>1244</v>
      </c>
      <c r="H87" s="19">
        <v>1105</v>
      </c>
      <c r="I87" s="113">
        <f t="shared" si="3"/>
        <v>-62.59999999999991</v>
      </c>
      <c r="J87" s="13"/>
      <c r="O87" s="22" t="s">
        <v>20</v>
      </c>
      <c r="P87" s="22">
        <v>9378</v>
      </c>
    </row>
    <row r="88" spans="1:16" ht="12.75">
      <c r="A88" s="106">
        <v>43330</v>
      </c>
      <c r="B88" s="82">
        <f t="shared" si="2"/>
        <v>1171.8</v>
      </c>
      <c r="C88" s="78">
        <v>1083</v>
      </c>
      <c r="D88" s="19">
        <v>1161</v>
      </c>
      <c r="E88" s="19">
        <v>1184</v>
      </c>
      <c r="F88" s="19">
        <v>1193</v>
      </c>
      <c r="G88" s="19">
        <v>1238</v>
      </c>
      <c r="H88" s="19">
        <v>1158</v>
      </c>
      <c r="I88" s="113">
        <f t="shared" si="3"/>
        <v>-13.799999999999955</v>
      </c>
      <c r="J88" s="13"/>
      <c r="O88" s="22" t="s">
        <v>21</v>
      </c>
      <c r="P88" s="22">
        <v>8</v>
      </c>
    </row>
    <row r="89" spans="1:16" ht="13.5" thickBot="1">
      <c r="A89" s="106">
        <v>43331</v>
      </c>
      <c r="B89" s="82">
        <f t="shared" si="2"/>
        <v>1158.8</v>
      </c>
      <c r="C89" s="78">
        <v>1014</v>
      </c>
      <c r="D89" s="19">
        <v>1127</v>
      </c>
      <c r="E89" s="19">
        <v>1143</v>
      </c>
      <c r="F89" s="19">
        <v>1324</v>
      </c>
      <c r="G89" s="19">
        <v>1186</v>
      </c>
      <c r="H89" s="19">
        <v>1097</v>
      </c>
      <c r="I89" s="113">
        <f t="shared" si="3"/>
        <v>-61.799999999999955</v>
      </c>
      <c r="J89" s="13"/>
      <c r="O89" s="23" t="s">
        <v>9</v>
      </c>
      <c r="P89" s="23">
        <v>52.11330133010985</v>
      </c>
    </row>
    <row r="90" spans="1:10" ht="12.75">
      <c r="A90" s="106">
        <v>43332</v>
      </c>
      <c r="B90" s="82">
        <f t="shared" si="2"/>
        <v>1146.6</v>
      </c>
      <c r="C90" s="78">
        <v>1054</v>
      </c>
      <c r="D90" s="19">
        <v>1191</v>
      </c>
      <c r="E90" s="19">
        <v>1221</v>
      </c>
      <c r="F90" s="19">
        <v>1088</v>
      </c>
      <c r="G90" s="19">
        <v>1179</v>
      </c>
      <c r="H90" s="19">
        <v>1201</v>
      </c>
      <c r="I90" s="113">
        <f t="shared" si="3"/>
        <v>54.40000000000009</v>
      </c>
      <c r="J90" s="13"/>
    </row>
    <row r="91" spans="1:10" ht="12.75">
      <c r="A91" s="106">
        <v>43333</v>
      </c>
      <c r="B91" s="82">
        <f t="shared" si="2"/>
        <v>1193.4</v>
      </c>
      <c r="C91" s="78">
        <v>1064</v>
      </c>
      <c r="D91" s="19">
        <v>1233</v>
      </c>
      <c r="E91" s="19">
        <v>1208</v>
      </c>
      <c r="F91" s="19">
        <v>1183</v>
      </c>
      <c r="G91" s="19">
        <v>1279</v>
      </c>
      <c r="H91" s="19">
        <v>1192</v>
      </c>
      <c r="I91" s="113">
        <f t="shared" si="3"/>
        <v>-1.400000000000091</v>
      </c>
      <c r="J91" s="13"/>
    </row>
    <row r="92" spans="1:10" ht="12.75">
      <c r="A92" s="106">
        <v>43334</v>
      </c>
      <c r="B92" s="82">
        <f t="shared" si="2"/>
        <v>1219.6</v>
      </c>
      <c r="C92" s="78">
        <v>1092</v>
      </c>
      <c r="D92" s="19">
        <v>1236</v>
      </c>
      <c r="E92" s="19">
        <v>1282</v>
      </c>
      <c r="F92" s="19">
        <v>1192</v>
      </c>
      <c r="G92" s="19">
        <v>1296</v>
      </c>
      <c r="H92" s="19">
        <v>1122</v>
      </c>
      <c r="I92" s="113">
        <f t="shared" si="3"/>
        <v>-97.59999999999991</v>
      </c>
      <c r="J92" s="13"/>
    </row>
    <row r="93" spans="1:10" ht="12.75">
      <c r="A93" s="49">
        <v>43335</v>
      </c>
      <c r="B93" s="82">
        <f t="shared" si="2"/>
        <v>1214</v>
      </c>
      <c r="C93" s="78">
        <v>1096</v>
      </c>
      <c r="D93" s="19">
        <v>1221</v>
      </c>
      <c r="E93" s="19">
        <v>1184</v>
      </c>
      <c r="F93" s="19">
        <v>1273</v>
      </c>
      <c r="G93" s="19">
        <v>1296</v>
      </c>
      <c r="H93" s="19">
        <v>1063</v>
      </c>
      <c r="I93" s="113">
        <f t="shared" si="3"/>
        <v>-151</v>
      </c>
      <c r="J93" s="13"/>
    </row>
    <row r="94" spans="1:10" ht="12.75">
      <c r="A94" s="49">
        <v>43336</v>
      </c>
      <c r="B94" s="82">
        <f t="shared" si="2"/>
        <v>1172.8</v>
      </c>
      <c r="C94" s="78">
        <v>1085</v>
      </c>
      <c r="D94" s="19">
        <v>1170</v>
      </c>
      <c r="E94" s="19">
        <v>1159</v>
      </c>
      <c r="F94" s="19">
        <v>1304</v>
      </c>
      <c r="G94" s="19">
        <v>1146</v>
      </c>
      <c r="H94" s="19">
        <v>1034</v>
      </c>
      <c r="I94" s="113">
        <f t="shared" si="3"/>
        <v>-138.79999999999995</v>
      </c>
      <c r="J94" s="13"/>
    </row>
    <row r="95" spans="1:10" ht="12.75">
      <c r="A95" s="49">
        <v>43337</v>
      </c>
      <c r="B95" s="82">
        <f t="shared" si="2"/>
        <v>1166.6</v>
      </c>
      <c r="C95" s="78">
        <v>1016</v>
      </c>
      <c r="D95" s="19">
        <v>1212</v>
      </c>
      <c r="E95" s="19">
        <v>1116</v>
      </c>
      <c r="F95" s="19">
        <v>1279</v>
      </c>
      <c r="G95" s="19">
        <v>1210</v>
      </c>
      <c r="H95" s="19">
        <v>1038</v>
      </c>
      <c r="I95" s="113">
        <f t="shared" si="3"/>
        <v>-128.5999999999999</v>
      </c>
      <c r="J95" s="13"/>
    </row>
    <row r="96" spans="1:10" ht="12.75">
      <c r="A96" s="49">
        <v>43338</v>
      </c>
      <c r="B96" s="82">
        <f t="shared" si="2"/>
        <v>1197.2</v>
      </c>
      <c r="C96" s="78">
        <v>1068</v>
      </c>
      <c r="D96" s="19">
        <v>1266</v>
      </c>
      <c r="E96" s="19">
        <v>1132</v>
      </c>
      <c r="F96" s="19">
        <v>1277</v>
      </c>
      <c r="G96" s="19">
        <v>1243</v>
      </c>
      <c r="H96" s="19">
        <v>1092</v>
      </c>
      <c r="I96" s="113">
        <f t="shared" si="3"/>
        <v>-105.20000000000005</v>
      </c>
      <c r="J96" s="13"/>
    </row>
    <row r="97" spans="1:10" ht="12.75">
      <c r="A97" s="49">
        <v>43339</v>
      </c>
      <c r="B97" s="82">
        <f t="shared" si="2"/>
        <v>1186</v>
      </c>
      <c r="C97" s="78">
        <v>1083</v>
      </c>
      <c r="D97" s="19">
        <v>1236</v>
      </c>
      <c r="E97" s="19">
        <v>1210</v>
      </c>
      <c r="F97" s="19">
        <v>1151</v>
      </c>
      <c r="G97" s="19">
        <v>1250</v>
      </c>
      <c r="H97" s="19">
        <v>1132</v>
      </c>
      <c r="I97" s="113">
        <f t="shared" si="3"/>
        <v>-54</v>
      </c>
      <c r="J97" s="13"/>
    </row>
    <row r="98" spans="1:20" ht="12.75">
      <c r="A98" s="49">
        <v>43340</v>
      </c>
      <c r="B98" s="82">
        <f t="shared" si="2"/>
        <v>1170</v>
      </c>
      <c r="C98" s="78">
        <v>1042</v>
      </c>
      <c r="D98" s="19">
        <v>1254</v>
      </c>
      <c r="E98" s="19">
        <v>1130</v>
      </c>
      <c r="F98" s="19">
        <v>1201</v>
      </c>
      <c r="G98" s="19">
        <v>1223</v>
      </c>
      <c r="H98" s="19">
        <v>1152</v>
      </c>
      <c r="I98" s="113">
        <f t="shared" si="3"/>
        <v>-18</v>
      </c>
      <c r="J98" s="13"/>
      <c r="L98" s="19"/>
      <c r="M98" s="19"/>
      <c r="N98" s="19"/>
      <c r="O98" s="19"/>
      <c r="P98" s="19"/>
      <c r="Q98"/>
      <c r="R98"/>
      <c r="S98"/>
      <c r="T98"/>
    </row>
    <row r="99" spans="1:22" ht="12.75">
      <c r="A99" s="49">
        <v>43341</v>
      </c>
      <c r="B99" s="82">
        <f t="shared" si="2"/>
        <v>1189</v>
      </c>
      <c r="C99" s="78">
        <v>1071</v>
      </c>
      <c r="D99" s="19">
        <v>1261</v>
      </c>
      <c r="E99" s="19">
        <v>1225</v>
      </c>
      <c r="F99" s="19">
        <v>1138</v>
      </c>
      <c r="G99" s="19">
        <v>1250</v>
      </c>
      <c r="H99" s="19">
        <v>1140</v>
      </c>
      <c r="I99" s="113">
        <f t="shared" si="3"/>
        <v>-49</v>
      </c>
      <c r="J99" s="13"/>
      <c r="L99" s="61"/>
      <c r="M99" s="61"/>
      <c r="N99" s="61"/>
      <c r="O99" s="28"/>
      <c r="P99" s="28"/>
      <c r="Q99"/>
      <c r="R99"/>
      <c r="S99"/>
      <c r="T99"/>
      <c r="U99"/>
      <c r="V99"/>
    </row>
    <row r="100" spans="1:10" ht="12.75">
      <c r="A100" s="106">
        <v>43342</v>
      </c>
      <c r="B100" s="82">
        <f t="shared" si="2"/>
        <v>1171.4</v>
      </c>
      <c r="C100" s="78">
        <v>1108</v>
      </c>
      <c r="D100" s="19">
        <v>1145</v>
      </c>
      <c r="E100" s="19">
        <v>1220</v>
      </c>
      <c r="F100" s="19">
        <v>1214</v>
      </c>
      <c r="G100" s="19">
        <v>1170</v>
      </c>
      <c r="H100" s="19">
        <v>1057</v>
      </c>
      <c r="I100" s="113">
        <f t="shared" si="3"/>
        <v>-114.40000000000009</v>
      </c>
      <c r="J100" s="13"/>
    </row>
    <row r="101" spans="1:10" ht="12.75">
      <c r="A101" s="106">
        <v>43343</v>
      </c>
      <c r="B101" s="82">
        <f t="shared" si="2"/>
        <v>1135.8</v>
      </c>
      <c r="C101" s="173">
        <v>993</v>
      </c>
      <c r="D101" s="93">
        <v>1180</v>
      </c>
      <c r="E101" s="93">
        <v>1167</v>
      </c>
      <c r="F101" s="93">
        <v>1205</v>
      </c>
      <c r="G101" s="93">
        <v>1134</v>
      </c>
      <c r="H101" s="93">
        <v>1116</v>
      </c>
      <c r="I101" s="113">
        <f t="shared" si="3"/>
        <v>-19.799999999999955</v>
      </c>
      <c r="J101" s="13"/>
    </row>
    <row r="102" spans="1:10" ht="12.75">
      <c r="A102" s="106">
        <v>43344</v>
      </c>
      <c r="B102" s="82">
        <f t="shared" si="2"/>
        <v>1105.2</v>
      </c>
      <c r="C102" s="12">
        <v>968</v>
      </c>
      <c r="D102" s="105">
        <v>1132</v>
      </c>
      <c r="E102" s="105">
        <v>1116</v>
      </c>
      <c r="F102" s="105">
        <v>1109</v>
      </c>
      <c r="G102" s="105">
        <v>1201</v>
      </c>
      <c r="H102" s="105">
        <v>1171</v>
      </c>
      <c r="I102" s="113">
        <f t="shared" si="3"/>
        <v>65.79999999999995</v>
      </c>
      <c r="J102" s="116"/>
    </row>
    <row r="103" spans="1:10" ht="12.75">
      <c r="A103" s="106">
        <v>43345</v>
      </c>
      <c r="B103" s="82">
        <f t="shared" si="2"/>
        <v>1163</v>
      </c>
      <c r="C103" s="12">
        <v>1020</v>
      </c>
      <c r="D103" s="105">
        <v>1269</v>
      </c>
      <c r="E103" s="105">
        <v>1080</v>
      </c>
      <c r="F103" s="105">
        <v>1202</v>
      </c>
      <c r="G103" s="105">
        <v>1244</v>
      </c>
      <c r="H103" s="105">
        <v>1178</v>
      </c>
      <c r="I103" s="113">
        <f t="shared" si="3"/>
        <v>15</v>
      </c>
      <c r="J103" s="13"/>
    </row>
    <row r="104" spans="1:20" ht="12.75">
      <c r="A104" s="106">
        <v>43346</v>
      </c>
      <c r="B104" s="82">
        <f t="shared" si="2"/>
        <v>1146.6</v>
      </c>
      <c r="C104" s="12">
        <v>1108</v>
      </c>
      <c r="D104" s="105">
        <v>1215</v>
      </c>
      <c r="E104" s="105">
        <v>1128</v>
      </c>
      <c r="F104" s="105">
        <v>1154</v>
      </c>
      <c r="G104" s="105">
        <v>1128</v>
      </c>
      <c r="H104" s="105">
        <v>1188</v>
      </c>
      <c r="I104" s="113">
        <f t="shared" si="3"/>
        <v>41.40000000000009</v>
      </c>
      <c r="J104" s="13"/>
      <c r="L104" s="19"/>
      <c r="M104" s="19"/>
      <c r="N104" s="19"/>
      <c r="O104" s="19"/>
      <c r="P104" s="19"/>
      <c r="Q104"/>
      <c r="R104"/>
      <c r="S104"/>
      <c r="T104"/>
    </row>
    <row r="105" spans="1:30" ht="12.75">
      <c r="A105" s="106">
        <v>43347</v>
      </c>
      <c r="B105" s="82">
        <f t="shared" si="2"/>
        <v>1172.4</v>
      </c>
      <c r="C105" s="12">
        <v>1046</v>
      </c>
      <c r="D105" s="105">
        <v>1220</v>
      </c>
      <c r="E105" s="105">
        <v>1182</v>
      </c>
      <c r="F105" s="105">
        <v>1154</v>
      </c>
      <c r="G105" s="105">
        <v>1260</v>
      </c>
      <c r="H105" s="105">
        <v>1096</v>
      </c>
      <c r="I105" s="113">
        <f t="shared" si="3"/>
        <v>-76.40000000000009</v>
      </c>
      <c r="J105" s="13"/>
      <c r="L105" s="61"/>
      <c r="M105" s="61"/>
      <c r="N105" s="61"/>
      <c r="O105" s="28"/>
      <c r="P105" s="28"/>
      <c r="Q105"/>
      <c r="R105"/>
      <c r="S105"/>
      <c r="T105"/>
      <c r="U105"/>
      <c r="V105"/>
      <c r="W105"/>
      <c r="X105"/>
      <c r="Y105"/>
      <c r="Z105"/>
      <c r="AA105"/>
      <c r="AB105"/>
      <c r="AC105"/>
      <c r="AD105"/>
    </row>
    <row r="106" spans="1:30" ht="12.75">
      <c r="A106" s="106">
        <v>43348</v>
      </c>
      <c r="B106" s="82">
        <f t="shared" si="2"/>
        <v>1194.8</v>
      </c>
      <c r="C106" s="12">
        <v>1079</v>
      </c>
      <c r="D106" s="105">
        <v>1276</v>
      </c>
      <c r="E106" s="105">
        <v>1202</v>
      </c>
      <c r="F106" s="105">
        <v>1172</v>
      </c>
      <c r="G106" s="105">
        <v>1245</v>
      </c>
      <c r="H106" s="105">
        <v>1094</v>
      </c>
      <c r="I106" s="113">
        <f t="shared" si="3"/>
        <v>-100.79999999999995</v>
      </c>
      <c r="J106" s="13"/>
      <c r="L106" s="29"/>
      <c r="M106" s="29"/>
      <c r="N106" s="29"/>
      <c r="O106" s="29"/>
      <c r="P106" s="29"/>
      <c r="Q106"/>
      <c r="R106"/>
      <c r="S106"/>
      <c r="T106"/>
      <c r="U106"/>
      <c r="V106"/>
      <c r="W106"/>
      <c r="X106"/>
      <c r="Y106"/>
      <c r="Z106"/>
      <c r="AA106"/>
      <c r="AB106"/>
      <c r="AC106"/>
      <c r="AD106"/>
    </row>
    <row r="107" spans="1:30" ht="12.75">
      <c r="A107" s="106">
        <v>43349</v>
      </c>
      <c r="B107" s="82">
        <f t="shared" si="2"/>
        <v>1184.6</v>
      </c>
      <c r="C107" s="12">
        <v>1002</v>
      </c>
      <c r="D107" s="105">
        <v>1208</v>
      </c>
      <c r="E107" s="105">
        <v>1207</v>
      </c>
      <c r="F107" s="105">
        <v>1317</v>
      </c>
      <c r="G107" s="105">
        <v>1189</v>
      </c>
      <c r="H107" s="105">
        <v>1108</v>
      </c>
      <c r="I107" s="113">
        <f t="shared" si="3"/>
        <v>-76.59999999999991</v>
      </c>
      <c r="J107" s="13"/>
      <c r="L107" s="30"/>
      <c r="M107" s="30"/>
      <c r="N107" s="30"/>
      <c r="O107" s="30"/>
      <c r="P107" s="30"/>
      <c r="Q107"/>
      <c r="R107"/>
      <c r="S107"/>
      <c r="T107"/>
      <c r="U107"/>
      <c r="V107"/>
      <c r="W107"/>
      <c r="X107"/>
      <c r="Y107"/>
      <c r="Z107"/>
      <c r="AA107"/>
      <c r="AB107"/>
      <c r="AC107"/>
      <c r="AD107"/>
    </row>
    <row r="108" spans="1:30" ht="12.75">
      <c r="A108" s="106">
        <v>43350</v>
      </c>
      <c r="B108" s="82">
        <f aca="true" t="shared" si="4" ref="B108:B116">AVERAGE(C108:G108)</f>
        <v>1159</v>
      </c>
      <c r="C108" s="12">
        <v>950</v>
      </c>
      <c r="D108" s="105">
        <v>1158</v>
      </c>
      <c r="E108" s="105">
        <v>1216</v>
      </c>
      <c r="F108" s="105">
        <v>1246</v>
      </c>
      <c r="G108" s="105">
        <v>1225</v>
      </c>
      <c r="H108" s="105">
        <v>1108</v>
      </c>
      <c r="I108" s="113">
        <f aca="true" t="shared" si="5" ref="I108:I116">H108-B108</f>
        <v>-51</v>
      </c>
      <c r="J108" s="13"/>
      <c r="L108" s="31"/>
      <c r="M108" s="31"/>
      <c r="N108" s="31"/>
      <c r="O108" s="31"/>
      <c r="P108" s="31"/>
      <c r="Q108"/>
      <c r="R108"/>
      <c r="S108"/>
      <c r="T108"/>
      <c r="U108"/>
      <c r="V108"/>
      <c r="W108"/>
      <c r="X108"/>
      <c r="Y108"/>
      <c r="Z108"/>
      <c r="AA108"/>
      <c r="AB108"/>
      <c r="AC108"/>
      <c r="AD108"/>
    </row>
    <row r="109" spans="1:30" ht="12.75">
      <c r="A109" s="106">
        <v>43351</v>
      </c>
      <c r="B109" s="82">
        <f t="shared" si="4"/>
        <v>1159.4</v>
      </c>
      <c r="C109" s="12">
        <v>947</v>
      </c>
      <c r="D109" s="105">
        <v>1202</v>
      </c>
      <c r="E109" s="105">
        <v>1176</v>
      </c>
      <c r="F109" s="105">
        <v>1191</v>
      </c>
      <c r="G109" s="105">
        <v>1281</v>
      </c>
      <c r="H109" s="105">
        <v>1194</v>
      </c>
      <c r="I109" s="113">
        <f t="shared" si="5"/>
        <v>34.59999999999991</v>
      </c>
      <c r="J109" s="13"/>
      <c r="U109"/>
      <c r="V109"/>
      <c r="W109"/>
      <c r="X109"/>
      <c r="Y109"/>
      <c r="Z109"/>
      <c r="AA109"/>
      <c r="AB109"/>
      <c r="AC109"/>
      <c r="AD109"/>
    </row>
    <row r="110" spans="1:10" ht="12.75">
      <c r="A110" s="106">
        <v>43352</v>
      </c>
      <c r="B110" s="82">
        <f t="shared" si="4"/>
        <v>1172.6</v>
      </c>
      <c r="C110" s="12">
        <v>1072</v>
      </c>
      <c r="D110" s="105">
        <v>1182</v>
      </c>
      <c r="E110" s="105">
        <v>1218</v>
      </c>
      <c r="F110" s="105">
        <v>1159</v>
      </c>
      <c r="G110" s="105">
        <v>1232</v>
      </c>
      <c r="H110" s="105">
        <v>1220</v>
      </c>
      <c r="I110" s="113">
        <f t="shared" si="5"/>
        <v>47.40000000000009</v>
      </c>
      <c r="J110" s="13"/>
    </row>
    <row r="111" spans="1:10" ht="12.75">
      <c r="A111" s="106">
        <v>43353</v>
      </c>
      <c r="B111" s="82">
        <f t="shared" si="4"/>
        <v>1173.4</v>
      </c>
      <c r="C111" s="12">
        <v>1082</v>
      </c>
      <c r="D111" s="105">
        <v>1167</v>
      </c>
      <c r="E111" s="105">
        <v>1233</v>
      </c>
      <c r="F111" s="105">
        <v>1124</v>
      </c>
      <c r="G111" s="105">
        <v>1261</v>
      </c>
      <c r="H111" s="105">
        <v>1175</v>
      </c>
      <c r="I111" s="113">
        <f t="shared" si="5"/>
        <v>1.599999999999909</v>
      </c>
      <c r="J111" s="13"/>
    </row>
    <row r="112" spans="1:10" ht="12.75">
      <c r="A112" s="106">
        <v>43354</v>
      </c>
      <c r="B112" s="82">
        <f t="shared" si="4"/>
        <v>1164.6</v>
      </c>
      <c r="C112" s="12">
        <v>1102</v>
      </c>
      <c r="D112" s="105">
        <v>1136</v>
      </c>
      <c r="E112" s="105">
        <v>1256</v>
      </c>
      <c r="F112" s="105">
        <v>1110</v>
      </c>
      <c r="G112" s="105">
        <v>1219</v>
      </c>
      <c r="H112" s="105">
        <v>1188</v>
      </c>
      <c r="I112" s="113">
        <f t="shared" si="5"/>
        <v>23.40000000000009</v>
      </c>
      <c r="J112" s="13"/>
    </row>
    <row r="113" spans="1:10" ht="12.75">
      <c r="A113" s="106">
        <v>43355</v>
      </c>
      <c r="B113" s="82">
        <f t="shared" si="4"/>
        <v>1176.2</v>
      </c>
      <c r="C113" s="12">
        <v>1174</v>
      </c>
      <c r="D113" s="105">
        <v>1156</v>
      </c>
      <c r="E113" s="105">
        <v>1234</v>
      </c>
      <c r="F113" s="105">
        <v>1160</v>
      </c>
      <c r="G113" s="105">
        <v>1157</v>
      </c>
      <c r="H113" s="105">
        <v>1145</v>
      </c>
      <c r="I113" s="113">
        <f t="shared" si="5"/>
        <v>-31.200000000000045</v>
      </c>
      <c r="J113" s="13"/>
    </row>
    <row r="114" spans="1:10" ht="12.75">
      <c r="A114" s="106">
        <v>43356</v>
      </c>
      <c r="B114" s="82">
        <f t="shared" si="4"/>
        <v>1221.6</v>
      </c>
      <c r="C114" s="12">
        <v>1145</v>
      </c>
      <c r="D114" s="105">
        <v>1259</v>
      </c>
      <c r="E114" s="105">
        <v>1148</v>
      </c>
      <c r="F114" s="105">
        <v>1293</v>
      </c>
      <c r="G114" s="105">
        <v>1263</v>
      </c>
      <c r="H114" s="105">
        <v>1120</v>
      </c>
      <c r="I114" s="113">
        <f t="shared" si="5"/>
        <v>-101.59999999999991</v>
      </c>
      <c r="J114" s="13"/>
    </row>
    <row r="115" spans="1:10" ht="12.75">
      <c r="A115" s="106">
        <v>43357</v>
      </c>
      <c r="B115" s="82">
        <f t="shared" si="4"/>
        <v>1190</v>
      </c>
      <c r="C115" s="12">
        <v>1050</v>
      </c>
      <c r="D115" s="105">
        <v>1165</v>
      </c>
      <c r="E115" s="105">
        <v>1237</v>
      </c>
      <c r="F115" s="105">
        <v>1284</v>
      </c>
      <c r="G115" s="105">
        <v>1214</v>
      </c>
      <c r="H115" s="105">
        <v>1132</v>
      </c>
      <c r="I115" s="113">
        <f t="shared" si="5"/>
        <v>-58</v>
      </c>
      <c r="J115" s="13"/>
    </row>
    <row r="116" spans="1:10" ht="12.75">
      <c r="A116" s="106">
        <v>43358</v>
      </c>
      <c r="B116" s="82">
        <f t="shared" si="4"/>
        <v>1195.6</v>
      </c>
      <c r="C116" s="12">
        <v>1040</v>
      </c>
      <c r="D116" s="105">
        <v>1192</v>
      </c>
      <c r="E116" s="105">
        <v>1228</v>
      </c>
      <c r="F116" s="105">
        <v>1256</v>
      </c>
      <c r="G116" s="105">
        <v>1262</v>
      </c>
      <c r="H116" s="105">
        <v>1152</v>
      </c>
      <c r="I116" s="113">
        <f t="shared" si="5"/>
        <v>-43.59999999999991</v>
      </c>
      <c r="J116" s="13"/>
    </row>
    <row r="117" spans="9:10" ht="12.75">
      <c r="I117" s="83">
        <f>SUM(I10:I116)</f>
        <v>-1505.9999999999998</v>
      </c>
      <c r="J117" s="13"/>
    </row>
    <row r="118" ht="12.75">
      <c r="J118" s="13"/>
    </row>
    <row r="119" spans="1:10" ht="12.75">
      <c r="A119" s="25" t="s">
        <v>32</v>
      </c>
      <c r="B119" s="26"/>
      <c r="J119" s="13"/>
    </row>
    <row r="120" spans="1:14" ht="12.75">
      <c r="A120" s="72" t="s">
        <v>34</v>
      </c>
      <c r="B120"/>
      <c r="J120" s="13"/>
      <c r="M120" s="26"/>
      <c r="N120" s="19"/>
    </row>
    <row r="121" spans="1:14" ht="12.75">
      <c r="A121" t="s">
        <v>33</v>
      </c>
      <c r="B121"/>
      <c r="J121" s="13"/>
      <c r="M121"/>
      <c r="N121" s="19"/>
    </row>
    <row r="122" spans="10:14" ht="12.75">
      <c r="J122" s="13"/>
      <c r="M122"/>
      <c r="N122" s="19"/>
    </row>
    <row r="123" ht="12.75">
      <c r="J123" s="13"/>
    </row>
    <row r="124" ht="12.75">
      <c r="J124" s="13"/>
    </row>
    <row r="125" ht="12.75">
      <c r="J125" s="13"/>
    </row>
    <row r="126" ht="12.75">
      <c r="J126" s="13"/>
    </row>
    <row r="127" ht="12.75">
      <c r="J127" s="13"/>
    </row>
    <row r="128" ht="12.75">
      <c r="J128" s="13"/>
    </row>
    <row r="129" ht="12.75">
      <c r="J129" s="13"/>
    </row>
    <row r="130" ht="12.75">
      <c r="J130" s="13"/>
    </row>
    <row r="131" spans="10:11" ht="12.75">
      <c r="J131" s="13"/>
      <c r="K131" s="70"/>
    </row>
    <row r="132" ht="12.75">
      <c r="J132" s="116"/>
    </row>
    <row r="134" spans="10:11" ht="12.75">
      <c r="J134" s="13"/>
      <c r="K134" s="19"/>
    </row>
    <row r="135" spans="10:256" ht="12.75" customHeight="1">
      <c r="J135" s="117"/>
      <c r="K135" s="61"/>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0:11" ht="12.75" customHeight="1">
      <c r="J136" s="118"/>
      <c r="K136" s="29"/>
    </row>
    <row r="137" spans="10:11" ht="15" customHeight="1">
      <c r="J137" s="119"/>
      <c r="K137" s="30"/>
    </row>
    <row r="138" spans="10:11" ht="12.75">
      <c r="J138" s="120"/>
      <c r="K138" s="31"/>
    </row>
    <row r="139" ht="12.75"/>
    <row r="140" ht="12.75"/>
  </sheetData>
  <sheetProtection/>
  <mergeCells count="1">
    <mergeCell ref="A1:B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V148"/>
  <sheetViews>
    <sheetView zoomScale="90" zoomScaleNormal="90" zoomScalePageLayoutView="0" workbookViewId="0" topLeftCell="A1">
      <selection activeCell="A1" sqref="A1"/>
    </sheetView>
  </sheetViews>
  <sheetFormatPr defaultColWidth="9.140625" defaultRowHeight="12.75"/>
  <cols>
    <col min="1" max="1" width="18.421875" style="0" customWidth="1"/>
    <col min="2" max="2" width="17.7109375" style="0" customWidth="1"/>
    <col min="3" max="3" width="14.28125" style="0" customWidth="1"/>
    <col min="4" max="4" width="11.57421875" style="0" customWidth="1"/>
    <col min="5" max="5" width="12.140625" style="0" customWidth="1"/>
    <col min="8" max="8" width="9.140625" style="0" customWidth="1"/>
    <col min="9" max="9" width="15.57421875" style="0" customWidth="1"/>
    <col min="10" max="10" width="16.8515625" style="0" customWidth="1"/>
    <col min="12" max="12" width="39.28125" style="0" customWidth="1"/>
    <col min="13" max="13" width="23.8515625" style="0" customWidth="1"/>
    <col min="15" max="15" width="33.140625" style="0" customWidth="1"/>
    <col min="18" max="18" width="25.7109375" style="0" customWidth="1"/>
  </cols>
  <sheetData>
    <row r="2" spans="1:9" s="4" customFormat="1" ht="12.75">
      <c r="A2" s="25" t="s">
        <v>111</v>
      </c>
      <c r="B2" s="26"/>
      <c r="C2" s="26"/>
      <c r="D2" s="26"/>
      <c r="E2" s="26"/>
      <c r="F2" s="26"/>
      <c r="G2" s="26"/>
      <c r="H2" s="26"/>
      <c r="I2" s="26"/>
    </row>
    <row r="4" spans="1:10" ht="12.75">
      <c r="A4" s="33"/>
      <c r="B4" s="33" t="s">
        <v>112</v>
      </c>
      <c r="C4" s="33"/>
      <c r="D4" s="79"/>
      <c r="E4" s="79"/>
      <c r="F4" s="79"/>
      <c r="G4" s="79"/>
      <c r="H4" s="79"/>
      <c r="I4" s="79"/>
      <c r="J4" s="122"/>
    </row>
    <row r="5" spans="1:10" ht="12.75">
      <c r="A5" s="32"/>
      <c r="B5" s="60" t="s">
        <v>23</v>
      </c>
      <c r="C5" s="32"/>
      <c r="D5" s="32"/>
      <c r="E5" s="32"/>
      <c r="F5" s="32"/>
      <c r="G5" s="32"/>
      <c r="H5" s="32"/>
      <c r="I5" s="126"/>
      <c r="J5" s="123"/>
    </row>
    <row r="6" spans="1:10" ht="12.75">
      <c r="A6" s="32"/>
      <c r="B6" s="60" t="s">
        <v>24</v>
      </c>
      <c r="C6" s="32"/>
      <c r="D6" s="32"/>
      <c r="E6" s="32"/>
      <c r="F6" s="32"/>
      <c r="G6" s="32"/>
      <c r="H6" s="32"/>
      <c r="I6" s="127" t="s">
        <v>108</v>
      </c>
      <c r="J6" s="124" t="s">
        <v>109</v>
      </c>
    </row>
    <row r="7" spans="1:10" ht="14.25">
      <c r="A7" s="34" t="s">
        <v>0</v>
      </c>
      <c r="B7" s="35" t="s">
        <v>31</v>
      </c>
      <c r="C7" s="36">
        <v>2012</v>
      </c>
      <c r="D7" s="36">
        <v>2013</v>
      </c>
      <c r="E7" s="36">
        <v>2014</v>
      </c>
      <c r="F7" s="36">
        <v>2015</v>
      </c>
      <c r="G7" s="36">
        <v>2016</v>
      </c>
      <c r="H7" s="36">
        <v>2017</v>
      </c>
      <c r="I7" s="36">
        <v>2017</v>
      </c>
      <c r="J7" s="125"/>
    </row>
    <row r="8" spans="1:10" ht="12.75">
      <c r="A8" s="80">
        <v>43252</v>
      </c>
      <c r="B8" s="81">
        <f aca="true" t="shared" si="0" ref="B8:B41">AVERAGE(C8:G8)</f>
        <v>1165.6</v>
      </c>
      <c r="C8" s="19">
        <v>1132</v>
      </c>
      <c r="D8" s="81">
        <v>1097</v>
      </c>
      <c r="E8" s="88">
        <v>1133</v>
      </c>
      <c r="F8" s="88">
        <v>1221</v>
      </c>
      <c r="G8" s="88">
        <v>1245</v>
      </c>
      <c r="H8" s="88">
        <v>1242</v>
      </c>
      <c r="I8" s="78">
        <f aca="true" t="shared" si="1" ref="I8:I41">H8-C8</f>
        <v>110</v>
      </c>
      <c r="J8" s="88">
        <v>0</v>
      </c>
    </row>
    <row r="9" spans="1:10" ht="13.5" thickBot="1">
      <c r="A9" s="80">
        <v>43253</v>
      </c>
      <c r="B9" s="81">
        <f t="shared" si="0"/>
        <v>1199.4</v>
      </c>
      <c r="C9" s="19">
        <v>1188</v>
      </c>
      <c r="D9" s="81">
        <v>1094</v>
      </c>
      <c r="E9" s="77">
        <v>1249</v>
      </c>
      <c r="F9" s="77">
        <v>1243</v>
      </c>
      <c r="G9" s="77">
        <v>1223</v>
      </c>
      <c r="H9" s="77">
        <v>1207</v>
      </c>
      <c r="I9" s="78">
        <f t="shared" si="1"/>
        <v>19</v>
      </c>
      <c r="J9" s="88">
        <v>0</v>
      </c>
    </row>
    <row r="10" spans="1:22" ht="12.75">
      <c r="A10" s="80">
        <v>43254</v>
      </c>
      <c r="B10" s="81">
        <f t="shared" si="0"/>
        <v>1216</v>
      </c>
      <c r="C10" s="19">
        <v>1199</v>
      </c>
      <c r="D10" s="81">
        <v>1117</v>
      </c>
      <c r="E10" s="77">
        <v>1209</v>
      </c>
      <c r="F10" s="77">
        <v>1238</v>
      </c>
      <c r="G10" s="77">
        <v>1317</v>
      </c>
      <c r="H10" s="77">
        <v>1176</v>
      </c>
      <c r="I10" s="78">
        <f t="shared" si="1"/>
        <v>-23</v>
      </c>
      <c r="J10" s="88">
        <v>0</v>
      </c>
      <c r="L10" s="24" t="s">
        <v>58</v>
      </c>
      <c r="M10" s="24"/>
      <c r="O10" s="24" t="s">
        <v>58</v>
      </c>
      <c r="P10" s="24"/>
      <c r="R10" s="22" t="s">
        <v>6</v>
      </c>
      <c r="S10" s="22">
        <v>1332.7142857142858</v>
      </c>
      <c r="U10" s="1" t="s">
        <v>7</v>
      </c>
      <c r="V10" s="1" t="s">
        <v>8</v>
      </c>
    </row>
    <row r="11" spans="1:22" ht="13.5" thickBot="1">
      <c r="A11" s="80">
        <v>43255</v>
      </c>
      <c r="B11" s="81">
        <f t="shared" si="0"/>
        <v>1218.4</v>
      </c>
      <c r="C11" s="19">
        <v>1276</v>
      </c>
      <c r="D11" s="81">
        <v>1071</v>
      </c>
      <c r="E11" s="77">
        <v>1177</v>
      </c>
      <c r="F11" s="77">
        <v>1319</v>
      </c>
      <c r="G11" s="77">
        <v>1249</v>
      </c>
      <c r="H11" s="77">
        <v>1114</v>
      </c>
      <c r="I11" s="78">
        <f t="shared" si="1"/>
        <v>-162</v>
      </c>
      <c r="J11" s="88">
        <v>0</v>
      </c>
      <c r="O11" s="22"/>
      <c r="P11" s="22"/>
      <c r="R11" s="23" t="s">
        <v>9</v>
      </c>
      <c r="S11" s="23">
        <v>85.63810998353281</v>
      </c>
      <c r="U11">
        <f>S10-S11</f>
        <v>1247.076175730753</v>
      </c>
      <c r="V11">
        <f>S10+S11</f>
        <v>1418.3523956978186</v>
      </c>
    </row>
    <row r="12" spans="1:16" ht="12.75">
      <c r="A12" s="71">
        <v>43256</v>
      </c>
      <c r="B12" s="81">
        <f t="shared" si="0"/>
        <v>1236</v>
      </c>
      <c r="C12" s="19">
        <v>1304</v>
      </c>
      <c r="D12" s="81">
        <v>1132</v>
      </c>
      <c r="E12" s="73">
        <v>1160</v>
      </c>
      <c r="F12" s="73">
        <v>1318</v>
      </c>
      <c r="G12" s="73">
        <v>1266</v>
      </c>
      <c r="H12" s="73">
        <v>1186</v>
      </c>
      <c r="I12" s="78">
        <f t="shared" si="1"/>
        <v>-118</v>
      </c>
      <c r="J12" s="88">
        <v>0</v>
      </c>
      <c r="L12" s="38" t="s">
        <v>51</v>
      </c>
      <c r="M12" s="83">
        <f>SUM(H24:H30)</f>
        <v>9329</v>
      </c>
      <c r="O12" s="22" t="s">
        <v>6</v>
      </c>
      <c r="P12" s="22">
        <v>1332.7142857142858</v>
      </c>
    </row>
    <row r="13" spans="1:16" ht="12.75">
      <c r="A13" s="71">
        <v>43257</v>
      </c>
      <c r="B13" s="81">
        <f t="shared" si="0"/>
        <v>1208.8</v>
      </c>
      <c r="C13" s="19">
        <v>1324</v>
      </c>
      <c r="D13" s="81">
        <v>1039</v>
      </c>
      <c r="E13" s="73">
        <v>1223</v>
      </c>
      <c r="F13" s="73">
        <v>1202</v>
      </c>
      <c r="G13" s="73">
        <v>1256</v>
      </c>
      <c r="H13" s="73">
        <v>1184</v>
      </c>
      <c r="I13" s="78">
        <f t="shared" si="1"/>
        <v>-140</v>
      </c>
      <c r="J13" s="88">
        <v>0</v>
      </c>
      <c r="L13" t="s">
        <v>28</v>
      </c>
      <c r="M13" s="69" t="s">
        <v>49</v>
      </c>
      <c r="O13" s="22" t="s">
        <v>10</v>
      </c>
      <c r="P13" s="22">
        <v>34.99844505778199</v>
      </c>
    </row>
    <row r="14" spans="1:16" ht="12.75">
      <c r="A14" s="71">
        <v>43258</v>
      </c>
      <c r="B14" s="81">
        <f t="shared" si="0"/>
        <v>1220</v>
      </c>
      <c r="C14" s="19">
        <v>1161</v>
      </c>
      <c r="D14" s="81">
        <v>1079</v>
      </c>
      <c r="E14" s="73">
        <v>1307</v>
      </c>
      <c r="F14" s="73">
        <v>1222</v>
      </c>
      <c r="G14" s="73">
        <v>1331</v>
      </c>
      <c r="H14" s="73">
        <v>1162</v>
      </c>
      <c r="I14" s="78">
        <f t="shared" si="1"/>
        <v>1</v>
      </c>
      <c r="J14" s="88">
        <v>0</v>
      </c>
      <c r="L14" s="38"/>
      <c r="M14" s="68"/>
      <c r="O14" s="22" t="s">
        <v>11</v>
      </c>
      <c r="P14" s="22">
        <v>1360</v>
      </c>
    </row>
    <row r="15" spans="1:16" ht="12.75">
      <c r="A15" s="71">
        <v>43259</v>
      </c>
      <c r="B15" s="81">
        <f t="shared" si="0"/>
        <v>1200.4</v>
      </c>
      <c r="C15" s="19">
        <v>1182</v>
      </c>
      <c r="D15" s="81">
        <v>1091</v>
      </c>
      <c r="E15" s="73">
        <v>1201</v>
      </c>
      <c r="F15" s="73">
        <v>1205</v>
      </c>
      <c r="G15" s="73">
        <v>1323</v>
      </c>
      <c r="H15" s="73">
        <v>1219</v>
      </c>
      <c r="I15" s="78">
        <f t="shared" si="1"/>
        <v>37</v>
      </c>
      <c r="J15" s="88">
        <v>0</v>
      </c>
      <c r="L15" s="38" t="s">
        <v>43</v>
      </c>
      <c r="M15" s="86">
        <f>SUM(B24:B30)</f>
        <v>8215.6</v>
      </c>
      <c r="O15" s="22" t="s">
        <v>12</v>
      </c>
      <c r="P15" s="22" t="e">
        <v>#N/A</v>
      </c>
    </row>
    <row r="16" spans="1:16" ht="12.75">
      <c r="A16" s="71">
        <v>43260</v>
      </c>
      <c r="B16" s="81">
        <f t="shared" si="0"/>
        <v>1184.6</v>
      </c>
      <c r="C16" s="19">
        <v>1177</v>
      </c>
      <c r="D16" s="81">
        <v>1085</v>
      </c>
      <c r="E16" s="73">
        <v>1297</v>
      </c>
      <c r="F16" s="73">
        <v>1170</v>
      </c>
      <c r="G16" s="73">
        <v>1194</v>
      </c>
      <c r="H16" s="73">
        <v>1191</v>
      </c>
      <c r="I16" s="78">
        <f t="shared" si="1"/>
        <v>14</v>
      </c>
      <c r="J16" s="88">
        <v>0</v>
      </c>
      <c r="L16" t="s">
        <v>29</v>
      </c>
      <c r="M16" s="86">
        <v>1113</v>
      </c>
      <c r="O16" s="22" t="s">
        <v>13</v>
      </c>
      <c r="P16" s="22">
        <v>92.59718189684875</v>
      </c>
    </row>
    <row r="17" spans="1:16" ht="12.75">
      <c r="A17" s="71">
        <v>43261</v>
      </c>
      <c r="B17" s="81">
        <f t="shared" si="0"/>
        <v>1206</v>
      </c>
      <c r="C17" s="19">
        <v>1164</v>
      </c>
      <c r="D17" s="81">
        <v>1123</v>
      </c>
      <c r="E17" s="73">
        <v>1211</v>
      </c>
      <c r="F17" s="73">
        <v>1275</v>
      </c>
      <c r="G17" s="73">
        <v>1257</v>
      </c>
      <c r="H17" s="73">
        <v>1165</v>
      </c>
      <c r="I17" s="78">
        <f t="shared" si="1"/>
        <v>1</v>
      </c>
      <c r="J17" s="88">
        <v>0</v>
      </c>
      <c r="L17" t="s">
        <v>27</v>
      </c>
      <c r="M17" s="67" t="s">
        <v>50</v>
      </c>
      <c r="O17" s="22" t="s">
        <v>14</v>
      </c>
      <c r="P17" s="22">
        <v>8574.238095238094</v>
      </c>
    </row>
    <row r="18" spans="1:16" ht="12.75">
      <c r="A18" s="71">
        <v>43262</v>
      </c>
      <c r="B18" s="81">
        <f t="shared" si="0"/>
        <v>1196.4</v>
      </c>
      <c r="C18" s="19">
        <v>1162</v>
      </c>
      <c r="D18" s="81">
        <v>1114</v>
      </c>
      <c r="E18" s="73">
        <v>1194</v>
      </c>
      <c r="F18" s="73">
        <v>1294</v>
      </c>
      <c r="G18" s="73">
        <v>1218</v>
      </c>
      <c r="H18" s="73">
        <v>1242</v>
      </c>
      <c r="I18" s="78">
        <f t="shared" si="1"/>
        <v>80</v>
      </c>
      <c r="J18" s="88">
        <v>0</v>
      </c>
      <c r="O18" s="22" t="s">
        <v>15</v>
      </c>
      <c r="P18" s="22">
        <v>1.291477363437286</v>
      </c>
    </row>
    <row r="19" spans="1:16" ht="12.75">
      <c r="A19" s="71">
        <v>43263</v>
      </c>
      <c r="B19" s="81">
        <f t="shared" si="0"/>
        <v>1210.2</v>
      </c>
      <c r="C19" s="19">
        <v>1223</v>
      </c>
      <c r="D19" s="81">
        <v>1130</v>
      </c>
      <c r="E19" s="73">
        <v>1146</v>
      </c>
      <c r="F19" s="73">
        <v>1334</v>
      </c>
      <c r="G19" s="73">
        <v>1218</v>
      </c>
      <c r="H19" s="73">
        <v>1206</v>
      </c>
      <c r="I19" s="78">
        <f t="shared" si="1"/>
        <v>-17</v>
      </c>
      <c r="J19" s="88">
        <v>0</v>
      </c>
      <c r="O19" s="22" t="s">
        <v>16</v>
      </c>
      <c r="P19" s="22">
        <v>-1.1187316890768557</v>
      </c>
    </row>
    <row r="20" spans="1:16" ht="12.75">
      <c r="A20" s="71">
        <v>43264</v>
      </c>
      <c r="B20" s="81">
        <f t="shared" si="0"/>
        <v>1213.2</v>
      </c>
      <c r="C20" s="19">
        <v>1179</v>
      </c>
      <c r="D20" s="81">
        <v>1147</v>
      </c>
      <c r="E20" s="73">
        <v>1232</v>
      </c>
      <c r="F20" s="73">
        <v>1257</v>
      </c>
      <c r="G20" s="73">
        <v>1251</v>
      </c>
      <c r="H20" s="73">
        <v>1233</v>
      </c>
      <c r="I20" s="78">
        <f t="shared" si="1"/>
        <v>54</v>
      </c>
      <c r="J20" s="88">
        <v>0</v>
      </c>
      <c r="O20" s="22" t="s">
        <v>17</v>
      </c>
      <c r="P20" s="22">
        <v>283</v>
      </c>
    </row>
    <row r="21" spans="1:16" ht="12.75">
      <c r="A21" s="71">
        <v>43265</v>
      </c>
      <c r="B21" s="81">
        <f t="shared" si="0"/>
        <v>1202.2</v>
      </c>
      <c r="C21" s="19">
        <v>1161</v>
      </c>
      <c r="D21" s="81">
        <v>1089</v>
      </c>
      <c r="E21" s="73">
        <v>1253</v>
      </c>
      <c r="F21" s="73">
        <v>1253</v>
      </c>
      <c r="G21" s="73">
        <v>1255</v>
      </c>
      <c r="H21" s="73">
        <v>1293</v>
      </c>
      <c r="I21" s="78">
        <f t="shared" si="1"/>
        <v>132</v>
      </c>
      <c r="J21" s="88">
        <v>0</v>
      </c>
      <c r="O21" s="22" t="s">
        <v>18</v>
      </c>
      <c r="P21" s="22">
        <v>1161</v>
      </c>
    </row>
    <row r="22" spans="1:16" ht="12.75">
      <c r="A22" s="71">
        <v>43266</v>
      </c>
      <c r="B22" s="81">
        <f t="shared" si="0"/>
        <v>1133.6</v>
      </c>
      <c r="C22" s="19">
        <v>1129</v>
      </c>
      <c r="D22" s="81">
        <v>1072</v>
      </c>
      <c r="E22" s="73">
        <v>1111</v>
      </c>
      <c r="F22" s="73">
        <v>1107</v>
      </c>
      <c r="G22" s="73">
        <v>1249</v>
      </c>
      <c r="H22" s="73">
        <v>1218</v>
      </c>
      <c r="I22" s="78">
        <f t="shared" si="1"/>
        <v>89</v>
      </c>
      <c r="J22" s="88">
        <v>0</v>
      </c>
      <c r="O22" s="22" t="s">
        <v>19</v>
      </c>
      <c r="P22" s="22">
        <v>1444</v>
      </c>
    </row>
    <row r="23" spans="1:16" ht="12.75">
      <c r="A23" s="71">
        <v>43267</v>
      </c>
      <c r="B23" s="81">
        <f t="shared" si="0"/>
        <v>1175.2</v>
      </c>
      <c r="C23" s="19">
        <v>1178</v>
      </c>
      <c r="D23" s="81">
        <v>1067</v>
      </c>
      <c r="E23" s="73">
        <v>1122</v>
      </c>
      <c r="F23" s="73">
        <v>1233</v>
      </c>
      <c r="G23" s="73">
        <v>1276</v>
      </c>
      <c r="H23" s="73">
        <v>1187</v>
      </c>
      <c r="I23" s="78">
        <f t="shared" si="1"/>
        <v>9</v>
      </c>
      <c r="J23" s="88">
        <v>0</v>
      </c>
      <c r="O23" s="22" t="s">
        <v>20</v>
      </c>
      <c r="P23" s="22">
        <v>9329</v>
      </c>
    </row>
    <row r="24" spans="1:16" ht="12.75">
      <c r="A24" s="71">
        <v>43268</v>
      </c>
      <c r="B24" s="92">
        <f t="shared" si="0"/>
        <v>1169.6</v>
      </c>
      <c r="C24" s="19">
        <v>1201</v>
      </c>
      <c r="D24" s="81">
        <v>1057</v>
      </c>
      <c r="E24" s="73">
        <v>1154</v>
      </c>
      <c r="F24" s="73">
        <v>1233</v>
      </c>
      <c r="G24" s="73">
        <v>1203</v>
      </c>
      <c r="H24" s="74">
        <v>1368</v>
      </c>
      <c r="I24" s="78">
        <f t="shared" si="1"/>
        <v>167</v>
      </c>
      <c r="J24">
        <v>167</v>
      </c>
      <c r="O24" s="22" t="s">
        <v>21</v>
      </c>
      <c r="P24" s="22">
        <v>7</v>
      </c>
    </row>
    <row r="25" spans="1:16" ht="13.5" thickBot="1">
      <c r="A25" s="71">
        <v>43269</v>
      </c>
      <c r="B25" s="92">
        <f t="shared" si="0"/>
        <v>1189.6</v>
      </c>
      <c r="C25" s="19">
        <v>1275</v>
      </c>
      <c r="D25" s="81">
        <v>1141</v>
      </c>
      <c r="E25" s="73">
        <v>1164</v>
      </c>
      <c r="F25" s="73">
        <v>1214</v>
      </c>
      <c r="G25" s="73">
        <v>1154</v>
      </c>
      <c r="H25" s="74">
        <v>1348</v>
      </c>
      <c r="I25" s="78">
        <f t="shared" si="1"/>
        <v>73</v>
      </c>
      <c r="J25">
        <v>73</v>
      </c>
      <c r="O25" s="23" t="s">
        <v>9</v>
      </c>
      <c r="P25" s="23">
        <v>85.63810998353281</v>
      </c>
    </row>
    <row r="26" spans="1:10" ht="12.75">
      <c r="A26" s="71">
        <v>43270</v>
      </c>
      <c r="B26" s="92">
        <f t="shared" si="0"/>
        <v>1167.8</v>
      </c>
      <c r="C26" s="19">
        <v>1177</v>
      </c>
      <c r="D26" s="81">
        <v>1121</v>
      </c>
      <c r="E26" s="73">
        <v>1156</v>
      </c>
      <c r="F26" s="73">
        <v>1193</v>
      </c>
      <c r="G26" s="73">
        <v>1192</v>
      </c>
      <c r="H26" s="74">
        <v>1444</v>
      </c>
      <c r="I26" s="78">
        <f t="shared" si="1"/>
        <v>267</v>
      </c>
      <c r="J26">
        <v>267</v>
      </c>
    </row>
    <row r="27" spans="1:10" ht="12.75">
      <c r="A27" s="71">
        <v>43271</v>
      </c>
      <c r="B27" s="92">
        <f t="shared" si="0"/>
        <v>1188.6</v>
      </c>
      <c r="C27" s="19">
        <v>1223</v>
      </c>
      <c r="D27" s="81">
        <v>1086</v>
      </c>
      <c r="E27" s="73">
        <v>1175</v>
      </c>
      <c r="F27" s="73">
        <v>1211</v>
      </c>
      <c r="G27" s="73">
        <v>1248</v>
      </c>
      <c r="H27" s="74">
        <v>1384</v>
      </c>
      <c r="I27" s="78">
        <f t="shared" si="1"/>
        <v>161</v>
      </c>
      <c r="J27">
        <v>161</v>
      </c>
    </row>
    <row r="28" spans="1:10" ht="12.75">
      <c r="A28" s="71">
        <v>43272</v>
      </c>
      <c r="B28" s="92">
        <f t="shared" si="0"/>
        <v>1173</v>
      </c>
      <c r="C28" s="19">
        <v>1117</v>
      </c>
      <c r="D28" s="81">
        <v>1150</v>
      </c>
      <c r="E28" s="73">
        <v>1165</v>
      </c>
      <c r="F28" s="73">
        <v>1180</v>
      </c>
      <c r="G28" s="73">
        <v>1253</v>
      </c>
      <c r="H28" s="74">
        <v>1360</v>
      </c>
      <c r="I28" s="78">
        <f t="shared" si="1"/>
        <v>243</v>
      </c>
      <c r="J28">
        <v>243</v>
      </c>
    </row>
    <row r="29" spans="1:10" ht="12.75">
      <c r="A29" s="71">
        <v>43273</v>
      </c>
      <c r="B29" s="92">
        <f t="shared" si="0"/>
        <v>1174.4</v>
      </c>
      <c r="C29" s="19">
        <v>1103</v>
      </c>
      <c r="D29" s="81">
        <v>1087</v>
      </c>
      <c r="E29" s="73">
        <v>1203</v>
      </c>
      <c r="F29" s="73">
        <v>1246</v>
      </c>
      <c r="G29" s="73">
        <v>1233</v>
      </c>
      <c r="H29" s="74">
        <v>1264</v>
      </c>
      <c r="I29" s="78">
        <f t="shared" si="1"/>
        <v>161</v>
      </c>
      <c r="J29">
        <v>161</v>
      </c>
    </row>
    <row r="30" spans="1:10" ht="12.75">
      <c r="A30" s="71">
        <v>43274</v>
      </c>
      <c r="B30" s="92">
        <f t="shared" si="0"/>
        <v>1152.6</v>
      </c>
      <c r="C30" s="19">
        <v>1144</v>
      </c>
      <c r="D30" s="81">
        <v>1015</v>
      </c>
      <c r="E30" s="73">
        <v>1223</v>
      </c>
      <c r="F30" s="73">
        <v>1165</v>
      </c>
      <c r="G30" s="73">
        <v>1216</v>
      </c>
      <c r="H30" s="74">
        <v>1161</v>
      </c>
      <c r="I30" s="78">
        <f t="shared" si="1"/>
        <v>17</v>
      </c>
      <c r="J30">
        <v>17</v>
      </c>
    </row>
    <row r="31" spans="1:10" ht="12.75">
      <c r="A31" s="71">
        <v>43275</v>
      </c>
      <c r="B31" s="81">
        <f t="shared" si="0"/>
        <v>1181.4</v>
      </c>
      <c r="C31" s="19">
        <v>1219</v>
      </c>
      <c r="D31" s="81">
        <v>1017</v>
      </c>
      <c r="E31" s="73">
        <v>1197</v>
      </c>
      <c r="F31" s="73">
        <v>1261</v>
      </c>
      <c r="G31" s="73">
        <v>1213</v>
      </c>
      <c r="H31" s="73">
        <v>1139</v>
      </c>
      <c r="I31" s="78">
        <f t="shared" si="1"/>
        <v>-80</v>
      </c>
      <c r="J31" s="78">
        <v>0</v>
      </c>
    </row>
    <row r="32" spans="1:10" ht="13.5" thickBot="1">
      <c r="A32" s="71">
        <v>43276</v>
      </c>
      <c r="B32" s="81">
        <f t="shared" si="0"/>
        <v>1130</v>
      </c>
      <c r="C32" s="19">
        <v>1156</v>
      </c>
      <c r="D32" s="81">
        <v>1016</v>
      </c>
      <c r="E32" s="73">
        <v>1122</v>
      </c>
      <c r="F32" s="73">
        <v>1220</v>
      </c>
      <c r="G32" s="73">
        <v>1136</v>
      </c>
      <c r="H32" s="73">
        <v>1185</v>
      </c>
      <c r="I32" s="78">
        <f t="shared" si="1"/>
        <v>29</v>
      </c>
      <c r="J32" s="78">
        <v>0</v>
      </c>
    </row>
    <row r="33" spans="1:22" ht="12.75">
      <c r="A33" s="71">
        <v>43277</v>
      </c>
      <c r="B33" s="81">
        <f t="shared" si="0"/>
        <v>1152.8</v>
      </c>
      <c r="C33" s="19">
        <v>1213</v>
      </c>
      <c r="D33" s="81">
        <v>1064</v>
      </c>
      <c r="E33" s="73">
        <v>1144</v>
      </c>
      <c r="F33" s="73">
        <v>1220</v>
      </c>
      <c r="G33" s="73">
        <v>1123</v>
      </c>
      <c r="H33" s="73">
        <v>1206</v>
      </c>
      <c r="I33" s="78">
        <f t="shared" si="1"/>
        <v>-7</v>
      </c>
      <c r="J33" s="78">
        <v>0</v>
      </c>
      <c r="L33" s="24" t="s">
        <v>59</v>
      </c>
      <c r="M33" s="24"/>
      <c r="O33" s="24" t="s">
        <v>59</v>
      </c>
      <c r="P33" s="24"/>
      <c r="R33" s="22" t="s">
        <v>6</v>
      </c>
      <c r="S33" s="22">
        <v>1301.3333333333333</v>
      </c>
      <c r="U33" s="1" t="s">
        <v>7</v>
      </c>
      <c r="V33" s="1" t="s">
        <v>8</v>
      </c>
    </row>
    <row r="34" spans="1:22" ht="13.5" thickBot="1">
      <c r="A34" s="71">
        <v>43278</v>
      </c>
      <c r="B34" s="81">
        <f t="shared" si="0"/>
        <v>1182.2</v>
      </c>
      <c r="C34" s="19">
        <v>1225</v>
      </c>
      <c r="D34" s="81">
        <v>1067</v>
      </c>
      <c r="E34" s="73">
        <v>1198</v>
      </c>
      <c r="F34" s="73">
        <v>1212</v>
      </c>
      <c r="G34" s="73">
        <v>1209</v>
      </c>
      <c r="H34" s="73">
        <v>1226</v>
      </c>
      <c r="I34" s="78">
        <f t="shared" si="1"/>
        <v>1</v>
      </c>
      <c r="J34" s="78">
        <v>0</v>
      </c>
      <c r="O34" s="22"/>
      <c r="P34" s="22"/>
      <c r="R34" s="23" t="s">
        <v>9</v>
      </c>
      <c r="S34" s="23">
        <v>59.89468439998008</v>
      </c>
      <c r="U34">
        <f>S33-S34</f>
        <v>1241.438648933353</v>
      </c>
      <c r="V34">
        <f>S33+S34</f>
        <v>1361.2280177333134</v>
      </c>
    </row>
    <row r="35" spans="1:16" ht="12.75">
      <c r="A35" s="71">
        <v>43279</v>
      </c>
      <c r="B35" s="81">
        <f t="shared" si="0"/>
        <v>1157.2</v>
      </c>
      <c r="C35" s="19">
        <v>1197</v>
      </c>
      <c r="D35" s="81">
        <v>1085</v>
      </c>
      <c r="E35" s="73">
        <v>1187</v>
      </c>
      <c r="F35" s="73">
        <v>1136</v>
      </c>
      <c r="G35" s="73">
        <v>1181</v>
      </c>
      <c r="H35" s="73">
        <v>1245</v>
      </c>
      <c r="I35" s="78">
        <f t="shared" si="1"/>
        <v>48</v>
      </c>
      <c r="J35" s="78">
        <v>0</v>
      </c>
      <c r="L35" s="38" t="s">
        <v>51</v>
      </c>
      <c r="M35" s="83">
        <f>SUM(H42:H44)</f>
        <v>3904</v>
      </c>
      <c r="O35" s="22" t="s">
        <v>6</v>
      </c>
      <c r="P35" s="22">
        <v>1301.3333333333333</v>
      </c>
    </row>
    <row r="36" spans="1:16" ht="12.75">
      <c r="A36" s="71">
        <v>43280</v>
      </c>
      <c r="B36" s="81">
        <f t="shared" si="0"/>
        <v>1145.6</v>
      </c>
      <c r="C36" s="19">
        <v>1163</v>
      </c>
      <c r="D36" s="81">
        <v>1062</v>
      </c>
      <c r="E36" s="75">
        <v>1131</v>
      </c>
      <c r="F36" s="75">
        <v>1210</v>
      </c>
      <c r="G36" s="75">
        <v>1162</v>
      </c>
      <c r="H36" s="75">
        <v>1140</v>
      </c>
      <c r="I36" s="78">
        <f t="shared" si="1"/>
        <v>-23</v>
      </c>
      <c r="J36" s="78">
        <v>0</v>
      </c>
      <c r="L36" t="s">
        <v>28</v>
      </c>
      <c r="M36" s="69" t="s">
        <v>52</v>
      </c>
      <c r="O36" s="22" t="s">
        <v>10</v>
      </c>
      <c r="P36" s="22">
        <v>13.920408678547401</v>
      </c>
    </row>
    <row r="37" spans="1:16" ht="12.75">
      <c r="A37" s="71">
        <v>43281</v>
      </c>
      <c r="B37" s="81">
        <f t="shared" si="0"/>
        <v>1171.8</v>
      </c>
      <c r="C37" s="19">
        <v>1179</v>
      </c>
      <c r="D37" s="84">
        <v>1097</v>
      </c>
      <c r="E37" s="75">
        <v>1179</v>
      </c>
      <c r="F37" s="75">
        <v>1250</v>
      </c>
      <c r="G37" s="75">
        <v>1154</v>
      </c>
      <c r="H37" s="75">
        <v>1192</v>
      </c>
      <c r="I37" s="78">
        <f t="shared" si="1"/>
        <v>13</v>
      </c>
      <c r="J37" s="78">
        <v>0</v>
      </c>
      <c r="L37" s="38"/>
      <c r="M37" s="68"/>
      <c r="O37" s="22" t="s">
        <v>11</v>
      </c>
      <c r="P37" s="22">
        <v>1304</v>
      </c>
    </row>
    <row r="38" spans="1:16" ht="12.75">
      <c r="A38" s="106">
        <v>43282</v>
      </c>
      <c r="B38" s="81">
        <f t="shared" si="0"/>
        <v>1222.2</v>
      </c>
      <c r="C38" s="19">
        <v>1153</v>
      </c>
      <c r="D38" s="78">
        <v>1115</v>
      </c>
      <c r="E38" s="93">
        <v>1194</v>
      </c>
      <c r="F38" s="93">
        <v>1405</v>
      </c>
      <c r="G38" s="93">
        <v>1244</v>
      </c>
      <c r="H38" s="93">
        <v>1181</v>
      </c>
      <c r="I38" s="78">
        <f t="shared" si="1"/>
        <v>28</v>
      </c>
      <c r="J38" s="78">
        <v>0</v>
      </c>
      <c r="L38" s="38" t="s">
        <v>43</v>
      </c>
      <c r="M38" s="86">
        <f>SUM(B42:B44)</f>
        <v>3528</v>
      </c>
      <c r="O38" s="22" t="s">
        <v>12</v>
      </c>
      <c r="P38" s="22" t="e">
        <v>#N/A</v>
      </c>
    </row>
    <row r="39" spans="1:16" ht="12.75">
      <c r="A39" s="106">
        <v>43283</v>
      </c>
      <c r="B39" s="81">
        <f t="shared" si="0"/>
        <v>1194.4</v>
      </c>
      <c r="C39" s="19">
        <v>1210</v>
      </c>
      <c r="D39" s="78">
        <v>1077</v>
      </c>
      <c r="E39" s="19">
        <v>1161</v>
      </c>
      <c r="F39" s="19">
        <v>1293</v>
      </c>
      <c r="G39" s="19">
        <v>1231</v>
      </c>
      <c r="H39" s="19">
        <v>1132</v>
      </c>
      <c r="I39" s="78">
        <f t="shared" si="1"/>
        <v>-78</v>
      </c>
      <c r="J39" s="78">
        <v>0</v>
      </c>
      <c r="L39" t="s">
        <v>29</v>
      </c>
      <c r="M39" s="86">
        <v>376</v>
      </c>
      <c r="O39" s="22" t="s">
        <v>13</v>
      </c>
      <c r="P39" s="22">
        <v>24.110855093366833</v>
      </c>
    </row>
    <row r="40" spans="1:16" ht="12.75">
      <c r="A40" s="106">
        <v>43284</v>
      </c>
      <c r="B40" s="81">
        <f t="shared" si="0"/>
        <v>1172</v>
      </c>
      <c r="C40" s="19">
        <v>1207</v>
      </c>
      <c r="D40" s="78">
        <v>1078</v>
      </c>
      <c r="E40" s="19">
        <v>1214</v>
      </c>
      <c r="F40" s="19">
        <v>1149</v>
      </c>
      <c r="G40" s="19">
        <v>1212</v>
      </c>
      <c r="H40" s="19">
        <v>1188</v>
      </c>
      <c r="I40" s="78">
        <f t="shared" si="1"/>
        <v>-19</v>
      </c>
      <c r="J40" s="78">
        <v>0</v>
      </c>
      <c r="L40" t="s">
        <v>27</v>
      </c>
      <c r="M40" s="67" t="s">
        <v>53</v>
      </c>
      <c r="O40" s="22" t="s">
        <v>14</v>
      </c>
      <c r="P40" s="22">
        <v>581.3333333333334</v>
      </c>
    </row>
    <row r="41" spans="1:16" ht="12.75">
      <c r="A41" s="106">
        <v>43285</v>
      </c>
      <c r="B41" s="81">
        <f t="shared" si="0"/>
        <v>1216</v>
      </c>
      <c r="C41" s="19">
        <v>1231</v>
      </c>
      <c r="D41" s="78">
        <v>1132</v>
      </c>
      <c r="E41" s="19">
        <v>1219</v>
      </c>
      <c r="F41" s="19">
        <v>1195</v>
      </c>
      <c r="G41" s="19">
        <v>1303</v>
      </c>
      <c r="H41" s="19">
        <v>1199</v>
      </c>
      <c r="I41" s="78">
        <f t="shared" si="1"/>
        <v>-32</v>
      </c>
      <c r="J41" s="78">
        <v>0</v>
      </c>
      <c r="O41" s="22" t="s">
        <v>15</v>
      </c>
      <c r="P41" s="22" t="e">
        <v>#DIV/0!</v>
      </c>
    </row>
    <row r="42" spans="1:16" ht="12.75">
      <c r="A42" s="106">
        <v>43286</v>
      </c>
      <c r="B42" s="92">
        <f aca="true" t="shared" si="2" ref="B42:B114">AVERAGE(C42:G42)</f>
        <v>1163.2</v>
      </c>
      <c r="C42" s="19">
        <v>1179</v>
      </c>
      <c r="D42" s="78">
        <v>1097</v>
      </c>
      <c r="E42" s="19">
        <v>1199</v>
      </c>
      <c r="F42" s="19">
        <v>1110</v>
      </c>
      <c r="G42" s="19">
        <v>1231</v>
      </c>
      <c r="H42" s="21">
        <v>1276</v>
      </c>
      <c r="I42" s="78">
        <f aca="true" t="shared" si="3" ref="I42:I105">H42-C42</f>
        <v>97</v>
      </c>
      <c r="J42">
        <v>97</v>
      </c>
      <c r="O42" s="22" t="s">
        <v>16</v>
      </c>
      <c r="P42" s="22">
        <v>-0.4916130499425782</v>
      </c>
    </row>
    <row r="43" spans="1:16" ht="12.75">
      <c r="A43" s="106">
        <v>43287</v>
      </c>
      <c r="B43" s="92">
        <f t="shared" si="2"/>
        <v>1142.2</v>
      </c>
      <c r="C43" s="93">
        <v>1181</v>
      </c>
      <c r="D43" s="78">
        <v>1091</v>
      </c>
      <c r="E43" s="19">
        <v>1085</v>
      </c>
      <c r="F43" s="19">
        <v>1119</v>
      </c>
      <c r="G43" s="19">
        <v>1235</v>
      </c>
      <c r="H43" s="21">
        <v>1304</v>
      </c>
      <c r="I43" s="78">
        <f t="shared" si="3"/>
        <v>123</v>
      </c>
      <c r="J43">
        <v>123</v>
      </c>
      <c r="O43" s="22" t="s">
        <v>17</v>
      </c>
      <c r="P43" s="22">
        <v>48</v>
      </c>
    </row>
    <row r="44" spans="1:16" ht="12.75">
      <c r="A44" s="106">
        <v>43288</v>
      </c>
      <c r="B44" s="92">
        <f t="shared" si="2"/>
        <v>1222.6</v>
      </c>
      <c r="C44" s="19">
        <v>1287</v>
      </c>
      <c r="D44" s="78">
        <v>1128</v>
      </c>
      <c r="E44" s="19">
        <v>1214</v>
      </c>
      <c r="F44" s="19">
        <v>1141</v>
      </c>
      <c r="G44" s="19">
        <v>1343</v>
      </c>
      <c r="H44" s="21">
        <v>1324</v>
      </c>
      <c r="I44" s="78">
        <f t="shared" si="3"/>
        <v>37</v>
      </c>
      <c r="J44">
        <v>37</v>
      </c>
      <c r="O44" s="22" t="s">
        <v>18</v>
      </c>
      <c r="P44" s="22">
        <v>1276</v>
      </c>
    </row>
    <row r="45" spans="1:16" ht="12.75">
      <c r="A45" s="106">
        <v>43289</v>
      </c>
      <c r="B45" s="81">
        <f t="shared" si="2"/>
        <v>1183.8</v>
      </c>
      <c r="C45" s="19">
        <v>1215</v>
      </c>
      <c r="D45" s="78">
        <v>1123</v>
      </c>
      <c r="E45" s="19">
        <v>1119</v>
      </c>
      <c r="F45" s="19">
        <v>1126</v>
      </c>
      <c r="G45" s="19">
        <v>1336</v>
      </c>
      <c r="H45" s="19">
        <v>1161</v>
      </c>
      <c r="I45" s="78">
        <f t="shared" si="3"/>
        <v>-54</v>
      </c>
      <c r="J45" s="105">
        <v>0</v>
      </c>
      <c r="O45" s="22" t="s">
        <v>19</v>
      </c>
      <c r="P45" s="22">
        <v>1324</v>
      </c>
    </row>
    <row r="46" spans="1:16" ht="12.75">
      <c r="A46" s="106">
        <v>43290</v>
      </c>
      <c r="B46" s="81">
        <f t="shared" si="2"/>
        <v>1168.2</v>
      </c>
      <c r="C46" s="19">
        <v>1147</v>
      </c>
      <c r="D46" s="78">
        <v>1141</v>
      </c>
      <c r="E46" s="19">
        <v>1192</v>
      </c>
      <c r="F46" s="19">
        <v>1138</v>
      </c>
      <c r="G46" s="19">
        <v>1223</v>
      </c>
      <c r="H46" s="19">
        <v>1182</v>
      </c>
      <c r="I46" s="78">
        <f t="shared" si="3"/>
        <v>35</v>
      </c>
      <c r="J46" s="105">
        <v>0</v>
      </c>
      <c r="O46" s="22" t="s">
        <v>20</v>
      </c>
      <c r="P46" s="22">
        <v>3904</v>
      </c>
    </row>
    <row r="47" spans="1:16" ht="12.75">
      <c r="A47" s="106">
        <v>43291</v>
      </c>
      <c r="B47" s="81">
        <f t="shared" si="2"/>
        <v>1179.8</v>
      </c>
      <c r="C47" s="19">
        <v>1245</v>
      </c>
      <c r="D47" s="78">
        <v>1098</v>
      </c>
      <c r="E47" s="19">
        <v>1145</v>
      </c>
      <c r="F47" s="19">
        <v>1187</v>
      </c>
      <c r="G47" s="19">
        <v>1224</v>
      </c>
      <c r="H47" s="19">
        <v>1177</v>
      </c>
      <c r="I47" s="78">
        <f t="shared" si="3"/>
        <v>-68</v>
      </c>
      <c r="J47" s="105">
        <v>0</v>
      </c>
      <c r="O47" s="22" t="s">
        <v>21</v>
      </c>
      <c r="P47" s="22">
        <v>3</v>
      </c>
    </row>
    <row r="48" spans="1:16" ht="13.5" thickBot="1">
      <c r="A48" s="106">
        <v>43292</v>
      </c>
      <c r="B48" s="81">
        <f t="shared" si="2"/>
        <v>1175.8</v>
      </c>
      <c r="C48" s="19">
        <v>1231</v>
      </c>
      <c r="D48" s="78">
        <v>984</v>
      </c>
      <c r="E48" s="19">
        <v>1195</v>
      </c>
      <c r="F48" s="19">
        <v>1251</v>
      </c>
      <c r="G48" s="19">
        <v>1218</v>
      </c>
      <c r="H48" s="19">
        <v>1164</v>
      </c>
      <c r="I48" s="78">
        <f t="shared" si="3"/>
        <v>-67</v>
      </c>
      <c r="J48" s="105">
        <v>0</v>
      </c>
      <c r="O48" s="23" t="s">
        <v>9</v>
      </c>
      <c r="P48" s="23">
        <v>59.89468439998008</v>
      </c>
    </row>
    <row r="49" spans="1:10" ht="12.75">
      <c r="A49" s="106">
        <v>43293</v>
      </c>
      <c r="B49" s="81">
        <f t="shared" si="2"/>
        <v>1175.2</v>
      </c>
      <c r="C49" s="19">
        <v>1258</v>
      </c>
      <c r="D49" s="78">
        <v>1122</v>
      </c>
      <c r="E49" s="19">
        <v>1245</v>
      </c>
      <c r="F49" s="19">
        <v>1099</v>
      </c>
      <c r="G49" s="19">
        <v>1152</v>
      </c>
      <c r="H49" s="19">
        <v>1162</v>
      </c>
      <c r="I49" s="78">
        <f t="shared" si="3"/>
        <v>-96</v>
      </c>
      <c r="J49" s="105">
        <v>0</v>
      </c>
    </row>
    <row r="50" spans="1:10" ht="12.75">
      <c r="A50" s="106">
        <v>43294</v>
      </c>
      <c r="B50" s="81">
        <f t="shared" si="2"/>
        <v>1181.2</v>
      </c>
      <c r="C50" s="19">
        <v>1215</v>
      </c>
      <c r="D50" s="78">
        <v>1152</v>
      </c>
      <c r="E50" s="19">
        <v>1185</v>
      </c>
      <c r="F50" s="19">
        <v>1213</v>
      </c>
      <c r="G50" s="19">
        <v>1141</v>
      </c>
      <c r="H50" s="19">
        <v>1223</v>
      </c>
      <c r="I50" s="78">
        <f t="shared" si="3"/>
        <v>8</v>
      </c>
      <c r="J50" s="105">
        <v>0</v>
      </c>
    </row>
    <row r="51" spans="1:10" ht="12.75">
      <c r="A51" s="106">
        <v>43295</v>
      </c>
      <c r="B51" s="81">
        <f t="shared" si="2"/>
        <v>1174.6</v>
      </c>
      <c r="C51" s="19">
        <v>1266</v>
      </c>
      <c r="D51" s="78">
        <v>1141</v>
      </c>
      <c r="E51" s="19">
        <v>1150</v>
      </c>
      <c r="F51" s="19">
        <v>1141</v>
      </c>
      <c r="G51" s="19">
        <v>1175</v>
      </c>
      <c r="H51" s="19">
        <v>1179</v>
      </c>
      <c r="I51" s="78">
        <f t="shared" si="3"/>
        <v>-87</v>
      </c>
      <c r="J51" s="105">
        <v>0</v>
      </c>
    </row>
    <row r="52" spans="1:10" ht="12.75">
      <c r="A52" s="106">
        <v>43296</v>
      </c>
      <c r="B52" s="81">
        <f t="shared" si="2"/>
        <v>1168.2</v>
      </c>
      <c r="C52" s="19">
        <v>1255</v>
      </c>
      <c r="D52" s="78">
        <v>1116</v>
      </c>
      <c r="E52" s="19">
        <v>1151</v>
      </c>
      <c r="F52" s="19">
        <v>1115</v>
      </c>
      <c r="G52" s="19">
        <v>1204</v>
      </c>
      <c r="H52" s="19">
        <v>1161</v>
      </c>
      <c r="I52" s="78">
        <f t="shared" si="3"/>
        <v>-94</v>
      </c>
      <c r="J52" s="105">
        <v>0</v>
      </c>
    </row>
    <row r="53" spans="1:10" ht="12.75">
      <c r="A53" s="106">
        <v>43297</v>
      </c>
      <c r="B53" s="81">
        <f t="shared" si="2"/>
        <v>1190.6</v>
      </c>
      <c r="C53" s="19">
        <v>1194</v>
      </c>
      <c r="D53" s="78">
        <v>1151</v>
      </c>
      <c r="E53" s="19">
        <v>1142</v>
      </c>
      <c r="F53" s="19">
        <v>1178</v>
      </c>
      <c r="G53" s="19">
        <v>1288</v>
      </c>
      <c r="H53" s="19">
        <v>1129</v>
      </c>
      <c r="I53" s="78">
        <f t="shared" si="3"/>
        <v>-65</v>
      </c>
      <c r="J53" s="105">
        <v>0</v>
      </c>
    </row>
    <row r="54" spans="1:10" ht="12.75">
      <c r="A54" s="106">
        <v>43298</v>
      </c>
      <c r="B54" s="81">
        <f t="shared" si="2"/>
        <v>1218.2</v>
      </c>
      <c r="C54" s="19">
        <v>1244</v>
      </c>
      <c r="D54" s="78">
        <v>1126</v>
      </c>
      <c r="E54" s="19">
        <v>1246</v>
      </c>
      <c r="F54" s="19">
        <v>1104</v>
      </c>
      <c r="G54" s="19">
        <v>1371</v>
      </c>
      <c r="H54" s="19">
        <v>1178</v>
      </c>
      <c r="I54" s="78">
        <f t="shared" si="3"/>
        <v>-66</v>
      </c>
      <c r="J54" s="105">
        <v>0</v>
      </c>
    </row>
    <row r="55" spans="1:10" ht="12.75" customHeight="1">
      <c r="A55" s="106">
        <v>43299</v>
      </c>
      <c r="B55" s="81">
        <f t="shared" si="2"/>
        <v>1216.4</v>
      </c>
      <c r="C55" s="19">
        <v>1238</v>
      </c>
      <c r="D55" s="78">
        <v>1157</v>
      </c>
      <c r="E55" s="19">
        <v>1286</v>
      </c>
      <c r="F55" s="19">
        <v>1135</v>
      </c>
      <c r="G55" s="19">
        <v>1266</v>
      </c>
      <c r="H55" s="19">
        <v>1201</v>
      </c>
      <c r="I55" s="78">
        <f t="shared" si="3"/>
        <v>-37</v>
      </c>
      <c r="J55" s="105">
        <v>0</v>
      </c>
    </row>
    <row r="56" spans="1:10" ht="13.5" customHeight="1">
      <c r="A56" s="106">
        <v>43300</v>
      </c>
      <c r="B56" s="81">
        <f t="shared" si="2"/>
        <v>1258.8</v>
      </c>
      <c r="C56" s="19">
        <v>1186</v>
      </c>
      <c r="D56" s="78">
        <v>1104</v>
      </c>
      <c r="E56" s="19">
        <v>1328</v>
      </c>
      <c r="F56" s="19">
        <v>1127</v>
      </c>
      <c r="G56" s="19">
        <v>1549</v>
      </c>
      <c r="H56" s="19">
        <v>1275</v>
      </c>
      <c r="I56" s="78">
        <f t="shared" si="3"/>
        <v>89</v>
      </c>
      <c r="J56" s="105">
        <v>0</v>
      </c>
    </row>
    <row r="57" spans="1:10" ht="12.75" customHeight="1">
      <c r="A57" s="106">
        <v>43301</v>
      </c>
      <c r="B57" s="81">
        <f t="shared" si="2"/>
        <v>1211</v>
      </c>
      <c r="C57" s="19">
        <v>1179</v>
      </c>
      <c r="D57" s="78">
        <v>1008</v>
      </c>
      <c r="E57" s="19">
        <v>1184</v>
      </c>
      <c r="F57" s="19">
        <v>1194</v>
      </c>
      <c r="G57" s="19">
        <v>1490</v>
      </c>
      <c r="H57" s="19">
        <v>1177</v>
      </c>
      <c r="I57" s="78">
        <f t="shared" si="3"/>
        <v>-2</v>
      </c>
      <c r="J57" s="105">
        <v>0</v>
      </c>
    </row>
    <row r="58" spans="1:10" ht="13.5" customHeight="1">
      <c r="A58" s="49">
        <v>43302</v>
      </c>
      <c r="B58" s="81">
        <f t="shared" si="2"/>
        <v>1158.2</v>
      </c>
      <c r="C58" s="19">
        <v>1279</v>
      </c>
      <c r="D58" s="78">
        <v>999</v>
      </c>
      <c r="E58" s="19">
        <v>1121</v>
      </c>
      <c r="F58" s="19">
        <v>1166</v>
      </c>
      <c r="G58" s="19">
        <v>1226</v>
      </c>
      <c r="H58" s="19">
        <v>1223</v>
      </c>
      <c r="I58" s="78">
        <f t="shared" si="3"/>
        <v>-56</v>
      </c>
      <c r="J58" s="105">
        <v>0</v>
      </c>
    </row>
    <row r="59" spans="1:10" ht="12.75" customHeight="1">
      <c r="A59" s="49">
        <v>43303</v>
      </c>
      <c r="B59" s="81">
        <f t="shared" si="2"/>
        <v>1176.4</v>
      </c>
      <c r="C59" s="19">
        <v>1296</v>
      </c>
      <c r="D59" s="78">
        <v>1048</v>
      </c>
      <c r="E59" s="19">
        <v>1241</v>
      </c>
      <c r="F59" s="19">
        <v>1136</v>
      </c>
      <c r="G59" s="19">
        <v>1161</v>
      </c>
      <c r="H59" s="19">
        <v>1117</v>
      </c>
      <c r="I59" s="78">
        <f t="shared" si="3"/>
        <v>-179</v>
      </c>
      <c r="J59" s="105">
        <v>0</v>
      </c>
    </row>
    <row r="60" spans="1:10" ht="13.5" customHeight="1">
      <c r="A60" s="49">
        <v>43304</v>
      </c>
      <c r="B60" s="81">
        <f t="shared" si="2"/>
        <v>1180.6</v>
      </c>
      <c r="C60" s="19">
        <v>1296</v>
      </c>
      <c r="D60" s="78">
        <v>1091</v>
      </c>
      <c r="E60" s="19">
        <v>1182</v>
      </c>
      <c r="F60" s="19">
        <v>1135</v>
      </c>
      <c r="G60" s="19">
        <v>1199</v>
      </c>
      <c r="H60" s="19">
        <v>1103</v>
      </c>
      <c r="I60" s="78">
        <f t="shared" si="3"/>
        <v>-193</v>
      </c>
      <c r="J60" s="105">
        <v>0</v>
      </c>
    </row>
    <row r="61" spans="1:10" ht="12.75" customHeight="1">
      <c r="A61" s="49">
        <v>43305</v>
      </c>
      <c r="B61" s="81">
        <f t="shared" si="2"/>
        <v>1153.6</v>
      </c>
      <c r="C61" s="19">
        <v>1146</v>
      </c>
      <c r="D61" s="78">
        <v>1096</v>
      </c>
      <c r="E61" s="19">
        <v>1219</v>
      </c>
      <c r="F61" s="19">
        <v>1136</v>
      </c>
      <c r="G61" s="19">
        <v>1171</v>
      </c>
      <c r="H61" s="19">
        <v>1144</v>
      </c>
      <c r="I61" s="78">
        <f t="shared" si="3"/>
        <v>-2</v>
      </c>
      <c r="J61" s="105">
        <v>0</v>
      </c>
    </row>
    <row r="62" spans="1:10" ht="13.5" customHeight="1">
      <c r="A62" s="49">
        <v>43306</v>
      </c>
      <c r="B62" s="81">
        <f t="shared" si="2"/>
        <v>1156.4</v>
      </c>
      <c r="C62" s="19">
        <v>1210</v>
      </c>
      <c r="D62" s="78">
        <v>1048</v>
      </c>
      <c r="E62" s="19">
        <v>1205</v>
      </c>
      <c r="F62" s="19">
        <v>1135</v>
      </c>
      <c r="G62" s="19">
        <v>1184</v>
      </c>
      <c r="H62" s="19">
        <v>1219</v>
      </c>
      <c r="I62" s="78">
        <f t="shared" si="3"/>
        <v>9</v>
      </c>
      <c r="J62" s="105">
        <v>0</v>
      </c>
    </row>
    <row r="63" spans="1:10" ht="12.75" customHeight="1">
      <c r="A63" s="49">
        <v>43307</v>
      </c>
      <c r="B63" s="81">
        <f t="shared" si="2"/>
        <v>1149.2</v>
      </c>
      <c r="C63" s="19">
        <v>1243</v>
      </c>
      <c r="D63" s="78">
        <v>983</v>
      </c>
      <c r="E63" s="19">
        <v>1195</v>
      </c>
      <c r="F63" s="19">
        <v>1118</v>
      </c>
      <c r="G63" s="19">
        <v>1207</v>
      </c>
      <c r="H63" s="19">
        <v>1156</v>
      </c>
      <c r="I63" s="78">
        <f t="shared" si="3"/>
        <v>-87</v>
      </c>
      <c r="J63" s="105">
        <v>0</v>
      </c>
    </row>
    <row r="64" spans="1:10" ht="13.5" customHeight="1">
      <c r="A64" s="49">
        <v>43308</v>
      </c>
      <c r="B64" s="81">
        <f t="shared" si="2"/>
        <v>1165.2</v>
      </c>
      <c r="C64" s="19">
        <v>1250</v>
      </c>
      <c r="D64" s="78">
        <v>1046</v>
      </c>
      <c r="E64" s="19">
        <v>1078</v>
      </c>
      <c r="F64" s="19">
        <v>1217</v>
      </c>
      <c r="G64" s="19">
        <v>1235</v>
      </c>
      <c r="H64" s="19">
        <v>1213</v>
      </c>
      <c r="I64" s="78">
        <f t="shared" si="3"/>
        <v>-37</v>
      </c>
      <c r="J64" s="105">
        <v>0</v>
      </c>
    </row>
    <row r="65" spans="1:10" ht="12.75" customHeight="1">
      <c r="A65" s="49">
        <v>43309</v>
      </c>
      <c r="B65" s="81">
        <f t="shared" si="2"/>
        <v>1151.4</v>
      </c>
      <c r="C65" s="19">
        <v>1223</v>
      </c>
      <c r="D65" s="78">
        <v>1017</v>
      </c>
      <c r="E65" s="19">
        <v>1161</v>
      </c>
      <c r="F65" s="19">
        <v>1180</v>
      </c>
      <c r="G65" s="19">
        <v>1176</v>
      </c>
      <c r="H65" s="19">
        <v>1225</v>
      </c>
      <c r="I65" s="78">
        <f t="shared" si="3"/>
        <v>2</v>
      </c>
      <c r="J65" s="105">
        <v>0</v>
      </c>
    </row>
    <row r="66" spans="1:10" ht="13.5" customHeight="1">
      <c r="A66" s="106">
        <v>43310</v>
      </c>
      <c r="B66" s="81">
        <f t="shared" si="2"/>
        <v>1195.2</v>
      </c>
      <c r="C66" s="19">
        <v>1250</v>
      </c>
      <c r="D66" s="78">
        <v>1069</v>
      </c>
      <c r="E66" s="19">
        <v>1196</v>
      </c>
      <c r="F66" s="19">
        <v>1190</v>
      </c>
      <c r="G66" s="19">
        <v>1271</v>
      </c>
      <c r="H66" s="19">
        <v>1197</v>
      </c>
      <c r="I66" s="78">
        <f t="shared" si="3"/>
        <v>-53</v>
      </c>
      <c r="J66" s="105">
        <v>0</v>
      </c>
    </row>
    <row r="67" spans="1:10" ht="12.75">
      <c r="A67" s="106">
        <v>43311</v>
      </c>
      <c r="B67" s="81">
        <f t="shared" si="2"/>
        <v>1141.2</v>
      </c>
      <c r="C67" s="19">
        <v>1170</v>
      </c>
      <c r="D67" s="78">
        <v>1023</v>
      </c>
      <c r="E67" s="19">
        <v>1148</v>
      </c>
      <c r="F67" s="19">
        <v>1184</v>
      </c>
      <c r="G67" s="19">
        <v>1181</v>
      </c>
      <c r="H67" s="19">
        <v>1163</v>
      </c>
      <c r="I67" s="78">
        <f t="shared" si="3"/>
        <v>-7</v>
      </c>
      <c r="J67" s="105">
        <v>0</v>
      </c>
    </row>
    <row r="68" spans="1:10" ht="12.75">
      <c r="A68" s="106">
        <v>43312</v>
      </c>
      <c r="B68" s="81">
        <f t="shared" si="2"/>
        <v>1120.2</v>
      </c>
      <c r="C68" s="19">
        <v>1134</v>
      </c>
      <c r="D68" s="78">
        <v>1015</v>
      </c>
      <c r="E68" s="19">
        <v>1167</v>
      </c>
      <c r="F68" s="19">
        <v>1147</v>
      </c>
      <c r="G68" s="19">
        <v>1138</v>
      </c>
      <c r="H68" s="19">
        <v>1179</v>
      </c>
      <c r="I68" s="78">
        <f t="shared" si="3"/>
        <v>45</v>
      </c>
      <c r="J68" s="105">
        <v>0</v>
      </c>
    </row>
    <row r="69" spans="1:10" ht="12.75">
      <c r="A69" s="106">
        <v>43313</v>
      </c>
      <c r="B69" s="81">
        <f t="shared" si="2"/>
        <v>1186.4</v>
      </c>
      <c r="C69" s="19">
        <v>1201</v>
      </c>
      <c r="D69" s="78">
        <v>1170</v>
      </c>
      <c r="E69" s="19">
        <v>1175</v>
      </c>
      <c r="F69" s="19">
        <v>1211</v>
      </c>
      <c r="G69" s="19">
        <v>1175</v>
      </c>
      <c r="H69" s="19">
        <v>1153</v>
      </c>
      <c r="I69" s="78">
        <f t="shared" si="3"/>
        <v>-48</v>
      </c>
      <c r="J69" s="105">
        <v>0</v>
      </c>
    </row>
    <row r="70" spans="1:10" ht="12.75">
      <c r="A70" s="106">
        <v>43314</v>
      </c>
      <c r="B70" s="81">
        <f t="shared" si="2"/>
        <v>1180.2</v>
      </c>
      <c r="C70" s="19">
        <v>1244</v>
      </c>
      <c r="D70" s="78">
        <v>1142</v>
      </c>
      <c r="E70" s="19">
        <v>1112</v>
      </c>
      <c r="F70" s="19">
        <v>1215</v>
      </c>
      <c r="G70" s="19">
        <v>1188</v>
      </c>
      <c r="H70" s="19">
        <v>1210</v>
      </c>
      <c r="I70" s="78">
        <f t="shared" si="3"/>
        <v>-34</v>
      </c>
      <c r="J70" s="105">
        <v>0</v>
      </c>
    </row>
    <row r="71" spans="1:10" ht="12.75">
      <c r="A71" s="106">
        <v>43315</v>
      </c>
      <c r="B71" s="81">
        <f t="shared" si="2"/>
        <v>1148.6</v>
      </c>
      <c r="C71" s="19">
        <v>1128</v>
      </c>
      <c r="D71" s="78">
        <v>1022</v>
      </c>
      <c r="E71" s="19">
        <v>1078</v>
      </c>
      <c r="F71" s="19">
        <v>1243</v>
      </c>
      <c r="G71" s="19">
        <v>1272</v>
      </c>
      <c r="H71" s="19">
        <v>1207</v>
      </c>
      <c r="I71" s="78">
        <f t="shared" si="3"/>
        <v>79</v>
      </c>
      <c r="J71" s="105">
        <v>0</v>
      </c>
    </row>
    <row r="72" spans="1:10" ht="12.75">
      <c r="A72" s="106">
        <v>43316</v>
      </c>
      <c r="B72" s="81">
        <f t="shared" si="2"/>
        <v>1135.2</v>
      </c>
      <c r="C72" s="19">
        <v>1260</v>
      </c>
      <c r="D72" s="78">
        <v>1031</v>
      </c>
      <c r="E72" s="19">
        <v>1066</v>
      </c>
      <c r="F72" s="19">
        <v>1200</v>
      </c>
      <c r="G72" s="19">
        <v>1119</v>
      </c>
      <c r="H72" s="19">
        <v>1231</v>
      </c>
      <c r="I72" s="78">
        <f t="shared" si="3"/>
        <v>-29</v>
      </c>
      <c r="J72" s="105">
        <v>0</v>
      </c>
    </row>
    <row r="73" spans="1:10" ht="12.75">
      <c r="A73" s="106">
        <v>43317</v>
      </c>
      <c r="B73" s="81">
        <f t="shared" si="2"/>
        <v>1180.6</v>
      </c>
      <c r="C73" s="19">
        <v>1245</v>
      </c>
      <c r="D73" s="78">
        <v>1038</v>
      </c>
      <c r="E73" s="19">
        <v>1180</v>
      </c>
      <c r="F73" s="19">
        <v>1227</v>
      </c>
      <c r="G73" s="19">
        <v>1213</v>
      </c>
      <c r="H73" s="19">
        <v>1179</v>
      </c>
      <c r="I73" s="78">
        <f t="shared" si="3"/>
        <v>-66</v>
      </c>
      <c r="J73" s="105">
        <v>0</v>
      </c>
    </row>
    <row r="74" spans="1:10" ht="12.75">
      <c r="A74" s="106">
        <v>43318</v>
      </c>
      <c r="B74" s="81">
        <f t="shared" si="2"/>
        <v>1180.2</v>
      </c>
      <c r="C74" s="19">
        <v>1189</v>
      </c>
      <c r="D74" s="78">
        <v>1019</v>
      </c>
      <c r="E74" s="19">
        <v>1192</v>
      </c>
      <c r="F74" s="19">
        <v>1258</v>
      </c>
      <c r="G74" s="19">
        <v>1243</v>
      </c>
      <c r="H74" s="19">
        <v>1181</v>
      </c>
      <c r="I74" s="78">
        <f t="shared" si="3"/>
        <v>-8</v>
      </c>
      <c r="J74" s="105">
        <v>0</v>
      </c>
    </row>
    <row r="75" spans="1:10" ht="12.75">
      <c r="A75" s="106">
        <v>43319</v>
      </c>
      <c r="B75" s="81">
        <f t="shared" si="2"/>
        <v>1168.6</v>
      </c>
      <c r="C75" s="19">
        <v>1225</v>
      </c>
      <c r="D75" s="78">
        <v>1006</v>
      </c>
      <c r="E75" s="19">
        <v>1192</v>
      </c>
      <c r="F75" s="19">
        <v>1185</v>
      </c>
      <c r="G75" s="19">
        <v>1235</v>
      </c>
      <c r="H75" s="19">
        <v>1287</v>
      </c>
      <c r="I75" s="78">
        <f t="shared" si="3"/>
        <v>62</v>
      </c>
      <c r="J75" s="105">
        <v>0</v>
      </c>
    </row>
    <row r="76" spans="1:10" ht="12.75">
      <c r="A76" s="106">
        <v>43320</v>
      </c>
      <c r="B76" s="81">
        <f t="shared" si="2"/>
        <v>1186.4</v>
      </c>
      <c r="C76" s="19">
        <v>1281</v>
      </c>
      <c r="D76" s="78">
        <v>1020</v>
      </c>
      <c r="E76" s="19">
        <v>1163</v>
      </c>
      <c r="F76" s="19">
        <v>1249</v>
      </c>
      <c r="G76" s="19">
        <v>1219</v>
      </c>
      <c r="H76" s="19">
        <v>1215</v>
      </c>
      <c r="I76" s="78">
        <f t="shared" si="3"/>
        <v>-66</v>
      </c>
      <c r="J76" s="105">
        <v>0</v>
      </c>
    </row>
    <row r="77" spans="1:10" ht="12.75">
      <c r="A77" s="106">
        <v>43321</v>
      </c>
      <c r="B77" s="81">
        <f t="shared" si="2"/>
        <v>1164.4</v>
      </c>
      <c r="C77" s="19">
        <v>1232</v>
      </c>
      <c r="D77" s="78">
        <v>1042</v>
      </c>
      <c r="E77" s="19">
        <v>1146</v>
      </c>
      <c r="F77" s="19">
        <v>1237</v>
      </c>
      <c r="G77" s="19">
        <v>1165</v>
      </c>
      <c r="H77" s="19">
        <v>1147</v>
      </c>
      <c r="I77" s="78">
        <f t="shared" si="3"/>
        <v>-85</v>
      </c>
      <c r="J77" s="105">
        <v>0</v>
      </c>
    </row>
    <row r="78" spans="1:10" ht="12.75">
      <c r="A78" s="106">
        <v>43322</v>
      </c>
      <c r="B78" s="81">
        <f t="shared" si="2"/>
        <v>1158.2</v>
      </c>
      <c r="C78" s="19">
        <v>1214</v>
      </c>
      <c r="D78" s="78">
        <v>1028</v>
      </c>
      <c r="E78" s="19">
        <v>1150</v>
      </c>
      <c r="F78" s="19">
        <v>1258</v>
      </c>
      <c r="G78" s="19">
        <v>1141</v>
      </c>
      <c r="H78" s="19">
        <v>1245</v>
      </c>
      <c r="I78" s="78">
        <f t="shared" si="3"/>
        <v>31</v>
      </c>
      <c r="J78" s="105">
        <v>0</v>
      </c>
    </row>
    <row r="79" spans="1:10" ht="12.75">
      <c r="A79" s="106">
        <v>43323</v>
      </c>
      <c r="B79" s="81">
        <f t="shared" si="2"/>
        <v>1180</v>
      </c>
      <c r="C79" s="19">
        <v>1262</v>
      </c>
      <c r="D79" s="78">
        <v>1069</v>
      </c>
      <c r="E79" s="19">
        <v>1123</v>
      </c>
      <c r="F79" s="19">
        <v>1165</v>
      </c>
      <c r="G79" s="19">
        <v>1281</v>
      </c>
      <c r="H79" s="19">
        <v>1231</v>
      </c>
      <c r="I79" s="78">
        <f t="shared" si="3"/>
        <v>-31</v>
      </c>
      <c r="J79" s="105">
        <v>0</v>
      </c>
    </row>
    <row r="80" spans="1:10" ht="12.75">
      <c r="A80" s="106">
        <v>43324</v>
      </c>
      <c r="B80" s="81">
        <f t="shared" si="2"/>
        <v>1160</v>
      </c>
      <c r="C80" s="81">
        <v>1149</v>
      </c>
      <c r="D80" s="78">
        <v>1022</v>
      </c>
      <c r="E80" s="19">
        <v>1157</v>
      </c>
      <c r="F80" s="19">
        <v>1252</v>
      </c>
      <c r="G80" s="19">
        <v>1220</v>
      </c>
      <c r="H80" s="19">
        <v>1258</v>
      </c>
      <c r="I80" s="78">
        <f t="shared" si="3"/>
        <v>109</v>
      </c>
      <c r="J80" s="105">
        <v>0</v>
      </c>
    </row>
    <row r="81" spans="1:10" ht="12.75">
      <c r="A81" s="106">
        <v>43325</v>
      </c>
      <c r="B81" s="81">
        <f t="shared" si="2"/>
        <v>1159.4</v>
      </c>
      <c r="C81" s="81">
        <v>1162</v>
      </c>
      <c r="D81" s="78">
        <v>1029</v>
      </c>
      <c r="E81" s="19">
        <v>1162</v>
      </c>
      <c r="F81" s="19">
        <v>1206</v>
      </c>
      <c r="G81" s="19">
        <v>1238</v>
      </c>
      <c r="H81" s="19">
        <v>1215</v>
      </c>
      <c r="I81" s="78">
        <f t="shared" si="3"/>
        <v>53</v>
      </c>
      <c r="J81" s="105">
        <v>0</v>
      </c>
    </row>
    <row r="82" spans="1:10" ht="12.75">
      <c r="A82" s="106">
        <v>43326</v>
      </c>
      <c r="B82" s="81">
        <f t="shared" si="2"/>
        <v>1161.4</v>
      </c>
      <c r="C82" s="81">
        <v>1169</v>
      </c>
      <c r="D82" s="78">
        <v>1046</v>
      </c>
      <c r="E82" s="19">
        <v>1126</v>
      </c>
      <c r="F82" s="19">
        <v>1214</v>
      </c>
      <c r="G82" s="19">
        <v>1252</v>
      </c>
      <c r="H82" s="19">
        <v>1266</v>
      </c>
      <c r="I82" s="78">
        <f t="shared" si="3"/>
        <v>97</v>
      </c>
      <c r="J82" s="105">
        <v>0</v>
      </c>
    </row>
    <row r="83" spans="1:10" ht="12.75">
      <c r="A83" s="106">
        <v>43327</v>
      </c>
      <c r="B83" s="81">
        <f t="shared" si="2"/>
        <v>1193.2</v>
      </c>
      <c r="C83" s="81">
        <v>1184</v>
      </c>
      <c r="D83" s="78">
        <v>1126</v>
      </c>
      <c r="E83" s="19">
        <v>1173</v>
      </c>
      <c r="F83" s="19">
        <v>1217</v>
      </c>
      <c r="G83" s="19">
        <v>1266</v>
      </c>
      <c r="H83" s="19">
        <v>1255</v>
      </c>
      <c r="I83" s="78">
        <f t="shared" si="3"/>
        <v>71</v>
      </c>
      <c r="J83" s="105">
        <v>0</v>
      </c>
    </row>
    <row r="84" spans="1:10" ht="12.75">
      <c r="A84" s="106">
        <v>43328</v>
      </c>
      <c r="B84" s="81">
        <f t="shared" si="2"/>
        <v>1140.4</v>
      </c>
      <c r="C84" s="81">
        <v>1141</v>
      </c>
      <c r="D84" s="78">
        <v>1113</v>
      </c>
      <c r="E84" s="19">
        <v>1108</v>
      </c>
      <c r="F84" s="19">
        <v>1134</v>
      </c>
      <c r="G84" s="19">
        <v>1206</v>
      </c>
      <c r="H84" s="19">
        <v>1194</v>
      </c>
      <c r="I84" s="78">
        <f t="shared" si="3"/>
        <v>53</v>
      </c>
      <c r="J84" s="105">
        <v>0</v>
      </c>
    </row>
    <row r="85" spans="1:10" ht="12.75">
      <c r="A85" s="106">
        <v>43329</v>
      </c>
      <c r="B85" s="81">
        <f t="shared" si="2"/>
        <v>1151</v>
      </c>
      <c r="C85" s="81">
        <v>1161</v>
      </c>
      <c r="D85" s="78">
        <v>1002</v>
      </c>
      <c r="E85" s="19">
        <v>1171</v>
      </c>
      <c r="F85" s="19">
        <v>1165</v>
      </c>
      <c r="G85" s="19">
        <v>1256</v>
      </c>
      <c r="H85" s="19">
        <v>1244</v>
      </c>
      <c r="I85" s="78">
        <f t="shared" si="3"/>
        <v>83</v>
      </c>
      <c r="J85" s="105">
        <v>0</v>
      </c>
    </row>
    <row r="86" spans="1:10" ht="12.75">
      <c r="A86" s="106">
        <v>43330</v>
      </c>
      <c r="B86" s="81">
        <f t="shared" si="2"/>
        <v>1152</v>
      </c>
      <c r="C86" s="81">
        <v>1139</v>
      </c>
      <c r="D86" s="78">
        <v>1083</v>
      </c>
      <c r="E86" s="19">
        <v>1161</v>
      </c>
      <c r="F86" s="19">
        <v>1184</v>
      </c>
      <c r="G86" s="19">
        <v>1193</v>
      </c>
      <c r="H86" s="19">
        <v>1238</v>
      </c>
      <c r="I86" s="78">
        <f t="shared" si="3"/>
        <v>99</v>
      </c>
      <c r="J86" s="105">
        <v>0</v>
      </c>
    </row>
    <row r="87" spans="1:10" ht="12.75">
      <c r="A87" s="106">
        <v>43331</v>
      </c>
      <c r="B87" s="81">
        <f t="shared" si="2"/>
        <v>1173.4</v>
      </c>
      <c r="C87" s="81">
        <v>1259</v>
      </c>
      <c r="D87" s="78">
        <v>1014</v>
      </c>
      <c r="E87" s="19">
        <v>1127</v>
      </c>
      <c r="F87" s="19">
        <v>1143</v>
      </c>
      <c r="G87" s="19">
        <v>1324</v>
      </c>
      <c r="H87" s="19">
        <v>1186</v>
      </c>
      <c r="I87" s="78">
        <f t="shared" si="3"/>
        <v>-73</v>
      </c>
      <c r="J87" s="105">
        <v>0</v>
      </c>
    </row>
    <row r="88" spans="1:10" ht="12.75">
      <c r="A88" s="106">
        <v>43332</v>
      </c>
      <c r="B88" s="81">
        <f t="shared" si="2"/>
        <v>1114.8</v>
      </c>
      <c r="C88" s="81">
        <v>1020</v>
      </c>
      <c r="D88" s="78">
        <v>1054</v>
      </c>
      <c r="E88" s="19">
        <v>1191</v>
      </c>
      <c r="F88" s="19">
        <v>1221</v>
      </c>
      <c r="G88" s="19">
        <v>1088</v>
      </c>
      <c r="H88" s="19">
        <v>1179</v>
      </c>
      <c r="I88" s="78">
        <f t="shared" si="3"/>
        <v>159</v>
      </c>
      <c r="J88" s="105">
        <v>0</v>
      </c>
    </row>
    <row r="89" spans="1:10" ht="12.75">
      <c r="A89" s="106">
        <v>43333</v>
      </c>
      <c r="B89" s="81">
        <f t="shared" si="2"/>
        <v>1162.2</v>
      </c>
      <c r="C89" s="81">
        <v>1123</v>
      </c>
      <c r="D89" s="78">
        <v>1064</v>
      </c>
      <c r="E89" s="19">
        <v>1233</v>
      </c>
      <c r="F89" s="19">
        <v>1208</v>
      </c>
      <c r="G89" s="19">
        <v>1183</v>
      </c>
      <c r="H89" s="19">
        <v>1279</v>
      </c>
      <c r="I89" s="78">
        <f t="shared" si="3"/>
        <v>156</v>
      </c>
      <c r="J89" s="105">
        <v>0</v>
      </c>
    </row>
    <row r="90" spans="1:10" ht="12.75">
      <c r="A90" s="106">
        <v>43334</v>
      </c>
      <c r="B90" s="81">
        <f t="shared" si="2"/>
        <v>1186.2</v>
      </c>
      <c r="C90" s="81">
        <v>1129</v>
      </c>
      <c r="D90" s="78">
        <v>1092</v>
      </c>
      <c r="E90" s="19">
        <v>1236</v>
      </c>
      <c r="F90" s="19">
        <v>1282</v>
      </c>
      <c r="G90" s="19">
        <v>1192</v>
      </c>
      <c r="H90" s="19">
        <v>1296</v>
      </c>
      <c r="I90" s="78">
        <f t="shared" si="3"/>
        <v>167</v>
      </c>
      <c r="J90" s="105">
        <v>0</v>
      </c>
    </row>
    <row r="91" spans="1:10" ht="12.75">
      <c r="A91" s="49">
        <v>43335</v>
      </c>
      <c r="B91" s="81">
        <f t="shared" si="2"/>
        <v>1192.2</v>
      </c>
      <c r="C91" s="81">
        <v>1187</v>
      </c>
      <c r="D91" s="78">
        <v>1096</v>
      </c>
      <c r="E91" s="19">
        <v>1221</v>
      </c>
      <c r="F91" s="19">
        <v>1184</v>
      </c>
      <c r="G91" s="19">
        <v>1273</v>
      </c>
      <c r="H91" s="19">
        <v>1296</v>
      </c>
      <c r="I91" s="78">
        <f t="shared" si="3"/>
        <v>109</v>
      </c>
      <c r="J91" s="105">
        <v>0</v>
      </c>
    </row>
    <row r="92" spans="1:10" ht="12.75">
      <c r="A92" s="49">
        <v>43336</v>
      </c>
      <c r="B92" s="81">
        <f t="shared" si="2"/>
        <v>1190</v>
      </c>
      <c r="C92" s="81">
        <v>1232</v>
      </c>
      <c r="D92" s="78">
        <v>1085</v>
      </c>
      <c r="E92" s="19">
        <v>1170</v>
      </c>
      <c r="F92" s="19">
        <v>1159</v>
      </c>
      <c r="G92" s="19">
        <v>1304</v>
      </c>
      <c r="H92" s="19">
        <v>1146</v>
      </c>
      <c r="I92" s="78">
        <f t="shared" si="3"/>
        <v>-86</v>
      </c>
      <c r="J92" s="105">
        <v>0</v>
      </c>
    </row>
    <row r="93" spans="1:10" ht="12.75">
      <c r="A93" s="49">
        <v>43337</v>
      </c>
      <c r="B93" s="81">
        <f t="shared" si="2"/>
        <v>1163</v>
      </c>
      <c r="C93" s="81">
        <v>1192</v>
      </c>
      <c r="D93" s="78">
        <v>1016</v>
      </c>
      <c r="E93" s="19">
        <v>1212</v>
      </c>
      <c r="F93" s="19">
        <v>1116</v>
      </c>
      <c r="G93" s="19">
        <v>1279</v>
      </c>
      <c r="H93" s="19">
        <v>1210</v>
      </c>
      <c r="I93" s="78">
        <f t="shared" si="3"/>
        <v>18</v>
      </c>
      <c r="J93" s="105">
        <v>0</v>
      </c>
    </row>
    <row r="94" spans="1:10" ht="12.75">
      <c r="A94" s="49">
        <v>43338</v>
      </c>
      <c r="B94" s="81">
        <f t="shared" si="2"/>
        <v>1186</v>
      </c>
      <c r="C94" s="81">
        <v>1187</v>
      </c>
      <c r="D94" s="78">
        <v>1068</v>
      </c>
      <c r="E94" s="19">
        <v>1266</v>
      </c>
      <c r="F94" s="19">
        <v>1132</v>
      </c>
      <c r="G94" s="19">
        <v>1277</v>
      </c>
      <c r="H94" s="19">
        <v>1243</v>
      </c>
      <c r="I94" s="78">
        <f t="shared" si="3"/>
        <v>56</v>
      </c>
      <c r="J94" s="105">
        <v>0</v>
      </c>
    </row>
    <row r="95" spans="1:10" ht="12.75">
      <c r="A95" s="49">
        <v>43339</v>
      </c>
      <c r="B95" s="81">
        <f t="shared" si="2"/>
        <v>1150.4</v>
      </c>
      <c r="C95" s="81">
        <v>1072</v>
      </c>
      <c r="D95" s="78">
        <v>1083</v>
      </c>
      <c r="E95" s="19">
        <v>1236</v>
      </c>
      <c r="F95" s="19">
        <v>1210</v>
      </c>
      <c r="G95" s="19">
        <v>1151</v>
      </c>
      <c r="H95" s="19">
        <v>1250</v>
      </c>
      <c r="I95" s="78">
        <f t="shared" si="3"/>
        <v>178</v>
      </c>
      <c r="J95" s="105">
        <v>0</v>
      </c>
    </row>
    <row r="96" spans="1:10" ht="12.75">
      <c r="A96" s="49">
        <v>43340</v>
      </c>
      <c r="B96" s="81">
        <f t="shared" si="2"/>
        <v>1149.6</v>
      </c>
      <c r="C96" s="81">
        <v>1121</v>
      </c>
      <c r="D96" s="78">
        <v>1042</v>
      </c>
      <c r="E96" s="19">
        <v>1254</v>
      </c>
      <c r="F96" s="19">
        <v>1130</v>
      </c>
      <c r="G96" s="19">
        <v>1201</v>
      </c>
      <c r="H96" s="19">
        <v>1223</v>
      </c>
      <c r="I96" s="78">
        <f t="shared" si="3"/>
        <v>102</v>
      </c>
      <c r="J96" s="105">
        <v>0</v>
      </c>
    </row>
    <row r="97" spans="1:10" ht="12.75">
      <c r="A97" s="49">
        <v>43341</v>
      </c>
      <c r="B97" s="81">
        <f t="shared" si="2"/>
        <v>1148.6</v>
      </c>
      <c r="C97" s="81">
        <v>1048</v>
      </c>
      <c r="D97" s="78">
        <v>1071</v>
      </c>
      <c r="E97" s="19">
        <v>1261</v>
      </c>
      <c r="F97" s="19">
        <v>1225</v>
      </c>
      <c r="G97" s="19">
        <v>1138</v>
      </c>
      <c r="H97" s="19">
        <v>1250</v>
      </c>
      <c r="I97" s="78">
        <f t="shared" si="3"/>
        <v>202</v>
      </c>
      <c r="J97" s="105">
        <v>0</v>
      </c>
    </row>
    <row r="98" spans="1:10" ht="12.75">
      <c r="A98" s="106">
        <v>43342</v>
      </c>
      <c r="B98" s="81">
        <f t="shared" si="2"/>
        <v>1162.2</v>
      </c>
      <c r="C98" s="81">
        <v>1124</v>
      </c>
      <c r="D98" s="83">
        <v>1108</v>
      </c>
      <c r="E98" s="19">
        <v>1145</v>
      </c>
      <c r="F98" s="19">
        <v>1220</v>
      </c>
      <c r="G98" s="19">
        <v>1214</v>
      </c>
      <c r="H98" s="19">
        <v>1170</v>
      </c>
      <c r="I98" s="78">
        <f t="shared" si="3"/>
        <v>46</v>
      </c>
      <c r="J98" s="105">
        <v>0</v>
      </c>
    </row>
    <row r="99" spans="1:10" ht="12.75">
      <c r="A99" s="106">
        <v>43343</v>
      </c>
      <c r="B99" s="81">
        <f t="shared" si="2"/>
        <v>1159.4</v>
      </c>
      <c r="C99" s="81">
        <v>1133</v>
      </c>
      <c r="D99" s="107">
        <v>1112</v>
      </c>
      <c r="E99" s="93">
        <v>1180</v>
      </c>
      <c r="F99" s="93">
        <v>1167</v>
      </c>
      <c r="G99" s="93">
        <v>1205</v>
      </c>
      <c r="H99" s="93">
        <v>1134</v>
      </c>
      <c r="I99" s="78">
        <f t="shared" si="3"/>
        <v>1</v>
      </c>
      <c r="J99" s="105">
        <v>0</v>
      </c>
    </row>
    <row r="100" spans="1:10" ht="12.75">
      <c r="A100" s="106">
        <v>43344</v>
      </c>
      <c r="B100" s="81">
        <f t="shared" si="2"/>
        <v>1123.8</v>
      </c>
      <c r="C100" s="173">
        <v>1186</v>
      </c>
      <c r="D100" s="107">
        <v>1076</v>
      </c>
      <c r="E100" s="105">
        <v>1132</v>
      </c>
      <c r="F100" s="105">
        <v>1116</v>
      </c>
      <c r="G100" s="105">
        <v>1109</v>
      </c>
      <c r="H100" s="105">
        <v>1201</v>
      </c>
      <c r="I100" s="78">
        <f t="shared" si="3"/>
        <v>15</v>
      </c>
      <c r="J100" s="105">
        <v>0</v>
      </c>
    </row>
    <row r="101" spans="1:10" ht="12.75">
      <c r="A101" s="106">
        <v>43345</v>
      </c>
      <c r="B101" s="81">
        <f t="shared" si="2"/>
        <v>1176.8</v>
      </c>
      <c r="C101" s="173">
        <v>1212</v>
      </c>
      <c r="D101" s="107">
        <v>1121</v>
      </c>
      <c r="E101" s="105">
        <v>1269</v>
      </c>
      <c r="F101" s="105">
        <v>1080</v>
      </c>
      <c r="G101" s="105">
        <v>1202</v>
      </c>
      <c r="H101" s="105">
        <v>1244</v>
      </c>
      <c r="I101" s="78">
        <f t="shared" si="3"/>
        <v>32</v>
      </c>
      <c r="J101" s="105">
        <v>0</v>
      </c>
    </row>
    <row r="102" spans="1:10" ht="12.75">
      <c r="A102" s="106">
        <v>43346</v>
      </c>
      <c r="B102" s="81">
        <f t="shared" si="2"/>
        <v>1156.6</v>
      </c>
      <c r="C102" s="173">
        <v>1115</v>
      </c>
      <c r="D102" s="107">
        <v>1171</v>
      </c>
      <c r="E102" s="105">
        <v>1215</v>
      </c>
      <c r="F102" s="105">
        <v>1128</v>
      </c>
      <c r="G102" s="105">
        <v>1154</v>
      </c>
      <c r="H102" s="105">
        <v>1128</v>
      </c>
      <c r="I102" s="78">
        <f t="shared" si="3"/>
        <v>13</v>
      </c>
      <c r="J102" s="105">
        <v>0</v>
      </c>
    </row>
    <row r="103" spans="1:10" ht="12.75">
      <c r="A103" s="106">
        <v>43347</v>
      </c>
      <c r="B103" s="81">
        <f t="shared" si="2"/>
        <v>1189.4</v>
      </c>
      <c r="C103" s="173">
        <v>1194</v>
      </c>
      <c r="D103" s="107">
        <v>1197</v>
      </c>
      <c r="E103" s="105">
        <v>1220</v>
      </c>
      <c r="F103" s="105">
        <v>1182</v>
      </c>
      <c r="G103" s="105">
        <v>1154</v>
      </c>
      <c r="H103" s="105">
        <v>1260</v>
      </c>
      <c r="I103" s="78">
        <f t="shared" si="3"/>
        <v>66</v>
      </c>
      <c r="J103" s="105">
        <v>0</v>
      </c>
    </row>
    <row r="104" spans="1:10" ht="12.75">
      <c r="A104" s="106">
        <v>43348</v>
      </c>
      <c r="B104" s="81">
        <f t="shared" si="2"/>
        <v>1204.4</v>
      </c>
      <c r="C104" s="173">
        <v>1171</v>
      </c>
      <c r="D104" s="107">
        <v>1201</v>
      </c>
      <c r="E104" s="105">
        <v>1276</v>
      </c>
      <c r="F104" s="105">
        <v>1202</v>
      </c>
      <c r="G104" s="105">
        <v>1172</v>
      </c>
      <c r="H104" s="105">
        <v>1245</v>
      </c>
      <c r="I104" s="78">
        <f t="shared" si="3"/>
        <v>74</v>
      </c>
      <c r="J104" s="105">
        <v>0</v>
      </c>
    </row>
    <row r="105" spans="1:10" ht="12.75">
      <c r="A105" s="106">
        <v>43349</v>
      </c>
      <c r="B105" s="81">
        <f t="shared" si="2"/>
        <v>1212.2</v>
      </c>
      <c r="C105" s="173">
        <v>1118</v>
      </c>
      <c r="D105" s="107">
        <v>1211</v>
      </c>
      <c r="E105" s="105">
        <v>1208</v>
      </c>
      <c r="F105" s="105">
        <v>1207</v>
      </c>
      <c r="G105" s="105">
        <v>1317</v>
      </c>
      <c r="H105" s="105">
        <v>1189</v>
      </c>
      <c r="I105" s="78">
        <f t="shared" si="3"/>
        <v>71</v>
      </c>
      <c r="J105" s="105">
        <v>0</v>
      </c>
    </row>
    <row r="106" spans="1:10" ht="12.75">
      <c r="A106" s="106">
        <v>43350</v>
      </c>
      <c r="B106" s="81">
        <f t="shared" si="2"/>
        <v>1184.4</v>
      </c>
      <c r="C106" s="173">
        <v>1132</v>
      </c>
      <c r="D106" s="107">
        <v>1170</v>
      </c>
      <c r="E106" s="105">
        <v>1158</v>
      </c>
      <c r="F106" s="105">
        <v>1216</v>
      </c>
      <c r="G106" s="105">
        <v>1246</v>
      </c>
      <c r="H106" s="105">
        <v>1225</v>
      </c>
      <c r="I106" s="78">
        <f aca="true" t="shared" si="4" ref="I106:I114">H106-C106</f>
        <v>93</v>
      </c>
      <c r="J106" s="105">
        <v>0</v>
      </c>
    </row>
    <row r="107" spans="1:10" ht="12.75">
      <c r="A107" s="106">
        <v>43351</v>
      </c>
      <c r="B107" s="81">
        <f t="shared" si="2"/>
        <v>1187.8</v>
      </c>
      <c r="C107" s="173">
        <v>1160</v>
      </c>
      <c r="D107" s="107">
        <v>1210</v>
      </c>
      <c r="E107" s="105">
        <v>1202</v>
      </c>
      <c r="F107" s="105">
        <v>1176</v>
      </c>
      <c r="G107" s="105">
        <v>1191</v>
      </c>
      <c r="H107" s="105">
        <v>1281</v>
      </c>
      <c r="I107" s="78">
        <f t="shared" si="4"/>
        <v>121</v>
      </c>
      <c r="J107" s="105">
        <v>0</v>
      </c>
    </row>
    <row r="108" spans="1:10" ht="12.75">
      <c r="A108" s="106">
        <v>43352</v>
      </c>
      <c r="B108" s="81">
        <f t="shared" si="2"/>
        <v>1193.6</v>
      </c>
      <c r="C108" s="173">
        <v>1184</v>
      </c>
      <c r="D108" s="107">
        <v>1225</v>
      </c>
      <c r="E108" s="105">
        <v>1182</v>
      </c>
      <c r="F108" s="105">
        <v>1218</v>
      </c>
      <c r="G108" s="105">
        <v>1159</v>
      </c>
      <c r="H108" s="105">
        <v>1232</v>
      </c>
      <c r="I108" s="78">
        <f t="shared" si="4"/>
        <v>48</v>
      </c>
      <c r="J108" s="105">
        <v>0</v>
      </c>
    </row>
    <row r="109" spans="1:10" ht="12.75">
      <c r="A109" s="106">
        <v>43353</v>
      </c>
      <c r="B109" s="81">
        <f t="shared" si="2"/>
        <v>1193.8</v>
      </c>
      <c r="C109" s="173">
        <v>1193</v>
      </c>
      <c r="D109" s="107">
        <v>1252</v>
      </c>
      <c r="E109" s="105">
        <v>1167</v>
      </c>
      <c r="F109" s="105">
        <v>1233</v>
      </c>
      <c r="G109" s="105">
        <v>1124</v>
      </c>
      <c r="H109" s="105">
        <v>1261</v>
      </c>
      <c r="I109" s="78">
        <f t="shared" si="4"/>
        <v>68</v>
      </c>
      <c r="J109" s="105">
        <v>0</v>
      </c>
    </row>
    <row r="110" spans="1:10" ht="12.75">
      <c r="A110" s="106">
        <v>43354</v>
      </c>
      <c r="B110" s="81">
        <f t="shared" si="2"/>
        <v>1171.8</v>
      </c>
      <c r="C110" s="173">
        <v>1132</v>
      </c>
      <c r="D110" s="107">
        <v>1225</v>
      </c>
      <c r="E110" s="105">
        <v>1136</v>
      </c>
      <c r="F110" s="105">
        <v>1256</v>
      </c>
      <c r="G110" s="105">
        <v>1110</v>
      </c>
      <c r="H110" s="105">
        <v>1219</v>
      </c>
      <c r="I110" s="78">
        <f t="shared" si="4"/>
        <v>87</v>
      </c>
      <c r="J110" s="105">
        <v>0</v>
      </c>
    </row>
    <row r="111" spans="1:10" ht="12.75">
      <c r="A111" s="106">
        <v>43355</v>
      </c>
      <c r="B111" s="81">
        <f t="shared" si="2"/>
        <v>1160</v>
      </c>
      <c r="C111" s="173">
        <v>1109</v>
      </c>
      <c r="D111" s="107">
        <v>1141</v>
      </c>
      <c r="E111" s="105">
        <v>1156</v>
      </c>
      <c r="F111" s="105">
        <v>1234</v>
      </c>
      <c r="G111" s="105">
        <v>1160</v>
      </c>
      <c r="H111" s="105">
        <v>1157</v>
      </c>
      <c r="I111" s="78">
        <f t="shared" si="4"/>
        <v>48</v>
      </c>
      <c r="J111" s="105">
        <v>0</v>
      </c>
    </row>
    <row r="112" spans="1:10" ht="12.75">
      <c r="A112" s="106">
        <v>43356</v>
      </c>
      <c r="B112" s="81">
        <f t="shared" si="2"/>
        <v>1228.8</v>
      </c>
      <c r="C112" s="173">
        <v>1215</v>
      </c>
      <c r="D112" s="107">
        <v>1229</v>
      </c>
      <c r="E112" s="105">
        <v>1259</v>
      </c>
      <c r="F112" s="105">
        <v>1148</v>
      </c>
      <c r="G112" s="105">
        <v>1293</v>
      </c>
      <c r="H112" s="105">
        <v>1263</v>
      </c>
      <c r="I112" s="78">
        <f t="shared" si="4"/>
        <v>48</v>
      </c>
      <c r="J112" s="105">
        <v>0</v>
      </c>
    </row>
    <row r="113" spans="1:10" ht="12.75">
      <c r="A113" s="106">
        <v>43357</v>
      </c>
      <c r="B113" s="81">
        <f t="shared" si="2"/>
        <v>1212</v>
      </c>
      <c r="C113" s="173">
        <v>1160</v>
      </c>
      <c r="D113" s="107">
        <v>1214</v>
      </c>
      <c r="E113" s="105">
        <v>1165</v>
      </c>
      <c r="F113" s="105">
        <v>1237</v>
      </c>
      <c r="G113" s="105">
        <v>1284</v>
      </c>
      <c r="H113" s="105">
        <v>1214</v>
      </c>
      <c r="I113" s="78">
        <f t="shared" si="4"/>
        <v>54</v>
      </c>
      <c r="J113" s="105">
        <v>0</v>
      </c>
    </row>
    <row r="114" spans="1:10" ht="12.75">
      <c r="A114" s="106">
        <v>43358</v>
      </c>
      <c r="B114" s="81">
        <f t="shared" si="2"/>
        <v>1234.8</v>
      </c>
      <c r="C114" s="173">
        <v>1191</v>
      </c>
      <c r="D114" s="107">
        <v>1307</v>
      </c>
      <c r="E114" s="105">
        <v>1192</v>
      </c>
      <c r="F114" s="105">
        <v>1228</v>
      </c>
      <c r="G114" s="105">
        <v>1256</v>
      </c>
      <c r="H114" s="105">
        <v>1262</v>
      </c>
      <c r="I114" s="78">
        <f t="shared" si="4"/>
        <v>71</v>
      </c>
      <c r="J114" s="105">
        <v>0</v>
      </c>
    </row>
    <row r="115" spans="3:9" ht="12.75">
      <c r="C115">
        <f>SUM(E125)</f>
        <v>0</v>
      </c>
      <c r="D115" s="109"/>
      <c r="G115" s="78">
        <f>SUM(G8:G114)</f>
        <v>131032</v>
      </c>
      <c r="H115" s="78">
        <f>SUM(H8:H114)</f>
        <v>129998</v>
      </c>
      <c r="I115" s="78">
        <f>SUM(I8:I114)</f>
        <v>2564</v>
      </c>
    </row>
    <row r="116" spans="1:10" ht="12.75">
      <c r="A116" s="14"/>
      <c r="B116" s="14"/>
      <c r="C116" s="14"/>
      <c r="D116" s="109"/>
      <c r="E116" s="14"/>
      <c r="F116" s="14"/>
      <c r="G116" s="14"/>
      <c r="H116" s="14"/>
      <c r="I116" s="26"/>
      <c r="J116" s="26"/>
    </row>
    <row r="117" spans="1:10" ht="12.75">
      <c r="A117" s="14"/>
      <c r="B117" s="14"/>
      <c r="C117" s="14"/>
      <c r="D117" s="109"/>
      <c r="E117" s="14"/>
      <c r="F117" s="14"/>
      <c r="G117" s="14"/>
      <c r="H117" s="14"/>
      <c r="I117" s="2"/>
      <c r="J117" s="2"/>
    </row>
    <row r="118" ht="12.75">
      <c r="D118" s="109"/>
    </row>
    <row r="119" ht="12.75">
      <c r="D119" s="109"/>
    </row>
    <row r="120" spans="1:4" ht="12.75">
      <c r="A120" s="25" t="s">
        <v>32</v>
      </c>
      <c r="B120" s="26"/>
      <c r="C120" s="26"/>
      <c r="D120" s="14"/>
    </row>
    <row r="121" ht="12.75">
      <c r="A121" s="72" t="s">
        <v>34</v>
      </c>
    </row>
    <row r="122" ht="12.75">
      <c r="A122" t="s">
        <v>33</v>
      </c>
    </row>
    <row r="147" spans="1:14" s="14" customFormat="1" ht="12.75">
      <c r="A147"/>
      <c r="B147"/>
      <c r="C147"/>
      <c r="D147"/>
      <c r="E147"/>
      <c r="F147"/>
      <c r="G147"/>
      <c r="H147"/>
      <c r="I147"/>
      <c r="J147"/>
      <c r="K147" s="26"/>
      <c r="L147" s="26"/>
      <c r="M147" s="26"/>
      <c r="N147" s="26"/>
    </row>
    <row r="148" spans="1:14" s="14" customFormat="1" ht="12.75">
      <c r="A148"/>
      <c r="B148"/>
      <c r="C148"/>
      <c r="D148"/>
      <c r="E148"/>
      <c r="F148"/>
      <c r="G148"/>
      <c r="H148"/>
      <c r="I148"/>
      <c r="J148"/>
      <c r="K148" s="2"/>
      <c r="L148" s="2"/>
      <c r="M148" s="2"/>
      <c r="N148" s="2"/>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4:G26"/>
  <sheetViews>
    <sheetView zoomScalePageLayoutView="0" workbookViewId="0" topLeftCell="B1">
      <selection activeCell="G5" sqref="G5"/>
    </sheetView>
  </sheetViews>
  <sheetFormatPr defaultColWidth="9.140625" defaultRowHeight="12.75"/>
  <cols>
    <col min="1" max="1" width="14.57421875" style="0" customWidth="1"/>
    <col min="2" max="2" width="22.7109375" style="0" customWidth="1"/>
    <col min="3" max="3" width="21.421875" style="0" customWidth="1"/>
    <col min="4" max="4" width="26.28125" style="0" customWidth="1"/>
    <col min="5" max="5" width="31.28125" style="0" customWidth="1"/>
    <col min="6" max="6" width="26.7109375" style="0" customWidth="1"/>
    <col min="7" max="7" width="41.00390625" style="0" customWidth="1"/>
  </cols>
  <sheetData>
    <row r="4" spans="1:6" ht="12.75">
      <c r="A4" s="163" t="s">
        <v>80</v>
      </c>
      <c r="B4" s="163"/>
      <c r="C4" s="163"/>
      <c r="D4" s="163"/>
      <c r="E4" s="163"/>
      <c r="F4" s="163"/>
    </row>
    <row r="5" spans="1:7" ht="12.75">
      <c r="A5" s="112" t="s">
        <v>81</v>
      </c>
      <c r="B5" s="112" t="s">
        <v>82</v>
      </c>
      <c r="C5" s="112" t="s">
        <v>67</v>
      </c>
      <c r="D5" s="112" t="s">
        <v>104</v>
      </c>
      <c r="E5" s="112" t="s">
        <v>83</v>
      </c>
      <c r="F5" s="112" t="s">
        <v>84</v>
      </c>
      <c r="G5" s="121"/>
    </row>
    <row r="6" spans="1:6" ht="12.75">
      <c r="A6" s="164" t="s">
        <v>85</v>
      </c>
      <c r="B6" s="164">
        <v>3556</v>
      </c>
      <c r="C6" s="164" t="s">
        <v>86</v>
      </c>
      <c r="D6" s="164">
        <v>3369</v>
      </c>
      <c r="E6" s="164">
        <v>-187</v>
      </c>
      <c r="F6" s="164" t="s">
        <v>87</v>
      </c>
    </row>
    <row r="7" spans="1:6" ht="12.75">
      <c r="A7" s="164"/>
      <c r="B7" s="164"/>
      <c r="C7" s="164"/>
      <c r="D7" s="164"/>
      <c r="E7" s="164"/>
      <c r="F7" s="164"/>
    </row>
    <row r="8" spans="1:6" ht="12.75">
      <c r="A8" s="111" t="s">
        <v>88</v>
      </c>
      <c r="B8" s="111">
        <v>9471</v>
      </c>
      <c r="C8" s="111" t="s">
        <v>89</v>
      </c>
      <c r="D8" s="111">
        <v>9632</v>
      </c>
      <c r="E8" s="111">
        <v>161</v>
      </c>
      <c r="F8" s="111" t="s">
        <v>90</v>
      </c>
    </row>
    <row r="9" spans="1:6" ht="12.75">
      <c r="A9" s="111" t="s">
        <v>91</v>
      </c>
      <c r="B9" s="111">
        <v>8334</v>
      </c>
      <c r="C9" s="111" t="s">
        <v>92</v>
      </c>
      <c r="D9" s="111">
        <v>8267</v>
      </c>
      <c r="E9" s="111">
        <v>-67</v>
      </c>
      <c r="F9" s="111" t="s">
        <v>30</v>
      </c>
    </row>
    <row r="10" spans="1:6" ht="12.75">
      <c r="A10" s="111" t="s">
        <v>106</v>
      </c>
      <c r="B10" s="111">
        <f>SUM(B8:B9)</f>
        <v>17805</v>
      </c>
      <c r="C10" s="111"/>
      <c r="D10" s="111">
        <f>SUM(D8:D9)</f>
        <v>17899</v>
      </c>
      <c r="E10" s="111">
        <v>161</v>
      </c>
      <c r="F10" s="111"/>
    </row>
    <row r="11" spans="1:6" ht="12.75">
      <c r="A11" s="111"/>
      <c r="B11" s="111"/>
      <c r="C11" s="111"/>
      <c r="D11" s="111"/>
      <c r="E11" s="111"/>
      <c r="F11" s="111"/>
    </row>
    <row r="12" spans="1:6" ht="12.75">
      <c r="A12" s="111"/>
      <c r="B12" s="111"/>
      <c r="C12" s="111"/>
      <c r="D12" s="111"/>
      <c r="E12" s="111"/>
      <c r="F12" s="111"/>
    </row>
    <row r="13" spans="1:6" ht="12.75">
      <c r="A13" s="165" t="s">
        <v>93</v>
      </c>
      <c r="B13" s="165"/>
      <c r="C13" s="165"/>
      <c r="D13" s="165"/>
      <c r="E13" s="165"/>
      <c r="F13" s="165"/>
    </row>
    <row r="14" spans="1:6" ht="12.75">
      <c r="A14" s="112" t="s">
        <v>81</v>
      </c>
      <c r="B14" s="112" t="s">
        <v>94</v>
      </c>
      <c r="C14" s="112" t="s">
        <v>67</v>
      </c>
      <c r="D14" s="112" t="s">
        <v>103</v>
      </c>
      <c r="E14" s="112" t="s">
        <v>83</v>
      </c>
      <c r="F14" s="112" t="s">
        <v>84</v>
      </c>
    </row>
    <row r="15" spans="1:6" ht="12.75">
      <c r="A15" s="111" t="s">
        <v>68</v>
      </c>
      <c r="B15" s="111">
        <v>3755</v>
      </c>
      <c r="C15" s="111" t="s">
        <v>69</v>
      </c>
      <c r="D15" s="111">
        <v>4117</v>
      </c>
      <c r="E15" s="111">
        <v>362</v>
      </c>
      <c r="F15" s="111" t="s">
        <v>70</v>
      </c>
    </row>
    <row r="16" spans="1:6" ht="12.75">
      <c r="A16" s="111" t="s">
        <v>71</v>
      </c>
      <c r="B16" s="111">
        <v>14080</v>
      </c>
      <c r="C16" s="111" t="s">
        <v>72</v>
      </c>
      <c r="D16" s="111">
        <v>14538</v>
      </c>
      <c r="E16" s="111">
        <v>458</v>
      </c>
      <c r="F16" s="111" t="s">
        <v>73</v>
      </c>
    </row>
    <row r="17" spans="1:6" ht="12.75">
      <c r="A17" s="111" t="s">
        <v>74</v>
      </c>
      <c r="B17" s="111">
        <v>11206</v>
      </c>
      <c r="C17" s="111" t="s">
        <v>75</v>
      </c>
      <c r="D17" s="111">
        <v>11851</v>
      </c>
      <c r="E17" s="111">
        <v>645</v>
      </c>
      <c r="F17" s="111" t="s">
        <v>76</v>
      </c>
    </row>
    <row r="18" spans="1:6" ht="12.75">
      <c r="A18" s="111" t="s">
        <v>95</v>
      </c>
      <c r="B18" s="111">
        <v>10053</v>
      </c>
      <c r="C18" s="111" t="s">
        <v>77</v>
      </c>
      <c r="D18" s="111">
        <v>10298</v>
      </c>
      <c r="E18" s="111">
        <v>235</v>
      </c>
      <c r="F18" s="111" t="s">
        <v>78</v>
      </c>
    </row>
    <row r="19" spans="1:6" ht="12.75">
      <c r="A19" s="111" t="s">
        <v>106</v>
      </c>
      <c r="B19" s="111">
        <f>SUM(B15:B18)</f>
        <v>39094</v>
      </c>
      <c r="C19" s="111"/>
      <c r="D19" s="111">
        <f>SUM(D15:D18)</f>
        <v>40804</v>
      </c>
      <c r="E19" s="111">
        <f>SUM(E15:E18)</f>
        <v>1700</v>
      </c>
      <c r="F19" s="111"/>
    </row>
    <row r="20" spans="1:6" ht="12.75">
      <c r="A20" s="111"/>
      <c r="B20" s="111"/>
      <c r="C20" s="111"/>
      <c r="D20" s="111"/>
      <c r="E20" s="111"/>
      <c r="F20" s="111"/>
    </row>
    <row r="21" spans="1:6" ht="12.75">
      <c r="A21" s="111"/>
      <c r="B21" s="111"/>
      <c r="C21" s="111"/>
      <c r="D21" s="111"/>
      <c r="E21" s="111"/>
      <c r="F21" s="111"/>
    </row>
    <row r="22" spans="1:6" ht="12.75">
      <c r="A22" s="165" t="s">
        <v>96</v>
      </c>
      <c r="B22" s="165"/>
      <c r="C22" s="165"/>
      <c r="D22" s="165"/>
      <c r="E22" s="165"/>
      <c r="F22" s="165"/>
    </row>
    <row r="23" spans="1:6" ht="12.75">
      <c r="A23" s="112" t="s">
        <v>81</v>
      </c>
      <c r="B23" s="112" t="s">
        <v>94</v>
      </c>
      <c r="C23" s="112" t="s">
        <v>67</v>
      </c>
      <c r="D23" s="112" t="s">
        <v>105</v>
      </c>
      <c r="E23" s="112" t="s">
        <v>83</v>
      </c>
      <c r="F23" s="112" t="s">
        <v>84</v>
      </c>
    </row>
    <row r="24" spans="1:6" ht="12.75">
      <c r="A24" s="111" t="s">
        <v>97</v>
      </c>
      <c r="B24" s="111">
        <v>8216</v>
      </c>
      <c r="C24" s="111" t="s">
        <v>98</v>
      </c>
      <c r="D24" s="111">
        <v>9237</v>
      </c>
      <c r="E24" s="111">
        <v>1113</v>
      </c>
      <c r="F24" s="111" t="s">
        <v>99</v>
      </c>
    </row>
    <row r="25" spans="1:6" ht="12.75">
      <c r="A25" s="111" t="s">
        <v>100</v>
      </c>
      <c r="B25" s="111">
        <v>3528</v>
      </c>
      <c r="C25" s="111" t="s">
        <v>101</v>
      </c>
      <c r="D25" s="111">
        <v>3904</v>
      </c>
      <c r="E25" s="111">
        <v>376</v>
      </c>
      <c r="F25" s="111" t="s">
        <v>102</v>
      </c>
    </row>
    <row r="26" spans="1:6" ht="12.75">
      <c r="A26" s="110" t="s">
        <v>79</v>
      </c>
      <c r="B26" s="111">
        <f>SUM(B24:B25)</f>
        <v>11744</v>
      </c>
      <c r="C26" s="110"/>
      <c r="D26" s="111">
        <f>SUM(D24:D25)</f>
        <v>13141</v>
      </c>
      <c r="E26" s="111">
        <f>SUM(E24:E25)</f>
        <v>1489</v>
      </c>
      <c r="F26" s="110"/>
    </row>
  </sheetData>
  <sheetProtection/>
  <mergeCells count="9">
    <mergeCell ref="A4:F4"/>
    <mergeCell ref="E6:E7"/>
    <mergeCell ref="F6:F7"/>
    <mergeCell ref="A22:F22"/>
    <mergeCell ref="A13:F13"/>
    <mergeCell ref="A6:A7"/>
    <mergeCell ref="B6:B7"/>
    <mergeCell ref="C6:C7"/>
    <mergeCell ref="D6:D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D115"/>
  <sheetViews>
    <sheetView zoomScalePageLayoutView="0" workbookViewId="0" topLeftCell="A1">
      <selection activeCell="I103" sqref="I103"/>
    </sheetView>
  </sheetViews>
  <sheetFormatPr defaultColWidth="9.140625" defaultRowHeight="12.75"/>
  <cols>
    <col min="1" max="1" width="21.28125" style="0" customWidth="1"/>
  </cols>
  <sheetData>
    <row r="2" ht="12.75">
      <c r="A2" s="1" t="s">
        <v>110</v>
      </c>
    </row>
    <row r="3" spans="1:4" ht="12.75">
      <c r="A3" s="14"/>
      <c r="B3" s="126"/>
      <c r="C3" s="126"/>
      <c r="D3" s="126"/>
    </row>
    <row r="4" spans="1:4" ht="12.75">
      <c r="A4" s="130" t="s">
        <v>0</v>
      </c>
      <c r="B4" s="129">
        <v>2017</v>
      </c>
      <c r="C4" s="129">
        <v>2018</v>
      </c>
      <c r="D4" s="129">
        <v>2019</v>
      </c>
    </row>
    <row r="5" spans="1:4" ht="12.75">
      <c r="A5" s="128">
        <v>43252</v>
      </c>
      <c r="B5">
        <v>22.3</v>
      </c>
      <c r="C5">
        <v>23.2</v>
      </c>
      <c r="D5">
        <v>22.6</v>
      </c>
    </row>
    <row r="6" spans="1:4" ht="12.75">
      <c r="A6" s="128">
        <v>43253</v>
      </c>
      <c r="B6">
        <v>19.4</v>
      </c>
      <c r="C6">
        <v>21.1</v>
      </c>
      <c r="D6">
        <v>21.3</v>
      </c>
    </row>
    <row r="7" spans="1:4" ht="12.75">
      <c r="A7" s="128">
        <v>43254</v>
      </c>
      <c r="B7">
        <v>18.9</v>
      </c>
      <c r="C7">
        <v>23.7</v>
      </c>
      <c r="D7">
        <v>18.4</v>
      </c>
    </row>
    <row r="8" spans="1:4" ht="12.75">
      <c r="A8" s="128">
        <v>43255</v>
      </c>
      <c r="B8">
        <v>17.2</v>
      </c>
      <c r="C8">
        <v>18.2</v>
      </c>
      <c r="D8">
        <v>16.6</v>
      </c>
    </row>
    <row r="9" spans="1:4" ht="12.75">
      <c r="A9" s="128">
        <v>43256</v>
      </c>
      <c r="B9">
        <v>15.5</v>
      </c>
      <c r="C9">
        <v>17.6</v>
      </c>
      <c r="D9">
        <v>16.2</v>
      </c>
    </row>
    <row r="10" spans="1:4" ht="12.75">
      <c r="A10" s="128">
        <v>43257</v>
      </c>
      <c r="B10">
        <v>14.9</v>
      </c>
      <c r="C10">
        <v>20.1</v>
      </c>
      <c r="D10">
        <v>17</v>
      </c>
    </row>
    <row r="11" spans="1:4" ht="12.75">
      <c r="A11" s="128">
        <v>43258</v>
      </c>
      <c r="B11">
        <v>17.5</v>
      </c>
      <c r="C11">
        <v>19.8</v>
      </c>
      <c r="D11">
        <v>15.4</v>
      </c>
    </row>
    <row r="12" spans="1:4" ht="12.75">
      <c r="A12" s="128">
        <v>43259</v>
      </c>
      <c r="B12">
        <v>17.9</v>
      </c>
      <c r="C12">
        <v>19.3</v>
      </c>
      <c r="D12">
        <v>15.6</v>
      </c>
    </row>
    <row r="13" spans="1:4" ht="12.75">
      <c r="A13" s="128">
        <v>43260</v>
      </c>
      <c r="B13">
        <v>19</v>
      </c>
      <c r="C13">
        <v>20.1</v>
      </c>
      <c r="D13">
        <v>18</v>
      </c>
    </row>
    <row r="14" spans="1:4" ht="12.75">
      <c r="A14" s="128">
        <v>43261</v>
      </c>
      <c r="B14">
        <v>20.3</v>
      </c>
      <c r="C14">
        <v>22.1</v>
      </c>
      <c r="D14">
        <v>15.2</v>
      </c>
    </row>
    <row r="15" spans="1:4" ht="12.75">
      <c r="A15" s="128">
        <v>43262</v>
      </c>
      <c r="B15">
        <v>19.5</v>
      </c>
      <c r="C15">
        <v>22.7</v>
      </c>
      <c r="D15">
        <v>11.7</v>
      </c>
    </row>
    <row r="16" spans="1:4" ht="12.75">
      <c r="A16" s="128">
        <v>43263</v>
      </c>
      <c r="B16">
        <v>17.6</v>
      </c>
      <c r="C16">
        <v>18.7</v>
      </c>
      <c r="D16">
        <v>13.6</v>
      </c>
    </row>
    <row r="17" spans="1:4" ht="12.75">
      <c r="A17" s="128">
        <v>43264</v>
      </c>
      <c r="B17">
        <v>20.4</v>
      </c>
      <c r="C17">
        <v>20.9</v>
      </c>
      <c r="D17">
        <v>13.8</v>
      </c>
    </row>
    <row r="18" spans="1:4" ht="12.75">
      <c r="A18" s="128">
        <v>43265</v>
      </c>
      <c r="B18">
        <v>24.3</v>
      </c>
      <c r="C18">
        <v>19.7</v>
      </c>
      <c r="D18">
        <v>16.3</v>
      </c>
    </row>
    <row r="19" spans="1:4" ht="12.75">
      <c r="A19" s="128">
        <v>43266</v>
      </c>
      <c r="B19">
        <v>20.5</v>
      </c>
      <c r="C19">
        <v>18.7</v>
      </c>
      <c r="D19">
        <v>16.9</v>
      </c>
    </row>
    <row r="20" spans="1:4" ht="12.75">
      <c r="A20" s="128">
        <v>43267</v>
      </c>
      <c r="B20">
        <v>21.3</v>
      </c>
      <c r="C20">
        <v>18.6</v>
      </c>
      <c r="D20">
        <v>18.7</v>
      </c>
    </row>
    <row r="21" spans="1:4" ht="12.75">
      <c r="A21" s="128">
        <v>43268</v>
      </c>
      <c r="B21">
        <v>26.6</v>
      </c>
      <c r="C21">
        <v>17.3</v>
      </c>
      <c r="D21">
        <v>18.7</v>
      </c>
    </row>
    <row r="22" spans="1:4" ht="12.75">
      <c r="A22" s="128">
        <v>43269</v>
      </c>
      <c r="B22">
        <v>27.9</v>
      </c>
      <c r="C22">
        <v>20.5</v>
      </c>
      <c r="D22">
        <v>18.6</v>
      </c>
    </row>
    <row r="23" spans="1:4" ht="12.75">
      <c r="A23" s="128">
        <v>43270</v>
      </c>
      <c r="B23">
        <v>29.1</v>
      </c>
      <c r="C23">
        <v>21.5</v>
      </c>
      <c r="D23">
        <v>18.8</v>
      </c>
    </row>
    <row r="24" spans="1:4" ht="12.75">
      <c r="A24" s="128">
        <v>43271</v>
      </c>
      <c r="B24">
        <v>26.3</v>
      </c>
      <c r="C24">
        <v>20.6</v>
      </c>
      <c r="D24">
        <v>17.7</v>
      </c>
    </row>
    <row r="25" spans="1:4" ht="12.75">
      <c r="A25" s="128">
        <v>43272</v>
      </c>
      <c r="B25">
        <v>29.8</v>
      </c>
      <c r="C25">
        <v>17.4</v>
      </c>
      <c r="D25">
        <v>18.5</v>
      </c>
    </row>
    <row r="26" spans="1:4" ht="12.75">
      <c r="A26" s="128">
        <v>43273</v>
      </c>
      <c r="B26">
        <v>20.3</v>
      </c>
      <c r="C26">
        <v>20.1</v>
      </c>
      <c r="D26">
        <v>21.5</v>
      </c>
    </row>
    <row r="27" spans="1:4" ht="12.75">
      <c r="A27" s="128">
        <v>43274</v>
      </c>
      <c r="B27">
        <v>19.3</v>
      </c>
      <c r="C27">
        <v>20.3</v>
      </c>
      <c r="D27">
        <v>21.5</v>
      </c>
    </row>
    <row r="28" spans="1:4" ht="12.75">
      <c r="A28" s="128">
        <v>43275</v>
      </c>
      <c r="B28">
        <v>21</v>
      </c>
      <c r="C28">
        <v>23.7</v>
      </c>
      <c r="D28">
        <v>22.8</v>
      </c>
    </row>
    <row r="29" spans="1:4" ht="12.75">
      <c r="A29" s="128">
        <v>43276</v>
      </c>
      <c r="B29">
        <v>19.4</v>
      </c>
      <c r="C29">
        <v>27.4</v>
      </c>
      <c r="D29">
        <v>18.4</v>
      </c>
    </row>
    <row r="30" spans="1:4" ht="12.75">
      <c r="A30" s="128">
        <v>43277</v>
      </c>
      <c r="B30">
        <v>20.8</v>
      </c>
      <c r="C30">
        <v>28.2</v>
      </c>
      <c r="D30">
        <v>17.3</v>
      </c>
    </row>
    <row r="31" spans="1:4" ht="12.75">
      <c r="A31" s="128">
        <v>43278</v>
      </c>
      <c r="B31">
        <v>18.4</v>
      </c>
      <c r="C31">
        <v>26.4</v>
      </c>
      <c r="D31">
        <v>22.3</v>
      </c>
    </row>
    <row r="32" spans="1:4" ht="12.75">
      <c r="A32" s="128">
        <v>43279</v>
      </c>
      <c r="B32">
        <v>13.8</v>
      </c>
      <c r="C32">
        <v>26.8</v>
      </c>
      <c r="D32">
        <v>23.2</v>
      </c>
    </row>
    <row r="33" spans="1:4" ht="12.75">
      <c r="A33" s="128">
        <v>43280</v>
      </c>
      <c r="B33">
        <v>16.3</v>
      </c>
      <c r="C33">
        <v>27</v>
      </c>
      <c r="D33">
        <v>30.6</v>
      </c>
    </row>
    <row r="34" spans="1:4" ht="12.75">
      <c r="A34" s="128">
        <v>43281</v>
      </c>
      <c r="B34">
        <v>19.1</v>
      </c>
      <c r="C34">
        <v>26.6</v>
      </c>
      <c r="D34">
        <v>21.4</v>
      </c>
    </row>
    <row r="35" spans="1:4" ht="12.75">
      <c r="A35" s="128">
        <v>43282</v>
      </c>
      <c r="B35">
        <v>20.6</v>
      </c>
      <c r="C35">
        <v>29.1</v>
      </c>
      <c r="D35">
        <v>19</v>
      </c>
    </row>
    <row r="36" spans="1:4" ht="12.75">
      <c r="A36" s="128">
        <v>43283</v>
      </c>
      <c r="B36">
        <v>20.8</v>
      </c>
      <c r="C36">
        <v>27.3</v>
      </c>
      <c r="D36">
        <v>18.8</v>
      </c>
    </row>
    <row r="37" spans="1:4" ht="12.75">
      <c r="A37" s="128">
        <v>43284</v>
      </c>
      <c r="B37">
        <v>21.4</v>
      </c>
      <c r="C37">
        <v>25.4</v>
      </c>
      <c r="D37">
        <v>21.2</v>
      </c>
    </row>
    <row r="38" spans="1:4" ht="12.75">
      <c r="A38" s="128">
        <v>43285</v>
      </c>
      <c r="B38">
        <v>21</v>
      </c>
      <c r="C38">
        <v>25.9</v>
      </c>
      <c r="D38">
        <v>22.6</v>
      </c>
    </row>
    <row r="39" spans="1:4" ht="12.75">
      <c r="A39" s="128">
        <v>43286</v>
      </c>
      <c r="B39">
        <v>25.1</v>
      </c>
      <c r="C39">
        <v>27.3</v>
      </c>
      <c r="D39">
        <v>23.2</v>
      </c>
    </row>
    <row r="40" spans="1:4" ht="12.75">
      <c r="A40" s="128">
        <v>43287</v>
      </c>
      <c r="B40">
        <v>27.9</v>
      </c>
      <c r="C40">
        <v>26.9</v>
      </c>
      <c r="D40">
        <v>19.1</v>
      </c>
    </row>
    <row r="41" spans="1:4" ht="12.75">
      <c r="A41" s="128">
        <v>43288</v>
      </c>
      <c r="B41">
        <v>23.8</v>
      </c>
      <c r="C41">
        <v>27.6</v>
      </c>
      <c r="D41">
        <v>20.7</v>
      </c>
    </row>
    <row r="42" spans="1:4" ht="12.75">
      <c r="A42" s="128">
        <v>43289</v>
      </c>
      <c r="B42">
        <v>22.2</v>
      </c>
      <c r="C42">
        <v>27.9</v>
      </c>
      <c r="D42">
        <v>21.2</v>
      </c>
    </row>
    <row r="43" spans="1:4" ht="12.75">
      <c r="A43" s="128">
        <v>43290</v>
      </c>
      <c r="B43">
        <v>24</v>
      </c>
      <c r="C43">
        <v>26.4</v>
      </c>
      <c r="D43">
        <v>20.5</v>
      </c>
    </row>
    <row r="44" spans="1:4" ht="12.75">
      <c r="A44" s="128">
        <v>43291</v>
      </c>
      <c r="B44">
        <v>21.6</v>
      </c>
      <c r="C44">
        <v>22.9</v>
      </c>
      <c r="D44">
        <v>22.3</v>
      </c>
    </row>
    <row r="45" spans="1:4" ht="12.75">
      <c r="A45" s="128">
        <v>43292</v>
      </c>
      <c r="B45">
        <v>17.6</v>
      </c>
      <c r="C45">
        <v>23.7</v>
      </c>
      <c r="D45">
        <v>22.7</v>
      </c>
    </row>
    <row r="46" spans="1:4" ht="12.75">
      <c r="A46" s="128">
        <v>43293</v>
      </c>
      <c r="B46">
        <v>20.3</v>
      </c>
      <c r="C46">
        <v>23.4</v>
      </c>
      <c r="D46">
        <v>22.1</v>
      </c>
    </row>
    <row r="47" spans="1:4" ht="12.75">
      <c r="A47" s="128">
        <v>43294</v>
      </c>
      <c r="B47">
        <v>21.7</v>
      </c>
      <c r="C47">
        <v>23.9</v>
      </c>
      <c r="D47">
        <v>20.5</v>
      </c>
    </row>
    <row r="48" spans="1:4" ht="12.75">
      <c r="A48" s="128">
        <v>43295</v>
      </c>
      <c r="B48">
        <v>18.7</v>
      </c>
      <c r="C48">
        <v>26.3</v>
      </c>
      <c r="D48">
        <v>20.7</v>
      </c>
    </row>
    <row r="49" spans="1:4" ht="12.75">
      <c r="A49" s="128">
        <v>43296</v>
      </c>
      <c r="B49">
        <v>20.9</v>
      </c>
      <c r="C49">
        <v>27.1</v>
      </c>
      <c r="D49">
        <v>22.1</v>
      </c>
    </row>
    <row r="50" spans="1:4" ht="12.75">
      <c r="A50" s="128">
        <v>43297</v>
      </c>
      <c r="B50">
        <v>22.2</v>
      </c>
      <c r="C50">
        <v>25</v>
      </c>
      <c r="D50">
        <v>24.4</v>
      </c>
    </row>
    <row r="51" spans="1:4" ht="12.75">
      <c r="A51" s="128">
        <v>43298</v>
      </c>
      <c r="B51">
        <v>24.2</v>
      </c>
      <c r="C51">
        <v>21.5</v>
      </c>
      <c r="D51">
        <v>23.3</v>
      </c>
    </row>
    <row r="52" spans="1:4" ht="12.75">
      <c r="A52" s="128">
        <v>43299</v>
      </c>
      <c r="B52">
        <v>25.5</v>
      </c>
      <c r="C52">
        <v>23.3</v>
      </c>
      <c r="D52">
        <v>20.9</v>
      </c>
    </row>
    <row r="53" spans="1:4" ht="12.75">
      <c r="A53" s="128">
        <v>43300</v>
      </c>
      <c r="B53">
        <v>22.2</v>
      </c>
      <c r="C53">
        <v>25.2</v>
      </c>
      <c r="D53">
        <v>19.3</v>
      </c>
    </row>
    <row r="54" spans="1:4" ht="12.75">
      <c r="A54" s="128">
        <v>43301</v>
      </c>
      <c r="B54">
        <v>18.9</v>
      </c>
      <c r="C54">
        <v>24.3</v>
      </c>
      <c r="D54">
        <v>20.6</v>
      </c>
    </row>
    <row r="55" spans="1:4" ht="12.75">
      <c r="A55" s="128">
        <v>43302</v>
      </c>
      <c r="B55">
        <v>20.4</v>
      </c>
      <c r="C55">
        <v>23.5</v>
      </c>
      <c r="D55">
        <v>21.7</v>
      </c>
    </row>
    <row r="56" spans="1:4" ht="12.75">
      <c r="A56" s="128">
        <v>43303</v>
      </c>
      <c r="B56">
        <v>18.7</v>
      </c>
      <c r="C56">
        <v>25.9</v>
      </c>
      <c r="D56">
        <v>25.4</v>
      </c>
    </row>
    <row r="57" spans="1:4" ht="12.75">
      <c r="A57" s="128">
        <v>43304</v>
      </c>
      <c r="B57">
        <v>19.8</v>
      </c>
      <c r="C57">
        <v>28</v>
      </c>
      <c r="D57">
        <v>30.2</v>
      </c>
    </row>
    <row r="58" spans="1:4" ht="12.75">
      <c r="A58" s="128">
        <v>43305</v>
      </c>
      <c r="B58">
        <v>19.9</v>
      </c>
      <c r="C58">
        <v>25.9</v>
      </c>
      <c r="D58">
        <v>28.5</v>
      </c>
    </row>
    <row r="59" spans="1:4" ht="12.75">
      <c r="A59" s="128">
        <v>43306</v>
      </c>
      <c r="B59">
        <v>22.2</v>
      </c>
      <c r="C59">
        <v>26.7</v>
      </c>
      <c r="D59">
        <v>34.1</v>
      </c>
    </row>
    <row r="60" spans="1:4" ht="12.75">
      <c r="A60" s="128">
        <v>43307</v>
      </c>
      <c r="B60">
        <v>20.2</v>
      </c>
      <c r="C60">
        <v>30.7</v>
      </c>
      <c r="D60">
        <v>24.1</v>
      </c>
    </row>
    <row r="61" spans="1:4" ht="12.75">
      <c r="A61" s="128">
        <v>43308</v>
      </c>
      <c r="B61">
        <v>19.2</v>
      </c>
      <c r="C61">
        <v>29.7</v>
      </c>
      <c r="D61">
        <v>17.5</v>
      </c>
    </row>
    <row r="62" spans="1:4" ht="12.75">
      <c r="A62" s="128">
        <v>43309</v>
      </c>
      <c r="B62">
        <v>19.4</v>
      </c>
      <c r="C62">
        <v>20.3</v>
      </c>
      <c r="D62">
        <v>19.3</v>
      </c>
    </row>
    <row r="63" spans="1:4" ht="12.75">
      <c r="A63" s="128">
        <v>43310</v>
      </c>
      <c r="B63">
        <v>18.8</v>
      </c>
      <c r="C63">
        <v>21</v>
      </c>
      <c r="D63">
        <v>23.6</v>
      </c>
    </row>
    <row r="64" spans="1:4" ht="12.75">
      <c r="A64" s="128">
        <v>43311</v>
      </c>
      <c r="B64">
        <v>19.4</v>
      </c>
      <c r="C64">
        <v>22.4</v>
      </c>
      <c r="D64">
        <v>19.9</v>
      </c>
    </row>
    <row r="65" spans="1:4" ht="12.75">
      <c r="A65" s="128">
        <v>43312</v>
      </c>
      <c r="B65">
        <v>19.8</v>
      </c>
      <c r="C65">
        <v>23.1</v>
      </c>
      <c r="D65">
        <v>21</v>
      </c>
    </row>
    <row r="66" spans="1:4" ht="12.75">
      <c r="A66" s="128">
        <v>43313</v>
      </c>
      <c r="B66">
        <v>20.5</v>
      </c>
      <c r="C66">
        <v>23.2</v>
      </c>
      <c r="D66">
        <v>23.6</v>
      </c>
    </row>
    <row r="67" spans="1:4" ht="12.75">
      <c r="A67" s="128">
        <v>43314</v>
      </c>
      <c r="B67">
        <v>19.5</v>
      </c>
      <c r="C67">
        <v>26.3</v>
      </c>
      <c r="D67">
        <v>23.4</v>
      </c>
    </row>
    <row r="68" spans="1:4" ht="12.75">
      <c r="A68" s="128">
        <v>43315</v>
      </c>
      <c r="B68">
        <v>19.8</v>
      </c>
      <c r="C68">
        <v>25.6</v>
      </c>
      <c r="D68">
        <v>23.6</v>
      </c>
    </row>
    <row r="69" spans="1:4" ht="12.75">
      <c r="A69" s="128">
        <v>43316</v>
      </c>
      <c r="B69">
        <v>19.8</v>
      </c>
      <c r="C69">
        <v>24.4</v>
      </c>
      <c r="D69">
        <v>24.1</v>
      </c>
    </row>
    <row r="70" spans="1:4" ht="12.75">
      <c r="A70" s="128">
        <v>43317</v>
      </c>
      <c r="B70">
        <v>18.5</v>
      </c>
      <c r="C70">
        <v>27.4</v>
      </c>
      <c r="D70">
        <v>22.5</v>
      </c>
    </row>
    <row r="71" spans="1:4" ht="12.75">
      <c r="A71" s="128">
        <v>43318</v>
      </c>
      <c r="B71">
        <v>19.4</v>
      </c>
      <c r="C71">
        <v>26.5</v>
      </c>
      <c r="D71">
        <v>21.8</v>
      </c>
    </row>
    <row r="72" spans="1:4" ht="12.75">
      <c r="A72" s="128">
        <v>43319</v>
      </c>
      <c r="B72">
        <v>19.3</v>
      </c>
      <c r="C72">
        <v>25.1</v>
      </c>
      <c r="D72">
        <v>20.8</v>
      </c>
    </row>
    <row r="73" spans="1:4" ht="12.75">
      <c r="A73" s="128">
        <v>43320</v>
      </c>
      <c r="B73">
        <v>16.3</v>
      </c>
      <c r="C73">
        <v>21.6</v>
      </c>
      <c r="D73">
        <v>23.2</v>
      </c>
    </row>
    <row r="74" spans="1:4" ht="12.75">
      <c r="A74" s="128">
        <v>43321</v>
      </c>
      <c r="B74">
        <v>17.4</v>
      </c>
      <c r="C74">
        <v>18.8</v>
      </c>
      <c r="D74">
        <v>23.2</v>
      </c>
    </row>
    <row r="75" spans="1:4" ht="12.75">
      <c r="A75" s="128">
        <v>43322</v>
      </c>
      <c r="B75">
        <v>19.3</v>
      </c>
      <c r="C75">
        <v>18.2</v>
      </c>
      <c r="D75">
        <v>19.7</v>
      </c>
    </row>
    <row r="76" spans="1:4" ht="12.75">
      <c r="A76" s="128">
        <v>43323</v>
      </c>
      <c r="B76">
        <v>18.5</v>
      </c>
      <c r="C76">
        <v>20.9</v>
      </c>
      <c r="D76">
        <v>18.2</v>
      </c>
    </row>
    <row r="77" spans="1:4" ht="12.75">
      <c r="A77" s="128">
        <v>43324</v>
      </c>
      <c r="B77">
        <v>19.9</v>
      </c>
      <c r="C77">
        <v>19.7</v>
      </c>
      <c r="D77">
        <v>17.9</v>
      </c>
    </row>
    <row r="78" spans="1:4" ht="12.75">
      <c r="A78" s="128">
        <v>43325</v>
      </c>
      <c r="B78">
        <v>20.7</v>
      </c>
      <c r="C78">
        <v>22.5</v>
      </c>
      <c r="D78">
        <v>19.6</v>
      </c>
    </row>
    <row r="79" spans="1:4" ht="12.75">
      <c r="A79" s="128">
        <v>43326</v>
      </c>
      <c r="B79">
        <v>20.7</v>
      </c>
      <c r="C79">
        <v>21.8</v>
      </c>
      <c r="D79">
        <v>17.6</v>
      </c>
    </row>
    <row r="80" spans="1:4" ht="12.75">
      <c r="A80" s="128">
        <v>43327</v>
      </c>
      <c r="B80">
        <v>21.2</v>
      </c>
      <c r="C80">
        <v>22.1</v>
      </c>
      <c r="D80">
        <v>19.6</v>
      </c>
    </row>
    <row r="81" spans="1:4" ht="12.75">
      <c r="A81" s="128">
        <v>43328</v>
      </c>
      <c r="B81">
        <v>20.8</v>
      </c>
      <c r="C81">
        <v>19.4</v>
      </c>
      <c r="D81">
        <v>17.1</v>
      </c>
    </row>
    <row r="82" spans="1:4" ht="12.75">
      <c r="A82" s="128">
        <v>43329</v>
      </c>
      <c r="B82">
        <v>22.3</v>
      </c>
      <c r="C82">
        <v>19.4</v>
      </c>
      <c r="D82">
        <v>20.5</v>
      </c>
    </row>
    <row r="83" spans="1:4" ht="12.75">
      <c r="A83" s="128">
        <v>43330</v>
      </c>
      <c r="B83">
        <v>18.2</v>
      </c>
      <c r="C83">
        <v>21.2</v>
      </c>
      <c r="D83">
        <v>19.8</v>
      </c>
    </row>
    <row r="84" spans="1:4" ht="12.75">
      <c r="A84" s="128">
        <v>43331</v>
      </c>
      <c r="B84">
        <v>18.3</v>
      </c>
      <c r="C84">
        <v>22.4</v>
      </c>
      <c r="D84">
        <v>19</v>
      </c>
    </row>
    <row r="85" spans="1:4" ht="12.75">
      <c r="A85" s="128">
        <v>43332</v>
      </c>
      <c r="B85">
        <v>19.2</v>
      </c>
      <c r="C85">
        <v>22.4</v>
      </c>
      <c r="D85">
        <v>19.1</v>
      </c>
    </row>
    <row r="86" spans="1:4" ht="12.75">
      <c r="A86" s="128">
        <v>43333</v>
      </c>
      <c r="B86">
        <v>18.8</v>
      </c>
      <c r="C86">
        <v>24</v>
      </c>
      <c r="D86">
        <v>20.4</v>
      </c>
    </row>
    <row r="87" spans="1:4" ht="12.75">
      <c r="A87" s="128">
        <v>43334</v>
      </c>
      <c r="B87">
        <v>22.3</v>
      </c>
      <c r="C87">
        <v>22.2</v>
      </c>
      <c r="D87">
        <v>20.8</v>
      </c>
    </row>
    <row r="88" spans="1:4" ht="12.75">
      <c r="A88" s="128">
        <v>43335</v>
      </c>
      <c r="B88">
        <v>20.9</v>
      </c>
      <c r="C88">
        <v>18.6</v>
      </c>
      <c r="D88">
        <v>24.4</v>
      </c>
    </row>
    <row r="89" spans="1:4" ht="12.75">
      <c r="A89" s="128">
        <v>43336</v>
      </c>
      <c r="B89">
        <v>19.2</v>
      </c>
      <c r="C89">
        <v>16.6</v>
      </c>
      <c r="D89">
        <v>27.1</v>
      </c>
    </row>
    <row r="90" spans="1:4" ht="12.75">
      <c r="A90" s="128">
        <v>43337</v>
      </c>
      <c r="B90">
        <v>21.2</v>
      </c>
      <c r="C90">
        <v>17.5</v>
      </c>
      <c r="D90">
        <v>29.9</v>
      </c>
    </row>
    <row r="91" spans="1:4" ht="12.75">
      <c r="A91" s="128">
        <v>43338</v>
      </c>
      <c r="B91">
        <v>21.4</v>
      </c>
      <c r="C91">
        <v>17.1</v>
      </c>
      <c r="D91">
        <v>26.8</v>
      </c>
    </row>
    <row r="92" spans="1:4" ht="12.75">
      <c r="A92" s="128">
        <v>43339</v>
      </c>
      <c r="B92">
        <v>23.8</v>
      </c>
      <c r="C92">
        <v>17.6</v>
      </c>
      <c r="D92">
        <v>26.8</v>
      </c>
    </row>
    <row r="93" spans="1:4" ht="12.75">
      <c r="A93" s="128">
        <v>43340</v>
      </c>
      <c r="B93">
        <v>24.6</v>
      </c>
      <c r="C93">
        <v>18.4</v>
      </c>
      <c r="D93">
        <v>20.4</v>
      </c>
    </row>
    <row r="94" spans="1:4" ht="12.75">
      <c r="A94" s="128">
        <v>43341</v>
      </c>
      <c r="B94">
        <v>19.8</v>
      </c>
      <c r="C94">
        <v>18.2</v>
      </c>
      <c r="D94">
        <v>20.2</v>
      </c>
    </row>
    <row r="95" spans="1:4" ht="12.75">
      <c r="A95" s="128">
        <v>43342</v>
      </c>
      <c r="B95">
        <v>15.9</v>
      </c>
      <c r="C95">
        <v>18.5</v>
      </c>
      <c r="D95">
        <v>21.7</v>
      </c>
    </row>
    <row r="96" spans="1:4" ht="12.75">
      <c r="A96" s="128">
        <v>43343</v>
      </c>
      <c r="B96">
        <v>18.6</v>
      </c>
      <c r="C96">
        <v>20.4</v>
      </c>
      <c r="D96">
        <v>19.4</v>
      </c>
    </row>
    <row r="97" spans="1:4" ht="12.75">
      <c r="A97" s="128">
        <v>43344</v>
      </c>
      <c r="B97">
        <v>19.3</v>
      </c>
      <c r="C97">
        <v>22.7</v>
      </c>
      <c r="D97">
        <v>17.9</v>
      </c>
    </row>
    <row r="98" spans="1:4" ht="12.75">
      <c r="A98" s="128">
        <v>43345</v>
      </c>
      <c r="B98">
        <v>19.5</v>
      </c>
      <c r="C98">
        <v>23.5</v>
      </c>
      <c r="D98">
        <v>19.2</v>
      </c>
    </row>
    <row r="99" spans="1:4" ht="12.75">
      <c r="A99" s="128">
        <v>43346</v>
      </c>
      <c r="B99">
        <v>16.7</v>
      </c>
      <c r="C99">
        <v>20.7</v>
      </c>
      <c r="D99">
        <v>20.3</v>
      </c>
    </row>
    <row r="100" spans="1:4" ht="12.75">
      <c r="A100" s="128">
        <v>43347</v>
      </c>
      <c r="B100">
        <v>21.3</v>
      </c>
      <c r="C100">
        <v>17.1</v>
      </c>
      <c r="D100">
        <v>17.8</v>
      </c>
    </row>
    <row r="101" spans="1:4" ht="12.75">
      <c r="A101" s="128">
        <v>43348</v>
      </c>
      <c r="B101">
        <v>19.3</v>
      </c>
      <c r="C101">
        <v>19.5</v>
      </c>
      <c r="D101">
        <v>16.9</v>
      </c>
    </row>
    <row r="102" spans="1:4" ht="12.75">
      <c r="A102" s="128">
        <v>43349</v>
      </c>
      <c r="B102">
        <v>17.2</v>
      </c>
      <c r="C102">
        <v>18.1</v>
      </c>
      <c r="D102">
        <v>17.5</v>
      </c>
    </row>
    <row r="103" spans="1:4" ht="12.75">
      <c r="A103" s="128">
        <v>43350</v>
      </c>
      <c r="B103">
        <v>17.6</v>
      </c>
      <c r="C103">
        <v>17.3</v>
      </c>
      <c r="D103">
        <v>16.9</v>
      </c>
    </row>
    <row r="104" spans="1:4" ht="12.75">
      <c r="A104" s="128">
        <v>43351</v>
      </c>
      <c r="B104">
        <v>17.1</v>
      </c>
      <c r="C104">
        <v>17.5</v>
      </c>
      <c r="D104">
        <v>17.3</v>
      </c>
    </row>
    <row r="105" spans="1:4" ht="12.75">
      <c r="A105" s="128">
        <v>43352</v>
      </c>
      <c r="B105">
        <v>16.9</v>
      </c>
      <c r="C105">
        <v>20.1</v>
      </c>
      <c r="D105">
        <v>14.4</v>
      </c>
    </row>
    <row r="106" spans="1:4" ht="12.75">
      <c r="A106" s="128">
        <v>43353</v>
      </c>
      <c r="B106">
        <v>15.6</v>
      </c>
      <c r="C106">
        <v>18.9</v>
      </c>
      <c r="D106">
        <v>17.6</v>
      </c>
    </row>
    <row r="107" spans="1:4" ht="12.75">
      <c r="A107" s="128">
        <v>43354</v>
      </c>
      <c r="B107">
        <v>17.1</v>
      </c>
      <c r="C107">
        <v>18.7</v>
      </c>
      <c r="D107">
        <v>21.2</v>
      </c>
    </row>
    <row r="108" spans="1:4" ht="12.75">
      <c r="A108" s="128">
        <v>43355</v>
      </c>
      <c r="B108">
        <v>16.8</v>
      </c>
      <c r="C108">
        <v>15.5</v>
      </c>
      <c r="D108">
        <v>21.4</v>
      </c>
    </row>
    <row r="109" spans="1:4" ht="12.75">
      <c r="A109" s="128">
        <v>43356</v>
      </c>
      <c r="B109">
        <v>16</v>
      </c>
      <c r="C109">
        <v>17.9</v>
      </c>
      <c r="D109">
        <v>18.3</v>
      </c>
    </row>
    <row r="110" spans="1:4" ht="12.75">
      <c r="A110" s="128">
        <v>43357</v>
      </c>
      <c r="B110">
        <v>16.1</v>
      </c>
      <c r="C110">
        <v>16.7</v>
      </c>
      <c r="D110">
        <v>20.9</v>
      </c>
    </row>
    <row r="111" spans="1:4" ht="12.75">
      <c r="A111" s="128">
        <v>43358</v>
      </c>
      <c r="B111">
        <v>15.3</v>
      </c>
      <c r="C111">
        <v>18.8</v>
      </c>
      <c r="D111">
        <v>21.1</v>
      </c>
    </row>
    <row r="112" spans="2:4" ht="12.75">
      <c r="B112">
        <f>SUM(B5:B111)</f>
        <v>2150.9000000000005</v>
      </c>
      <c r="C112">
        <f>SUM(C5:C111)</f>
        <v>2376.8999999999996</v>
      </c>
      <c r="D112">
        <f>SUM(D5:D111)</f>
        <v>2200.0000000000005</v>
      </c>
    </row>
    <row r="115" spans="1:4" ht="12.75">
      <c r="A115" t="s">
        <v>24</v>
      </c>
      <c r="B115">
        <v>20.1</v>
      </c>
      <c r="C115">
        <v>22.21</v>
      </c>
      <c r="D115">
        <v>20.56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4:AN37"/>
  <sheetViews>
    <sheetView tabSelected="1" zoomScalePageLayoutView="0" workbookViewId="0" topLeftCell="A1">
      <selection activeCell="A21" sqref="A21"/>
    </sheetView>
  </sheetViews>
  <sheetFormatPr defaultColWidth="9.140625" defaultRowHeight="12.75"/>
  <cols>
    <col min="1" max="1" width="23.28125" style="0" customWidth="1"/>
    <col min="2" max="2" width="29.421875" style="0" customWidth="1"/>
    <col min="3" max="8" width="9.7109375" style="0" bestFit="1" customWidth="1"/>
  </cols>
  <sheetData>
    <row r="4" spans="1:19" ht="12.75">
      <c r="A4" s="139" t="s">
        <v>130</v>
      </c>
      <c r="B4" s="132"/>
      <c r="C4" s="140">
        <v>22</v>
      </c>
      <c r="D4" s="140">
        <v>23</v>
      </c>
      <c r="E4" s="140">
        <v>24</v>
      </c>
      <c r="F4" s="140">
        <v>25</v>
      </c>
      <c r="G4" s="140">
        <v>26</v>
      </c>
      <c r="H4" s="140">
        <v>27</v>
      </c>
      <c r="I4" s="140">
        <v>28</v>
      </c>
      <c r="J4" s="140">
        <v>29</v>
      </c>
      <c r="K4" s="140">
        <v>30</v>
      </c>
      <c r="L4" s="140">
        <v>31</v>
      </c>
      <c r="M4" s="140">
        <v>32</v>
      </c>
      <c r="N4" s="140">
        <v>33</v>
      </c>
      <c r="O4" s="140">
        <v>34</v>
      </c>
      <c r="P4" s="140">
        <v>35</v>
      </c>
      <c r="Q4" s="140">
        <v>36</v>
      </c>
      <c r="R4" s="140">
        <v>37</v>
      </c>
      <c r="S4" s="140">
        <v>38</v>
      </c>
    </row>
    <row r="5" spans="1:19" ht="12.75">
      <c r="A5" s="141" t="s">
        <v>131</v>
      </c>
      <c r="B5" s="136"/>
      <c r="C5" s="142">
        <v>43616</v>
      </c>
      <c r="D5" s="142">
        <v>43623</v>
      </c>
      <c r="E5" s="142">
        <v>43630</v>
      </c>
      <c r="F5" s="142">
        <v>43637</v>
      </c>
      <c r="G5" s="142">
        <v>43644</v>
      </c>
      <c r="H5" s="142">
        <v>43651</v>
      </c>
      <c r="I5" s="142">
        <v>43658</v>
      </c>
      <c r="J5" s="142">
        <v>43665</v>
      </c>
      <c r="K5" s="142">
        <v>43672</v>
      </c>
      <c r="L5" s="142">
        <v>43679</v>
      </c>
      <c r="M5" s="142">
        <v>43686</v>
      </c>
      <c r="N5" s="142">
        <v>43693</v>
      </c>
      <c r="O5" s="142">
        <v>43700</v>
      </c>
      <c r="P5" s="142">
        <v>43707</v>
      </c>
      <c r="Q5" s="142">
        <v>43714</v>
      </c>
      <c r="R5" s="142">
        <v>43721</v>
      </c>
      <c r="S5" s="142">
        <v>43728</v>
      </c>
    </row>
    <row r="6" spans="1:19" ht="13.5" thickBot="1">
      <c r="A6" s="143"/>
      <c r="B6" s="143"/>
      <c r="C6" s="144"/>
      <c r="D6" s="144"/>
      <c r="E6" s="144"/>
      <c r="F6" s="144"/>
      <c r="G6" s="144"/>
      <c r="H6" s="144"/>
      <c r="I6" s="144"/>
      <c r="J6" s="144"/>
      <c r="K6" s="144"/>
      <c r="L6" s="144"/>
      <c r="M6" s="144"/>
      <c r="N6" s="144"/>
      <c r="O6" s="144"/>
      <c r="P6" s="144"/>
      <c r="Q6" s="144"/>
      <c r="R6" s="144"/>
      <c r="S6" s="144"/>
    </row>
    <row r="7" spans="1:19" ht="12.75">
      <c r="A7" t="s">
        <v>141</v>
      </c>
      <c r="B7" s="136" t="s">
        <v>142</v>
      </c>
      <c r="C7" s="135">
        <v>436</v>
      </c>
      <c r="D7" s="134">
        <v>554</v>
      </c>
      <c r="E7" s="134">
        <v>507</v>
      </c>
      <c r="F7" s="134">
        <v>478</v>
      </c>
      <c r="G7" s="133">
        <v>475</v>
      </c>
      <c r="H7" s="134">
        <v>437</v>
      </c>
      <c r="I7" s="134">
        <v>458</v>
      </c>
      <c r="J7" s="133">
        <v>478</v>
      </c>
      <c r="K7" s="134">
        <v>534</v>
      </c>
      <c r="L7" s="134">
        <v>536</v>
      </c>
      <c r="M7" s="134">
        <v>530</v>
      </c>
      <c r="N7" s="134">
        <v>497</v>
      </c>
      <c r="O7" s="134">
        <v>505</v>
      </c>
      <c r="P7" s="134">
        <v>466</v>
      </c>
      <c r="Q7" s="134">
        <v>473</v>
      </c>
      <c r="R7" s="134">
        <v>482</v>
      </c>
      <c r="S7" s="135">
        <v>494</v>
      </c>
    </row>
    <row r="8" spans="1:19" ht="12.75">
      <c r="A8" t="s">
        <v>113</v>
      </c>
      <c r="B8" s="136" t="s">
        <v>114</v>
      </c>
      <c r="C8" s="135">
        <v>1176</v>
      </c>
      <c r="D8" s="134">
        <v>1349</v>
      </c>
      <c r="E8" s="134">
        <v>1313</v>
      </c>
      <c r="F8" s="134">
        <v>1344</v>
      </c>
      <c r="G8" s="133">
        <v>1250</v>
      </c>
      <c r="H8" s="134">
        <v>1269</v>
      </c>
      <c r="I8" s="134">
        <v>1272</v>
      </c>
      <c r="J8" s="133">
        <v>1287</v>
      </c>
      <c r="K8" s="134">
        <v>1237</v>
      </c>
      <c r="L8" s="134">
        <v>1234</v>
      </c>
      <c r="M8" s="134">
        <v>1149</v>
      </c>
      <c r="N8" s="134">
        <v>1237</v>
      </c>
      <c r="O8" s="134">
        <v>1203</v>
      </c>
      <c r="P8" s="134">
        <v>1153</v>
      </c>
      <c r="Q8" s="134">
        <v>1248</v>
      </c>
      <c r="R8" s="134">
        <v>1328</v>
      </c>
      <c r="S8" s="135">
        <v>1283</v>
      </c>
    </row>
    <row r="9" spans="1:19" ht="12.75">
      <c r="A9" t="s">
        <v>115</v>
      </c>
      <c r="B9" s="136" t="s">
        <v>116</v>
      </c>
      <c r="C9" s="135">
        <v>782</v>
      </c>
      <c r="D9" s="134">
        <v>1025</v>
      </c>
      <c r="E9" s="134">
        <v>889</v>
      </c>
      <c r="F9" s="134">
        <v>931</v>
      </c>
      <c r="G9" s="133">
        <v>984</v>
      </c>
      <c r="H9" s="134">
        <v>896</v>
      </c>
      <c r="I9" s="134">
        <v>932</v>
      </c>
      <c r="J9" s="133">
        <v>841</v>
      </c>
      <c r="K9" s="134">
        <v>895</v>
      </c>
      <c r="L9" s="134">
        <v>936</v>
      </c>
      <c r="M9" s="134">
        <v>867</v>
      </c>
      <c r="N9" s="134">
        <v>857</v>
      </c>
      <c r="O9" s="134">
        <v>927</v>
      </c>
      <c r="P9" s="134">
        <v>832</v>
      </c>
      <c r="Q9" s="134">
        <v>937</v>
      </c>
      <c r="R9" s="134">
        <v>916</v>
      </c>
      <c r="S9" s="135">
        <v>954</v>
      </c>
    </row>
    <row r="10" spans="1:19" ht="12.75">
      <c r="A10" t="s">
        <v>117</v>
      </c>
      <c r="B10" s="136" t="s">
        <v>118</v>
      </c>
      <c r="C10" s="135">
        <v>699</v>
      </c>
      <c r="D10" s="134">
        <v>880</v>
      </c>
      <c r="E10" s="134">
        <v>817</v>
      </c>
      <c r="F10" s="134">
        <v>751</v>
      </c>
      <c r="G10" s="133">
        <v>790</v>
      </c>
      <c r="H10" s="134">
        <v>750</v>
      </c>
      <c r="I10" s="134">
        <v>747</v>
      </c>
      <c r="J10" s="133">
        <v>809</v>
      </c>
      <c r="K10" s="134">
        <v>774</v>
      </c>
      <c r="L10" s="134">
        <v>782</v>
      </c>
      <c r="M10" s="134">
        <v>795</v>
      </c>
      <c r="N10" s="134">
        <v>749</v>
      </c>
      <c r="O10" s="134">
        <v>726</v>
      </c>
      <c r="P10" s="134">
        <v>697</v>
      </c>
      <c r="Q10" s="134">
        <v>867</v>
      </c>
      <c r="R10" s="134">
        <v>774</v>
      </c>
      <c r="S10" s="135">
        <v>827</v>
      </c>
    </row>
    <row r="11" spans="1:19" ht="12.75">
      <c r="A11" t="s">
        <v>119</v>
      </c>
      <c r="B11" s="136" t="s">
        <v>120</v>
      </c>
      <c r="C11" s="135">
        <v>840</v>
      </c>
      <c r="D11" s="134">
        <v>1082</v>
      </c>
      <c r="E11" s="134">
        <v>950</v>
      </c>
      <c r="F11" s="134">
        <v>938</v>
      </c>
      <c r="G11" s="133">
        <v>1013</v>
      </c>
      <c r="H11" s="134">
        <v>940</v>
      </c>
      <c r="I11" s="134">
        <v>949</v>
      </c>
      <c r="J11" s="133">
        <v>962</v>
      </c>
      <c r="K11" s="134">
        <v>882</v>
      </c>
      <c r="L11" s="134">
        <v>929</v>
      </c>
      <c r="M11" s="134">
        <v>953</v>
      </c>
      <c r="N11" s="134">
        <v>969</v>
      </c>
      <c r="O11" s="134">
        <v>918</v>
      </c>
      <c r="P11" s="134">
        <v>826</v>
      </c>
      <c r="Q11" s="134">
        <v>939</v>
      </c>
      <c r="R11" s="134">
        <v>1001</v>
      </c>
      <c r="S11" s="135">
        <v>974</v>
      </c>
    </row>
    <row r="12" spans="1:19" ht="12.75">
      <c r="A12" t="s">
        <v>121</v>
      </c>
      <c r="B12" s="136" t="s">
        <v>122</v>
      </c>
      <c r="C12" s="135">
        <v>842</v>
      </c>
      <c r="D12" s="134">
        <v>982</v>
      </c>
      <c r="E12" s="134">
        <v>1012</v>
      </c>
      <c r="F12" s="134">
        <v>1011</v>
      </c>
      <c r="G12" s="133">
        <v>1028</v>
      </c>
      <c r="H12" s="134">
        <v>981</v>
      </c>
      <c r="I12" s="134">
        <v>995</v>
      </c>
      <c r="J12" s="133">
        <v>994</v>
      </c>
      <c r="K12" s="134">
        <v>1024</v>
      </c>
      <c r="L12" s="134">
        <v>988</v>
      </c>
      <c r="M12" s="134">
        <v>1026</v>
      </c>
      <c r="N12" s="134">
        <v>933</v>
      </c>
      <c r="O12" s="134">
        <v>964</v>
      </c>
      <c r="P12" s="134">
        <v>838</v>
      </c>
      <c r="Q12" s="134">
        <v>1115</v>
      </c>
      <c r="R12" s="134">
        <v>1088</v>
      </c>
      <c r="S12" s="135">
        <v>1049</v>
      </c>
    </row>
    <row r="13" spans="1:19" ht="12.75">
      <c r="A13" t="s">
        <v>123</v>
      </c>
      <c r="B13" s="136" t="s">
        <v>124</v>
      </c>
      <c r="C13" s="135">
        <v>809</v>
      </c>
      <c r="D13" s="134">
        <v>919</v>
      </c>
      <c r="E13" s="134">
        <v>900</v>
      </c>
      <c r="F13" s="134">
        <v>900</v>
      </c>
      <c r="G13" s="133">
        <v>892</v>
      </c>
      <c r="H13" s="134">
        <v>833</v>
      </c>
      <c r="I13" s="134">
        <v>875</v>
      </c>
      <c r="J13" s="133">
        <v>829</v>
      </c>
      <c r="K13" s="134">
        <v>833</v>
      </c>
      <c r="L13" s="134">
        <v>911</v>
      </c>
      <c r="M13" s="134">
        <v>891</v>
      </c>
      <c r="N13" s="134">
        <v>892</v>
      </c>
      <c r="O13" s="134">
        <v>826</v>
      </c>
      <c r="P13" s="134">
        <v>784</v>
      </c>
      <c r="Q13" s="134">
        <v>976</v>
      </c>
      <c r="R13" s="134">
        <v>916</v>
      </c>
      <c r="S13" s="135">
        <v>889</v>
      </c>
    </row>
    <row r="14" spans="1:19" ht="12.75">
      <c r="A14" t="s">
        <v>125</v>
      </c>
      <c r="B14" s="136" t="s">
        <v>126</v>
      </c>
      <c r="C14" s="135">
        <v>1252</v>
      </c>
      <c r="D14" s="134">
        <v>1516</v>
      </c>
      <c r="E14" s="134">
        <v>1452</v>
      </c>
      <c r="F14" s="134">
        <v>1510</v>
      </c>
      <c r="G14" s="133">
        <v>1481</v>
      </c>
      <c r="H14" s="134">
        <v>1431</v>
      </c>
      <c r="I14" s="134">
        <v>1357</v>
      </c>
      <c r="J14" s="133">
        <v>1328</v>
      </c>
      <c r="K14" s="134">
        <v>1376</v>
      </c>
      <c r="L14" s="134">
        <v>1424</v>
      </c>
      <c r="M14" s="134">
        <v>1334</v>
      </c>
      <c r="N14" s="134">
        <v>1355</v>
      </c>
      <c r="O14" s="134">
        <v>1389</v>
      </c>
      <c r="P14" s="134">
        <v>1245</v>
      </c>
      <c r="Q14" s="134">
        <v>1518</v>
      </c>
      <c r="R14" s="134">
        <v>1399</v>
      </c>
      <c r="S14" s="135">
        <v>1385</v>
      </c>
    </row>
    <row r="15" spans="1:19" ht="12.75">
      <c r="A15" t="s">
        <v>127</v>
      </c>
      <c r="B15" s="136" t="s">
        <v>128</v>
      </c>
      <c r="C15" s="135">
        <v>886</v>
      </c>
      <c r="D15" s="134">
        <v>1182</v>
      </c>
      <c r="E15" s="134">
        <v>986</v>
      </c>
      <c r="F15" s="134">
        <v>1032</v>
      </c>
      <c r="G15" s="133">
        <v>1005</v>
      </c>
      <c r="H15" s="134">
        <v>962</v>
      </c>
      <c r="I15" s="134">
        <v>972</v>
      </c>
      <c r="J15" s="133">
        <v>981</v>
      </c>
      <c r="K15" s="134">
        <v>982</v>
      </c>
      <c r="L15" s="134">
        <v>926</v>
      </c>
      <c r="M15" s="134">
        <v>1010</v>
      </c>
      <c r="N15" s="134">
        <v>978</v>
      </c>
      <c r="O15" s="134">
        <v>963</v>
      </c>
      <c r="P15" s="134">
        <v>814</v>
      </c>
      <c r="Q15" s="134">
        <v>1014</v>
      </c>
      <c r="R15" s="134">
        <v>1020</v>
      </c>
      <c r="S15" s="135">
        <v>982</v>
      </c>
    </row>
    <row r="16" spans="1:40" ht="12.75">
      <c r="A16" s="132"/>
      <c r="B16" s="136"/>
      <c r="C16" s="134">
        <f aca="true" t="shared" si="0" ref="C16:S16">SUM(C7:C15)</f>
        <v>7722</v>
      </c>
      <c r="D16" s="134">
        <f t="shared" si="0"/>
        <v>9489</v>
      </c>
      <c r="E16" s="134">
        <f t="shared" si="0"/>
        <v>8826</v>
      </c>
      <c r="F16" s="133">
        <f t="shared" si="0"/>
        <v>8895</v>
      </c>
      <c r="G16" s="134">
        <f t="shared" si="0"/>
        <v>8918</v>
      </c>
      <c r="H16" s="134">
        <f t="shared" si="0"/>
        <v>8499</v>
      </c>
      <c r="I16" s="133">
        <f t="shared" si="0"/>
        <v>8557</v>
      </c>
      <c r="J16" s="134">
        <f t="shared" si="0"/>
        <v>8509</v>
      </c>
      <c r="K16" s="134">
        <f t="shared" si="0"/>
        <v>8537</v>
      </c>
      <c r="L16" s="134">
        <f t="shared" si="0"/>
        <v>8666</v>
      </c>
      <c r="M16" s="134">
        <f t="shared" si="0"/>
        <v>8555</v>
      </c>
      <c r="N16" s="134">
        <f t="shared" si="0"/>
        <v>8467</v>
      </c>
      <c r="O16" s="134">
        <f t="shared" si="0"/>
        <v>8421</v>
      </c>
      <c r="P16" s="134">
        <f t="shared" si="0"/>
        <v>7655</v>
      </c>
      <c r="Q16" s="134">
        <f t="shared" si="0"/>
        <v>9087</v>
      </c>
      <c r="R16" s="135">
        <f t="shared" si="0"/>
        <v>8924</v>
      </c>
      <c r="S16" s="132">
        <f t="shared" si="0"/>
        <v>8837</v>
      </c>
      <c r="T16" s="132"/>
      <c r="U16" s="132"/>
      <c r="V16" s="132"/>
      <c r="W16" s="132"/>
      <c r="X16" s="132"/>
      <c r="Y16" s="132"/>
      <c r="Z16" s="132"/>
      <c r="AA16" s="132"/>
      <c r="AB16" s="132"/>
      <c r="AC16" s="132"/>
      <c r="AD16" s="132"/>
      <c r="AE16" s="132"/>
      <c r="AF16" s="132"/>
      <c r="AG16" s="132"/>
      <c r="AH16" s="132"/>
      <c r="AI16" s="132"/>
      <c r="AJ16" s="132"/>
      <c r="AK16" s="132"/>
      <c r="AL16" s="132"/>
      <c r="AM16" s="132"/>
      <c r="AN16" s="132"/>
    </row>
    <row r="22" spans="1:6" ht="12.75">
      <c r="A22" s="138" t="s">
        <v>129</v>
      </c>
      <c r="B22" s="137"/>
      <c r="C22" s="137"/>
      <c r="D22" s="137"/>
      <c r="E22" s="137"/>
      <c r="F22" s="134"/>
    </row>
    <row r="23" spans="1:6" ht="12.75">
      <c r="A23" s="145"/>
      <c r="B23" s="137"/>
      <c r="C23" s="137"/>
      <c r="D23" s="137"/>
      <c r="E23" s="137"/>
      <c r="F23" s="134"/>
    </row>
    <row r="24" spans="1:7" ht="14.25">
      <c r="A24" s="170" t="s">
        <v>132</v>
      </c>
      <c r="B24" s="170"/>
      <c r="C24" s="170"/>
      <c r="D24" s="170"/>
      <c r="E24" s="170"/>
      <c r="F24" s="170"/>
      <c r="G24" s="170"/>
    </row>
    <row r="25" spans="1:6" ht="12.75">
      <c r="A25" s="136"/>
      <c r="B25" s="137"/>
      <c r="C25" s="137"/>
      <c r="D25" s="137"/>
      <c r="E25" s="137"/>
      <c r="F25" s="134"/>
    </row>
    <row r="26" spans="1:6" ht="12.75">
      <c r="A26" s="166" t="s">
        <v>133</v>
      </c>
      <c r="B26" s="167"/>
      <c r="C26" s="167"/>
      <c r="D26" s="167"/>
      <c r="E26" s="137"/>
      <c r="F26" s="134"/>
    </row>
    <row r="27" spans="1:6" ht="12.75">
      <c r="A27" s="136"/>
      <c r="B27" s="137"/>
      <c r="C27" s="137"/>
      <c r="D27" s="137"/>
      <c r="E27" s="137"/>
      <c r="F27" s="134"/>
    </row>
    <row r="28" spans="1:6" ht="12.75">
      <c r="A28" s="166" t="s">
        <v>134</v>
      </c>
      <c r="B28" s="167"/>
      <c r="C28" s="167"/>
      <c r="D28" s="167"/>
      <c r="E28" s="137"/>
      <c r="F28" s="134"/>
    </row>
    <row r="29" spans="1:6" ht="14.25">
      <c r="A29" s="147"/>
      <c r="B29" s="148"/>
      <c r="C29" s="148"/>
      <c r="D29" s="137"/>
      <c r="E29" s="137"/>
      <c r="F29" s="134"/>
    </row>
    <row r="30" spans="1:7" ht="12.75">
      <c r="A30" s="171" t="s">
        <v>135</v>
      </c>
      <c r="B30" s="172"/>
      <c r="C30" s="172"/>
      <c r="D30" s="172"/>
      <c r="E30" s="172"/>
      <c r="F30" s="172"/>
      <c r="G30" s="172"/>
    </row>
    <row r="31" spans="1:6" ht="14.25">
      <c r="A31" s="147"/>
      <c r="B31" s="148"/>
      <c r="C31" s="148"/>
      <c r="D31" s="137"/>
      <c r="E31" s="137"/>
      <c r="F31" s="134"/>
    </row>
    <row r="32" spans="1:7" ht="103.5">
      <c r="A32" s="147" t="s">
        <v>136</v>
      </c>
      <c r="B32" s="146"/>
      <c r="C32" s="146"/>
      <c r="D32" s="146"/>
      <c r="E32" s="150"/>
      <c r="F32" s="149"/>
      <c r="G32" s="149"/>
    </row>
    <row r="33" spans="1:6" ht="14.25">
      <c r="A33" s="147"/>
      <c r="B33" s="148"/>
      <c r="C33" s="148"/>
      <c r="D33" s="137"/>
      <c r="E33" s="137"/>
      <c r="F33" s="134"/>
    </row>
    <row r="34" spans="1:7" ht="12.75">
      <c r="A34" s="166" t="s">
        <v>137</v>
      </c>
      <c r="B34" s="167"/>
      <c r="C34" s="167"/>
      <c r="D34" s="167"/>
      <c r="E34" s="168"/>
      <c r="F34" s="168"/>
      <c r="G34" s="168"/>
    </row>
    <row r="35" spans="1:6" ht="14.25">
      <c r="A35" s="147"/>
      <c r="B35" s="146"/>
      <c r="C35" s="146"/>
      <c r="D35" s="146"/>
      <c r="E35" s="149"/>
      <c r="F35" s="134"/>
    </row>
    <row r="36" spans="1:7" ht="12.75">
      <c r="A36" s="132" t="s">
        <v>138</v>
      </c>
      <c r="B36" s="136"/>
      <c r="C36" s="137"/>
      <c r="D36" s="137" t="s">
        <v>139</v>
      </c>
      <c r="E36" s="169" t="s">
        <v>140</v>
      </c>
      <c r="F36" s="169"/>
      <c r="G36" s="132"/>
    </row>
    <row r="37" spans="1:7" ht="12.75">
      <c r="A37" s="132"/>
      <c r="B37" s="136"/>
      <c r="C37" s="137"/>
      <c r="D37" s="137"/>
      <c r="E37" s="137"/>
      <c r="F37" s="137"/>
      <c r="G37" s="134"/>
    </row>
  </sheetData>
  <sheetProtection/>
  <mergeCells count="6">
    <mergeCell ref="A34:G34"/>
    <mergeCell ref="E36:F36"/>
    <mergeCell ref="A24:G24"/>
    <mergeCell ref="A26:D26"/>
    <mergeCell ref="A28:D28"/>
    <mergeCell ref="A30:G30"/>
  </mergeCells>
  <hyperlinks>
    <hyperlink ref="A30:G30" r:id="rId1" display="4 For deaths registered in 2014, cause of death is coded to the ICD-10 classification using IRIS software. Further information about the implementation of the software and an information note providing the Preliminary findings on the impact of the implem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5:E145"/>
  <sheetViews>
    <sheetView zoomScalePageLayoutView="0" workbookViewId="0" topLeftCell="A16">
      <selection activeCell="D20" sqref="D20"/>
    </sheetView>
  </sheetViews>
  <sheetFormatPr defaultColWidth="9.140625" defaultRowHeight="12.75"/>
  <cols>
    <col min="1" max="1" width="15.8515625" style="0" customWidth="1"/>
    <col min="2" max="2" width="25.421875" style="0" customWidth="1"/>
    <col min="3" max="3" width="20.57421875" style="0" customWidth="1"/>
    <col min="4" max="4" width="23.57421875" style="0" customWidth="1"/>
    <col min="5" max="5" width="20.57421875" style="0" customWidth="1"/>
  </cols>
  <sheetData>
    <row r="5" spans="1:4" ht="12.75">
      <c r="A5" s="154" t="s">
        <v>130</v>
      </c>
      <c r="B5" s="155" t="s">
        <v>131</v>
      </c>
      <c r="C5" s="156" t="s">
        <v>144</v>
      </c>
      <c r="D5" s="156" t="s">
        <v>143</v>
      </c>
    </row>
    <row r="6" spans="1:5" ht="12.75">
      <c r="A6" s="159">
        <v>22</v>
      </c>
      <c r="B6" s="158">
        <v>43617</v>
      </c>
      <c r="C6" s="53">
        <v>7722</v>
      </c>
      <c r="D6" s="53">
        <v>8121</v>
      </c>
      <c r="E6">
        <f>D6-C6</f>
        <v>399</v>
      </c>
    </row>
    <row r="7" spans="1:5" ht="12.75">
      <c r="A7" s="157">
        <v>23</v>
      </c>
      <c r="B7" s="158">
        <v>43623</v>
      </c>
      <c r="C7" s="47">
        <v>9489</v>
      </c>
      <c r="D7" s="47">
        <v>8018</v>
      </c>
      <c r="E7">
        <f>D7-C7</f>
        <v>-1471</v>
      </c>
    </row>
    <row r="8" spans="1:5" ht="12.75">
      <c r="A8" s="157">
        <v>24</v>
      </c>
      <c r="B8" s="158">
        <v>43630</v>
      </c>
      <c r="C8" s="47">
        <v>8826</v>
      </c>
      <c r="D8" s="47">
        <v>8003</v>
      </c>
      <c r="E8">
        <f aca="true" t="shared" si="0" ref="E8:E22">D8-C8</f>
        <v>-823</v>
      </c>
    </row>
    <row r="9" spans="1:5" ht="12.75">
      <c r="A9" s="157">
        <v>25</v>
      </c>
      <c r="B9" s="158">
        <v>43637</v>
      </c>
      <c r="C9" s="47">
        <v>8895</v>
      </c>
      <c r="D9" s="47">
        <v>8002</v>
      </c>
      <c r="E9">
        <f t="shared" si="0"/>
        <v>-893</v>
      </c>
    </row>
    <row r="10" spans="1:5" ht="12.75">
      <c r="A10" s="157">
        <v>26</v>
      </c>
      <c r="B10" s="158">
        <v>43644</v>
      </c>
      <c r="C10" s="47">
        <v>8918</v>
      </c>
      <c r="D10" s="47">
        <v>7874</v>
      </c>
      <c r="E10">
        <f t="shared" si="0"/>
        <v>-1044</v>
      </c>
    </row>
    <row r="11" spans="1:5" ht="12.75">
      <c r="A11" s="157">
        <v>27</v>
      </c>
      <c r="B11" s="158">
        <v>43651</v>
      </c>
      <c r="C11" s="47">
        <v>8499</v>
      </c>
      <c r="D11" s="47">
        <v>8036</v>
      </c>
      <c r="E11">
        <f t="shared" si="0"/>
        <v>-463</v>
      </c>
    </row>
    <row r="12" spans="1:5" ht="12.75">
      <c r="A12" s="157">
        <v>28</v>
      </c>
      <c r="B12" s="158">
        <v>43658</v>
      </c>
      <c r="C12" s="47">
        <v>8557</v>
      </c>
      <c r="D12" s="47">
        <v>8024</v>
      </c>
      <c r="E12">
        <f t="shared" si="0"/>
        <v>-533</v>
      </c>
    </row>
    <row r="13" spans="1:5" ht="12.75">
      <c r="A13" s="157">
        <v>29</v>
      </c>
      <c r="B13" s="158">
        <v>43665</v>
      </c>
      <c r="C13" s="47">
        <v>8509</v>
      </c>
      <c r="D13" s="47">
        <v>7960</v>
      </c>
      <c r="E13">
        <f t="shared" si="0"/>
        <v>-549</v>
      </c>
    </row>
    <row r="14" spans="1:5" ht="12.75">
      <c r="A14" s="157">
        <v>30</v>
      </c>
      <c r="B14" s="158">
        <v>43672</v>
      </c>
      <c r="C14" s="47">
        <v>8537</v>
      </c>
      <c r="D14" s="47">
        <v>8647</v>
      </c>
      <c r="E14">
        <f t="shared" si="0"/>
        <v>110</v>
      </c>
    </row>
    <row r="15" spans="1:5" ht="12.75">
      <c r="A15" s="157">
        <v>31</v>
      </c>
      <c r="B15" s="158">
        <v>43679</v>
      </c>
      <c r="C15" s="47">
        <v>8666</v>
      </c>
      <c r="D15" s="47">
        <v>7617</v>
      </c>
      <c r="E15">
        <f t="shared" si="0"/>
        <v>-1049</v>
      </c>
    </row>
    <row r="16" spans="1:5" ht="12.75">
      <c r="A16" s="157">
        <v>32</v>
      </c>
      <c r="B16" s="158">
        <v>43686</v>
      </c>
      <c r="C16" s="47">
        <v>8555</v>
      </c>
      <c r="D16" s="47">
        <v>8036</v>
      </c>
      <c r="E16">
        <f t="shared" si="0"/>
        <v>-519</v>
      </c>
    </row>
    <row r="17" spans="1:5" ht="12.75">
      <c r="A17" s="157">
        <v>33</v>
      </c>
      <c r="B17" s="158">
        <v>43693</v>
      </c>
      <c r="C17" s="47">
        <v>8467</v>
      </c>
      <c r="D17" s="47">
        <v>7667</v>
      </c>
      <c r="E17">
        <f t="shared" si="0"/>
        <v>-800</v>
      </c>
    </row>
    <row r="18" spans="1:5" ht="12.75">
      <c r="A18" s="157">
        <v>34</v>
      </c>
      <c r="B18" s="158">
        <v>43700</v>
      </c>
      <c r="C18" s="47">
        <v>8421</v>
      </c>
      <c r="D18" s="47">
        <v>7848</v>
      </c>
      <c r="E18">
        <f t="shared" si="0"/>
        <v>-573</v>
      </c>
    </row>
    <row r="19" spans="1:5" ht="12.75">
      <c r="A19" s="157">
        <v>35</v>
      </c>
      <c r="B19" s="158">
        <v>43707</v>
      </c>
      <c r="C19" s="47">
        <v>7655</v>
      </c>
      <c r="D19" s="47">
        <v>8239</v>
      </c>
      <c r="E19">
        <f t="shared" si="0"/>
        <v>584</v>
      </c>
    </row>
    <row r="20" spans="1:5" ht="12.75">
      <c r="A20" s="157">
        <v>36</v>
      </c>
      <c r="B20" s="158">
        <v>43714</v>
      </c>
      <c r="C20" s="47">
        <v>9087</v>
      </c>
      <c r="D20" s="47">
        <v>7856</v>
      </c>
      <c r="E20">
        <f t="shared" si="0"/>
        <v>-1231</v>
      </c>
    </row>
    <row r="21" spans="1:5" ht="12.75">
      <c r="A21" s="157">
        <v>37</v>
      </c>
      <c r="B21" s="158">
        <v>43721</v>
      </c>
      <c r="C21" s="47">
        <v>8924</v>
      </c>
      <c r="D21" s="47">
        <v>8163</v>
      </c>
      <c r="E21">
        <f t="shared" si="0"/>
        <v>-761</v>
      </c>
    </row>
    <row r="22" spans="1:5" ht="12.75">
      <c r="A22" s="157">
        <v>38</v>
      </c>
      <c r="B22" s="158">
        <v>43728</v>
      </c>
      <c r="C22" s="47">
        <v>8837</v>
      </c>
      <c r="D22" s="47">
        <v>8033</v>
      </c>
      <c r="E22">
        <f t="shared" si="0"/>
        <v>-804</v>
      </c>
    </row>
    <row r="23" spans="3:4" ht="12.75">
      <c r="C23">
        <f>SUM(C6:C22)</f>
        <v>146564</v>
      </c>
      <c r="D23">
        <f>SUM(D6:D22)</f>
        <v>136144</v>
      </c>
    </row>
    <row r="26" spans="1:3" ht="12.75">
      <c r="A26" s="1" t="s">
        <v>0</v>
      </c>
      <c r="B26" s="1" t="s">
        <v>144</v>
      </c>
      <c r="C26" s="156" t="s">
        <v>143</v>
      </c>
    </row>
    <row r="27" spans="1:3" ht="12.75">
      <c r="A27" s="161">
        <v>43245</v>
      </c>
      <c r="B27" s="160">
        <v>1190</v>
      </c>
      <c r="C27" s="156"/>
    </row>
    <row r="28" spans="1:3" ht="12.75">
      <c r="A28" s="161">
        <v>43246</v>
      </c>
      <c r="B28" s="160">
        <v>1184</v>
      </c>
      <c r="C28" s="156"/>
    </row>
    <row r="29" spans="1:3" ht="12.75">
      <c r="A29" s="161">
        <v>43247</v>
      </c>
      <c r="B29" s="160">
        <v>1092</v>
      </c>
      <c r="C29" s="156"/>
    </row>
    <row r="30" spans="1:3" ht="12.75">
      <c r="A30" s="161">
        <v>43248</v>
      </c>
      <c r="B30" s="160">
        <v>1117</v>
      </c>
      <c r="C30" s="156"/>
    </row>
    <row r="31" spans="1:5" ht="12.75">
      <c r="A31" s="161">
        <v>43249</v>
      </c>
      <c r="B31" s="160">
        <v>1136</v>
      </c>
      <c r="C31" s="156"/>
      <c r="E31" s="160"/>
    </row>
    <row r="32" spans="1:5" ht="12.75">
      <c r="A32" s="161">
        <v>43250</v>
      </c>
      <c r="B32" s="160">
        <v>1226</v>
      </c>
      <c r="C32" s="156"/>
      <c r="E32" s="160"/>
    </row>
    <row r="33" spans="1:5" ht="12.75">
      <c r="A33" s="161">
        <v>43251</v>
      </c>
      <c r="B33" s="160">
        <v>1176</v>
      </c>
      <c r="C33" s="16">
        <v>8121</v>
      </c>
      <c r="E33" s="160"/>
    </row>
    <row r="34" spans="1:5" ht="12.75">
      <c r="A34" s="151">
        <v>43252</v>
      </c>
      <c r="B34" s="152">
        <v>1227</v>
      </c>
      <c r="E34" s="160"/>
    </row>
    <row r="35" spans="1:5" ht="12.75">
      <c r="A35" s="151">
        <v>43253</v>
      </c>
      <c r="B35" s="152">
        <v>1102</v>
      </c>
      <c r="E35" s="160"/>
    </row>
    <row r="36" spans="1:5" ht="12.75">
      <c r="A36" s="151">
        <v>43254</v>
      </c>
      <c r="B36" s="152">
        <v>1188</v>
      </c>
      <c r="E36" s="160"/>
    </row>
    <row r="37" spans="1:5" ht="12.75">
      <c r="A37" s="151">
        <v>43255</v>
      </c>
      <c r="B37" s="152">
        <v>1114</v>
      </c>
      <c r="E37" s="160"/>
    </row>
    <row r="38" spans="1:5" ht="12.75">
      <c r="A38" s="151">
        <v>43256</v>
      </c>
      <c r="B38" s="152">
        <v>1119</v>
      </c>
      <c r="E38" s="16"/>
    </row>
    <row r="39" spans="1:3" ht="12.75">
      <c r="A39" s="151">
        <v>43257</v>
      </c>
      <c r="B39" s="152">
        <v>1092</v>
      </c>
      <c r="C39" s="16">
        <f>SUM(B33:B39)</f>
        <v>8018</v>
      </c>
    </row>
    <row r="40" spans="1:2" ht="12.75">
      <c r="A40" s="151">
        <v>43258</v>
      </c>
      <c r="B40" s="152">
        <v>1130</v>
      </c>
    </row>
    <row r="41" spans="1:2" ht="12.75">
      <c r="A41" s="151">
        <v>43259</v>
      </c>
      <c r="B41" s="152">
        <v>1094</v>
      </c>
    </row>
    <row r="42" spans="1:2" ht="12.75">
      <c r="A42" s="151">
        <v>43260</v>
      </c>
      <c r="B42" s="152">
        <v>1123</v>
      </c>
    </row>
    <row r="43" spans="1:2" ht="12.75">
      <c r="A43" s="151">
        <v>43261</v>
      </c>
      <c r="B43" s="152">
        <v>1124</v>
      </c>
    </row>
    <row r="44" spans="1:2" ht="12.75">
      <c r="A44" s="151">
        <v>43262</v>
      </c>
      <c r="B44" s="152">
        <v>1171</v>
      </c>
    </row>
    <row r="45" spans="1:2" ht="12.75">
      <c r="A45" s="151">
        <v>43263</v>
      </c>
      <c r="B45" s="152">
        <v>1232</v>
      </c>
    </row>
    <row r="46" spans="1:3" ht="12.75">
      <c r="A46" s="151">
        <v>43264</v>
      </c>
      <c r="B46" s="152">
        <v>1129</v>
      </c>
      <c r="C46" s="16">
        <f>SUM(B40:B46)</f>
        <v>8003</v>
      </c>
    </row>
    <row r="47" spans="1:2" ht="12.75">
      <c r="A47" s="151">
        <v>43265</v>
      </c>
      <c r="B47" s="152">
        <v>1135</v>
      </c>
    </row>
    <row r="48" spans="1:2" ht="12.75">
      <c r="A48" s="151">
        <v>43266</v>
      </c>
      <c r="B48" s="152">
        <v>1173</v>
      </c>
    </row>
    <row r="49" spans="1:2" ht="12.75">
      <c r="A49" s="151">
        <v>43267</v>
      </c>
      <c r="B49" s="152">
        <v>1186</v>
      </c>
    </row>
    <row r="50" spans="1:2" ht="12.75">
      <c r="A50" s="151">
        <v>43268</v>
      </c>
      <c r="B50" s="152">
        <v>1156</v>
      </c>
    </row>
    <row r="51" spans="1:2" ht="12.75">
      <c r="A51" s="151">
        <v>43269</v>
      </c>
      <c r="B51" s="152">
        <v>1141</v>
      </c>
    </row>
    <row r="52" spans="1:2" ht="12.75">
      <c r="A52" s="151">
        <v>43270</v>
      </c>
      <c r="B52" s="152">
        <v>1101</v>
      </c>
    </row>
    <row r="53" spans="1:3" ht="12.75">
      <c r="A53" s="151">
        <v>43271</v>
      </c>
      <c r="B53" s="152">
        <v>1110</v>
      </c>
      <c r="C53" s="16">
        <f>SUM(B47:B53)</f>
        <v>8002</v>
      </c>
    </row>
    <row r="54" spans="1:2" ht="12.75">
      <c r="A54" s="151">
        <v>43272</v>
      </c>
      <c r="B54" s="152">
        <v>1128</v>
      </c>
    </row>
    <row r="55" spans="1:2" ht="12.75">
      <c r="A55" s="151">
        <v>43273</v>
      </c>
      <c r="B55" s="152">
        <v>1137</v>
      </c>
    </row>
    <row r="56" spans="1:2" ht="12.75">
      <c r="A56" s="151">
        <v>43274</v>
      </c>
      <c r="B56" s="152">
        <v>1195</v>
      </c>
    </row>
    <row r="57" spans="1:2" ht="12.75">
      <c r="A57" s="151">
        <v>43275</v>
      </c>
      <c r="B57" s="152">
        <v>1102</v>
      </c>
    </row>
    <row r="58" spans="1:2" ht="12.75">
      <c r="A58" s="151">
        <v>43276</v>
      </c>
      <c r="B58" s="152">
        <v>1128</v>
      </c>
    </row>
    <row r="59" spans="1:2" ht="12.75">
      <c r="A59" s="151">
        <v>43277</v>
      </c>
      <c r="B59" s="152">
        <v>1061</v>
      </c>
    </row>
    <row r="60" spans="1:3" ht="12.75">
      <c r="A60" s="151">
        <v>43278</v>
      </c>
      <c r="B60" s="152">
        <v>1123</v>
      </c>
      <c r="C60" s="16">
        <f>SUM(B54:B60)</f>
        <v>7874</v>
      </c>
    </row>
    <row r="61" spans="1:2" ht="12.75">
      <c r="A61" s="151">
        <v>43279</v>
      </c>
      <c r="B61" s="152">
        <v>1166</v>
      </c>
    </row>
    <row r="62" spans="1:2" ht="12.75">
      <c r="A62" s="151">
        <v>43280</v>
      </c>
      <c r="B62" s="152">
        <v>1080</v>
      </c>
    </row>
    <row r="63" spans="1:2" ht="12.75">
      <c r="A63" s="151">
        <v>43281</v>
      </c>
      <c r="B63" s="153">
        <v>1148</v>
      </c>
    </row>
    <row r="64" spans="1:2" ht="12.75">
      <c r="A64" s="151">
        <v>43282</v>
      </c>
      <c r="B64" s="153">
        <v>1107</v>
      </c>
    </row>
    <row r="65" spans="1:2" ht="12.75">
      <c r="A65" s="151">
        <v>43283</v>
      </c>
      <c r="B65" s="153">
        <v>1145</v>
      </c>
    </row>
    <row r="66" spans="1:2" ht="12.75">
      <c r="A66" s="151">
        <v>43284</v>
      </c>
      <c r="B66" s="153">
        <v>1194</v>
      </c>
    </row>
    <row r="67" spans="1:3" ht="12.75">
      <c r="A67" s="151">
        <v>43285</v>
      </c>
      <c r="B67" s="153">
        <v>1196</v>
      </c>
      <c r="C67" s="16">
        <f>SUM(B61:B67)</f>
        <v>8036</v>
      </c>
    </row>
    <row r="68" spans="1:2" ht="12.75">
      <c r="A68" s="151">
        <v>43286</v>
      </c>
      <c r="B68" s="153">
        <v>1187</v>
      </c>
    </row>
    <row r="69" spans="1:2" ht="12.75">
      <c r="A69" s="151">
        <v>43287</v>
      </c>
      <c r="B69" s="153">
        <v>1133</v>
      </c>
    </row>
    <row r="70" spans="1:2" ht="12.75">
      <c r="A70" s="151">
        <v>43288</v>
      </c>
      <c r="B70" s="153">
        <v>1190</v>
      </c>
    </row>
    <row r="71" spans="1:2" ht="12.75">
      <c r="A71" s="151">
        <v>43289</v>
      </c>
      <c r="B71" s="153">
        <v>1114</v>
      </c>
    </row>
    <row r="72" spans="1:2" ht="12.75">
      <c r="A72" s="151">
        <v>43290</v>
      </c>
      <c r="B72" s="153">
        <v>1159</v>
      </c>
    </row>
    <row r="73" spans="1:2" ht="12.75">
      <c r="A73" s="151">
        <v>43291</v>
      </c>
      <c r="B73" s="153">
        <v>1154</v>
      </c>
    </row>
    <row r="74" spans="1:3" ht="12.75">
      <c r="A74" s="151">
        <v>43292</v>
      </c>
      <c r="B74" s="153">
        <v>1087</v>
      </c>
      <c r="C74">
        <f>SUM(B68:B74)</f>
        <v>8024</v>
      </c>
    </row>
    <row r="75" spans="1:2" ht="12.75">
      <c r="A75" s="151">
        <v>43293</v>
      </c>
      <c r="B75" s="153">
        <v>1115</v>
      </c>
    </row>
    <row r="76" spans="1:2" ht="12.75">
      <c r="A76" s="151">
        <v>43294</v>
      </c>
      <c r="B76" s="153">
        <v>1149</v>
      </c>
    </row>
    <row r="77" spans="1:2" ht="12.75">
      <c r="A77" s="151">
        <v>43295</v>
      </c>
      <c r="B77" s="153">
        <v>1086</v>
      </c>
    </row>
    <row r="78" spans="1:2" ht="12.75">
      <c r="A78" s="151">
        <v>43296</v>
      </c>
      <c r="B78" s="153">
        <v>1188</v>
      </c>
    </row>
    <row r="79" spans="1:2" ht="12.75">
      <c r="A79" s="151">
        <v>43297</v>
      </c>
      <c r="B79" s="153">
        <v>1182</v>
      </c>
    </row>
    <row r="80" spans="1:2" ht="12.75">
      <c r="A80" s="151">
        <v>43298</v>
      </c>
      <c r="B80" s="153">
        <v>1170</v>
      </c>
    </row>
    <row r="81" spans="1:3" ht="12.75">
      <c r="A81" s="151">
        <v>43299</v>
      </c>
      <c r="B81" s="153">
        <v>1070</v>
      </c>
      <c r="C81">
        <f>SUM(B75:B81)</f>
        <v>7960</v>
      </c>
    </row>
    <row r="82" spans="1:2" ht="12.75">
      <c r="A82" s="151">
        <v>43300</v>
      </c>
      <c r="B82" s="153">
        <v>1139</v>
      </c>
    </row>
    <row r="83" spans="1:2" ht="12.75">
      <c r="A83" s="151">
        <v>43301</v>
      </c>
      <c r="B83" s="153">
        <v>1059</v>
      </c>
    </row>
    <row r="84" spans="1:2" ht="12.75">
      <c r="A84" s="151">
        <v>43302</v>
      </c>
      <c r="B84" s="153">
        <v>1170</v>
      </c>
    </row>
    <row r="85" spans="1:2" ht="12.75">
      <c r="A85" s="151">
        <v>43303</v>
      </c>
      <c r="B85" s="153">
        <v>1257</v>
      </c>
    </row>
    <row r="86" spans="1:2" ht="12.75">
      <c r="A86" s="151">
        <v>43304</v>
      </c>
      <c r="B86" s="153">
        <v>1287</v>
      </c>
    </row>
    <row r="87" spans="1:2" ht="12.75">
      <c r="A87" s="151">
        <v>43305</v>
      </c>
      <c r="B87" s="153">
        <v>1404</v>
      </c>
    </row>
    <row r="88" spans="1:3" ht="12.75">
      <c r="A88" s="151">
        <v>43306</v>
      </c>
      <c r="B88" s="153">
        <v>1331</v>
      </c>
      <c r="C88">
        <f>SUM(B82:B88)</f>
        <v>8647</v>
      </c>
    </row>
    <row r="89" spans="1:2" ht="12.75">
      <c r="A89" s="151">
        <v>43307</v>
      </c>
      <c r="B89" s="153">
        <v>1034</v>
      </c>
    </row>
    <row r="90" spans="1:2" ht="12.75">
      <c r="A90" s="151">
        <v>43308</v>
      </c>
      <c r="B90" s="153">
        <v>1090</v>
      </c>
    </row>
    <row r="91" spans="1:2" ht="12.75">
      <c r="A91" s="151">
        <v>43309</v>
      </c>
      <c r="B91" s="153">
        <v>1086</v>
      </c>
    </row>
    <row r="92" spans="1:2" ht="12.75">
      <c r="A92" s="151">
        <v>43310</v>
      </c>
      <c r="B92" s="153">
        <v>1098</v>
      </c>
    </row>
    <row r="93" spans="1:2" ht="12.75">
      <c r="A93" s="151">
        <v>43311</v>
      </c>
      <c r="B93" s="153">
        <v>1089</v>
      </c>
    </row>
    <row r="94" spans="1:2" ht="12.75">
      <c r="A94" s="151">
        <v>43312</v>
      </c>
      <c r="B94" s="153">
        <v>1102</v>
      </c>
    </row>
    <row r="95" spans="1:3" ht="12.75">
      <c r="A95" s="151">
        <v>43313</v>
      </c>
      <c r="B95" s="153">
        <v>1118</v>
      </c>
      <c r="C95">
        <f>SUM(B89:B95)</f>
        <v>7617</v>
      </c>
    </row>
    <row r="96" spans="1:2" ht="12.75">
      <c r="A96" s="151">
        <v>43314</v>
      </c>
      <c r="B96" s="153">
        <v>1175</v>
      </c>
    </row>
    <row r="97" spans="1:2" ht="12.75">
      <c r="A97" s="151">
        <v>43315</v>
      </c>
      <c r="B97" s="153">
        <v>1239</v>
      </c>
    </row>
    <row r="98" spans="1:2" ht="12.75">
      <c r="A98" s="151">
        <v>43316</v>
      </c>
      <c r="B98" s="153">
        <v>1091</v>
      </c>
    </row>
    <row r="99" spans="1:2" ht="12.75">
      <c r="A99" s="151">
        <v>43317</v>
      </c>
      <c r="B99" s="153">
        <v>1095</v>
      </c>
    </row>
    <row r="100" spans="1:2" ht="12.75">
      <c r="A100" s="151">
        <v>43318</v>
      </c>
      <c r="B100" s="153">
        <v>1099</v>
      </c>
    </row>
    <row r="101" spans="1:2" ht="12.75">
      <c r="A101" s="151">
        <v>43319</v>
      </c>
      <c r="B101" s="153">
        <v>1113</v>
      </c>
    </row>
    <row r="102" spans="1:3" ht="12.75">
      <c r="A102" s="151">
        <v>43320</v>
      </c>
      <c r="B102" s="153">
        <v>1224</v>
      </c>
      <c r="C102">
        <f>SUM(B96:B102)</f>
        <v>8036</v>
      </c>
    </row>
    <row r="103" spans="1:2" ht="12.75">
      <c r="A103" s="151">
        <v>43321</v>
      </c>
      <c r="B103" s="153">
        <v>1091</v>
      </c>
    </row>
    <row r="104" spans="1:2" ht="12.75">
      <c r="A104" s="151">
        <v>43322</v>
      </c>
      <c r="B104" s="153">
        <v>1059</v>
      </c>
    </row>
    <row r="105" spans="1:2" ht="12.75">
      <c r="A105" s="151">
        <v>43323</v>
      </c>
      <c r="B105" s="153">
        <v>1062</v>
      </c>
    </row>
    <row r="106" spans="1:2" ht="12.75">
      <c r="A106" s="151">
        <v>43324</v>
      </c>
      <c r="B106" s="153">
        <v>1140</v>
      </c>
    </row>
    <row r="107" spans="1:2" ht="12.75">
      <c r="A107" s="151">
        <v>43325</v>
      </c>
      <c r="B107" s="153">
        <v>1126</v>
      </c>
    </row>
    <row r="108" spans="1:2" ht="12.75">
      <c r="A108" s="151">
        <v>43326</v>
      </c>
      <c r="B108" s="153">
        <v>1052</v>
      </c>
    </row>
    <row r="109" spans="1:3" ht="12.75">
      <c r="A109" s="151">
        <v>43327</v>
      </c>
      <c r="B109" s="153">
        <v>1137</v>
      </c>
      <c r="C109">
        <f>SUM(B103:B109)</f>
        <v>7667</v>
      </c>
    </row>
    <row r="110" spans="1:2" ht="12.75">
      <c r="A110" s="151">
        <v>43328</v>
      </c>
      <c r="B110" s="153">
        <v>1133</v>
      </c>
    </row>
    <row r="111" spans="1:2" ht="12.75">
      <c r="A111" s="151">
        <v>43329</v>
      </c>
      <c r="B111" s="153">
        <v>1146</v>
      </c>
    </row>
    <row r="112" spans="1:2" ht="12.75">
      <c r="A112" s="151">
        <v>43330</v>
      </c>
      <c r="B112" s="153">
        <v>1086</v>
      </c>
    </row>
    <row r="113" spans="1:2" ht="12.75">
      <c r="A113" s="151">
        <v>43331</v>
      </c>
      <c r="B113" s="153">
        <v>1021</v>
      </c>
    </row>
    <row r="114" spans="1:2" ht="12.75">
      <c r="A114" s="151">
        <v>43332</v>
      </c>
      <c r="B114" s="153">
        <v>1076</v>
      </c>
    </row>
    <row r="115" spans="1:2" ht="12.75">
      <c r="A115" s="151">
        <v>43333</v>
      </c>
      <c r="B115" s="153">
        <v>1202</v>
      </c>
    </row>
    <row r="116" spans="1:3" ht="12.75">
      <c r="A116" s="151">
        <v>43334</v>
      </c>
      <c r="B116" s="153">
        <v>1184</v>
      </c>
      <c r="C116">
        <f>SUM(B110:B116)</f>
        <v>7848</v>
      </c>
    </row>
    <row r="117" spans="1:2" ht="12.75">
      <c r="A117" s="151">
        <v>43335</v>
      </c>
      <c r="B117" s="153">
        <v>1199</v>
      </c>
    </row>
    <row r="118" spans="1:2" ht="12.75">
      <c r="A118" s="151">
        <v>43336</v>
      </c>
      <c r="B118" s="153">
        <v>1261</v>
      </c>
    </row>
    <row r="119" spans="1:2" ht="12.75">
      <c r="A119" s="151">
        <v>43337</v>
      </c>
      <c r="B119" s="153">
        <v>1182</v>
      </c>
    </row>
    <row r="120" spans="1:2" ht="12.75">
      <c r="A120" s="151">
        <v>43338</v>
      </c>
      <c r="B120" s="153">
        <v>1224</v>
      </c>
    </row>
    <row r="121" spans="1:2" ht="12.75">
      <c r="A121" s="151">
        <v>43339</v>
      </c>
      <c r="B121" s="153">
        <v>1174</v>
      </c>
    </row>
    <row r="122" spans="1:2" ht="12.75">
      <c r="A122" s="151">
        <v>43340</v>
      </c>
      <c r="B122" s="153">
        <v>1043</v>
      </c>
    </row>
    <row r="123" spans="1:3" ht="12.75">
      <c r="A123" s="151">
        <v>43341</v>
      </c>
      <c r="B123" s="153">
        <v>1156</v>
      </c>
      <c r="C123">
        <f>SUM(B117:B123)</f>
        <v>8239</v>
      </c>
    </row>
    <row r="124" spans="1:2" ht="12.75">
      <c r="A124" s="151">
        <v>43342</v>
      </c>
      <c r="B124" s="153">
        <v>1174</v>
      </c>
    </row>
    <row r="125" spans="1:2" ht="12.75">
      <c r="A125" s="151">
        <v>43343</v>
      </c>
      <c r="B125" s="153">
        <v>1059</v>
      </c>
    </row>
    <row r="126" spans="1:2" ht="12.75">
      <c r="A126" s="151">
        <v>43344</v>
      </c>
      <c r="B126" s="153">
        <v>1098</v>
      </c>
    </row>
    <row r="127" spans="1:2" ht="12.75">
      <c r="A127" s="151">
        <v>43345</v>
      </c>
      <c r="B127" s="153">
        <v>1170</v>
      </c>
    </row>
    <row r="128" spans="1:2" ht="12.75">
      <c r="A128" s="151">
        <v>43346</v>
      </c>
      <c r="B128" s="153">
        <v>1154</v>
      </c>
    </row>
    <row r="129" spans="1:2" ht="12.75">
      <c r="A129" s="151">
        <v>43347</v>
      </c>
      <c r="B129" s="153">
        <v>1085</v>
      </c>
    </row>
    <row r="130" spans="1:3" ht="12.75">
      <c r="A130" s="151">
        <v>43348</v>
      </c>
      <c r="B130" s="153">
        <v>1116</v>
      </c>
      <c r="C130">
        <f>SUM(B124:B130)</f>
        <v>7856</v>
      </c>
    </row>
    <row r="131" spans="1:2" ht="12.75">
      <c r="A131" s="151">
        <v>43349</v>
      </c>
      <c r="B131" s="153">
        <v>1118</v>
      </c>
    </row>
    <row r="132" spans="1:2" ht="12.75">
      <c r="A132" s="151">
        <v>43350</v>
      </c>
      <c r="B132" s="153">
        <v>1092</v>
      </c>
    </row>
    <row r="133" spans="1:2" ht="12.75">
      <c r="A133" s="151">
        <v>43351</v>
      </c>
      <c r="B133" s="153">
        <v>1212</v>
      </c>
    </row>
    <row r="134" spans="1:2" ht="12.75">
      <c r="A134" s="151">
        <v>43352</v>
      </c>
      <c r="B134" s="153">
        <v>1233</v>
      </c>
    </row>
    <row r="135" spans="1:2" ht="12.75">
      <c r="A135" s="151">
        <v>43353</v>
      </c>
      <c r="B135" s="153">
        <v>1236</v>
      </c>
    </row>
    <row r="136" spans="1:2" ht="12.75">
      <c r="A136" s="151">
        <v>43354</v>
      </c>
      <c r="B136" s="153">
        <v>1159</v>
      </c>
    </row>
    <row r="137" spans="1:3" ht="12.75">
      <c r="A137" s="151">
        <v>43355</v>
      </c>
      <c r="B137" s="153">
        <v>1113</v>
      </c>
      <c r="C137">
        <f>SUM(B131:B137)</f>
        <v>8163</v>
      </c>
    </row>
    <row r="138" spans="1:2" ht="12.75">
      <c r="A138" s="151">
        <v>43356</v>
      </c>
      <c r="B138" s="153">
        <v>1101</v>
      </c>
    </row>
    <row r="139" spans="1:2" ht="12.75">
      <c r="A139" s="151">
        <v>43357</v>
      </c>
      <c r="B139" s="153">
        <v>1157</v>
      </c>
    </row>
    <row r="140" spans="1:2" ht="12.75">
      <c r="A140" s="151">
        <v>43358</v>
      </c>
      <c r="B140" s="153">
        <v>1171</v>
      </c>
    </row>
    <row r="141" spans="1:2" ht="12.75">
      <c r="A141" s="151">
        <v>43359</v>
      </c>
      <c r="B141" s="153">
        <v>1140</v>
      </c>
    </row>
    <row r="142" spans="1:2" ht="12.75">
      <c r="A142" s="151">
        <v>43360</v>
      </c>
      <c r="B142" s="153">
        <v>1115</v>
      </c>
    </row>
    <row r="143" spans="1:2" ht="12.75">
      <c r="A143" s="151">
        <v>43361</v>
      </c>
      <c r="B143" s="153">
        <v>1162</v>
      </c>
    </row>
    <row r="144" spans="1:3" ht="12.75">
      <c r="A144" s="151">
        <v>43362</v>
      </c>
      <c r="B144" s="153">
        <v>1187</v>
      </c>
      <c r="C144">
        <f>SUM(B138:B144)</f>
        <v>8033</v>
      </c>
    </row>
    <row r="145" ht="12.75">
      <c r="A145" s="151">
        <v>43363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 summer heatwaves lead to a spike in deaths?</dc:title>
  <dc:subject/>
  <dc:creator>John, Emyr</dc:creator>
  <cp:keywords/>
  <dc:description/>
  <cp:lastModifiedBy>Cathy</cp:lastModifiedBy>
  <cp:lastPrinted>2020-11-03T11:21:49Z</cp:lastPrinted>
  <dcterms:created xsi:type="dcterms:W3CDTF">2019-08-20T06:48:07Z</dcterms:created>
  <dcterms:modified xsi:type="dcterms:W3CDTF">2020-11-27T18:10:04Z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ckerID">
    <vt:lpwstr>430</vt:lpwstr>
  </property>
  <property fmtid="{D5CDD505-2E9C-101B-9397-08002B2CF9AE}" pid="3" name="Order">
    <vt:lpwstr>221000.000000000</vt:lpwstr>
  </property>
  <property fmtid="{D5CDD505-2E9C-101B-9397-08002B2CF9AE}" pid="4" name="MoveTo">
    <vt:lpwstr/>
  </property>
</Properties>
</file>