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  <sheet name="Modelling" sheetId="12" r:id="rId10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8" i="27"/>
  <c r="G28" i="25"/>
  <c r="G27" i="2"/>
  <c r="G28" s="1"/>
  <c r="G27" i="21"/>
  <c r="G28" s="1"/>
  <c r="G27" i="22"/>
  <c r="G28" s="1"/>
  <c r="G27" i="23"/>
  <c r="G28" s="1"/>
  <c r="G27" i="24"/>
  <c r="G28" s="1"/>
  <c r="G27" i="25"/>
  <c r="G27" i="26"/>
  <c r="G28" s="1"/>
  <c r="G27" i="27"/>
  <c r="G27" i="28"/>
  <c r="G28" s="1"/>
  <c r="C55"/>
  <c r="C54"/>
  <c r="C47"/>
  <c r="C38"/>
  <c r="C24"/>
  <c r="C23"/>
  <c r="C16"/>
  <c r="C7"/>
  <c r="H2"/>
  <c r="C64" s="1"/>
  <c r="H2" i="27"/>
  <c r="C60" s="1"/>
  <c r="H2" i="26"/>
  <c r="C63" s="1"/>
  <c r="H2" i="25"/>
  <c r="C60" s="1"/>
  <c r="C47" i="24"/>
  <c r="C46"/>
  <c r="C39"/>
  <c r="C16"/>
  <c r="C15"/>
  <c r="C11"/>
  <c r="H2"/>
  <c r="C64" s="1"/>
  <c r="C63" i="23"/>
  <c r="C62"/>
  <c r="C55"/>
  <c r="C47"/>
  <c r="C46"/>
  <c r="C38"/>
  <c r="C31"/>
  <c r="C30"/>
  <c r="C27"/>
  <c r="C23"/>
  <c r="C19"/>
  <c r="C15"/>
  <c r="C11"/>
  <c r="C8"/>
  <c r="C7"/>
  <c r="H2"/>
  <c r="C64" s="1"/>
  <c r="C63" i="22"/>
  <c r="C62"/>
  <c r="C54"/>
  <c r="C47"/>
  <c r="C46"/>
  <c r="C39"/>
  <c r="C38"/>
  <c r="C31"/>
  <c r="C30"/>
  <c r="C23"/>
  <c r="C19"/>
  <c r="C16"/>
  <c r="C15"/>
  <c r="C11"/>
  <c r="C8"/>
  <c r="C7"/>
  <c r="H2"/>
  <c r="C64" s="1"/>
  <c r="C66" i="21"/>
  <c r="C63"/>
  <c r="C59"/>
  <c r="C58"/>
  <c r="C55"/>
  <c r="C49"/>
  <c r="C48"/>
  <c r="C47"/>
  <c r="C41"/>
  <c r="C35"/>
  <c r="C34"/>
  <c r="C33"/>
  <c r="C27"/>
  <c r="C24"/>
  <c r="C20"/>
  <c r="C19"/>
  <c r="C16"/>
  <c r="C10"/>
  <c r="C9"/>
  <c r="C8"/>
  <c r="H2"/>
  <c r="C60" s="1"/>
  <c r="C18" l="1"/>
  <c r="C32"/>
  <c r="C43"/>
  <c r="C57"/>
  <c r="C17"/>
  <c r="C31"/>
  <c r="C42"/>
  <c r="C56"/>
  <c r="C67"/>
  <c r="C12"/>
  <c r="C26"/>
  <c r="C40"/>
  <c r="C51"/>
  <c r="C65"/>
  <c r="C11"/>
  <c r="C25"/>
  <c r="C39"/>
  <c r="C50"/>
  <c r="C64"/>
  <c r="C24" i="22"/>
  <c r="C55"/>
  <c r="C24" i="23"/>
  <c r="C54"/>
  <c r="C16"/>
  <c r="C39"/>
  <c r="C8" i="24"/>
  <c r="C38"/>
  <c r="C7"/>
  <c r="C31"/>
  <c r="C63"/>
  <c r="C30"/>
  <c r="C62"/>
  <c r="C24"/>
  <c r="C55"/>
  <c r="C23"/>
  <c r="C54"/>
  <c r="C27" i="26"/>
  <c r="C19"/>
  <c r="C50"/>
  <c r="C15"/>
  <c r="C46"/>
  <c r="C30"/>
  <c r="C62"/>
  <c r="C58"/>
  <c r="C23"/>
  <c r="C54"/>
  <c r="C11"/>
  <c r="C42"/>
  <c r="C10"/>
  <c r="C38"/>
  <c r="C7"/>
  <c r="C34"/>
  <c r="C66"/>
  <c r="C15" i="28"/>
  <c r="C46"/>
  <c r="C8"/>
  <c r="C39"/>
  <c r="C31"/>
  <c r="C63"/>
  <c r="C30"/>
  <c r="C62"/>
  <c r="C6" i="12"/>
  <c r="C7" s="1"/>
  <c r="C14" i="28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15" l="1"/>
  <c r="C23"/>
  <c r="C31"/>
  <c r="C39"/>
  <c r="C47"/>
  <c r="C55"/>
  <c r="C63"/>
  <c r="C14"/>
  <c r="C22"/>
  <c r="C30"/>
  <c r="C38"/>
  <c r="C46"/>
  <c r="C54"/>
  <c r="C62"/>
  <c r="C13"/>
  <c r="C21"/>
  <c r="C29"/>
  <c r="C37"/>
  <c r="C45"/>
  <c r="C53"/>
  <c r="C61"/>
  <c r="C18"/>
  <c r="C34"/>
  <c r="C50"/>
  <c r="C66"/>
  <c r="C9"/>
  <c r="C17"/>
  <c r="C25"/>
  <c r="C33"/>
  <c r="C41"/>
  <c r="C49"/>
  <c r="C57"/>
  <c r="C65"/>
  <c r="C8"/>
  <c r="C16"/>
  <c r="C24"/>
  <c r="C32"/>
  <c r="C40"/>
  <c r="C48"/>
  <c r="C56"/>
  <c r="C64"/>
  <c r="C12"/>
  <c r="C20"/>
  <c r="C28"/>
  <c r="C36"/>
  <c r="C44"/>
  <c r="C52"/>
  <c r="C60"/>
  <c r="C7"/>
  <c r="C11"/>
  <c r="C19"/>
  <c r="C27"/>
  <c r="C35"/>
  <c r="C43"/>
  <c r="C51"/>
  <c r="C59"/>
  <c r="C67"/>
  <c r="C10"/>
  <c r="C26"/>
  <c r="C42"/>
  <c r="C58"/>
  <c r="C8" i="12"/>
  <c r="C13" s="1"/>
  <c r="C14" s="1"/>
</calcChain>
</file>

<file path=xl/sharedStrings.xml><?xml version="1.0" encoding="utf-8"?>
<sst xmlns="http://schemas.openxmlformats.org/spreadsheetml/2006/main" count="184" uniqueCount="47">
  <si>
    <t>mg</t>
  </si>
  <si>
    <t>Modelling of CO emission</t>
  </si>
  <si>
    <t>s</t>
  </si>
  <si>
    <t>g</t>
  </si>
  <si>
    <t>Measured concentration of CO, ppm</t>
  </si>
  <si>
    <t>Q=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</si>
  <si>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</si>
  <si>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</si>
  <si>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Headspace volume in the hall</t>
  </si>
  <si>
    <r>
      <t>mg/m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</si>
  <si>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Molecular weight of CO, g/mol</t>
  </si>
  <si>
    <t>-</t>
  </si>
  <si>
    <t>Notes</t>
  </si>
  <si>
    <t>Emitted CO mass in time (t)</t>
  </si>
  <si>
    <t>Time (t)</t>
  </si>
  <si>
    <t>Assumption: the hall is airtight</t>
  </si>
  <si>
    <t>Accumulation of CO in airtight hall during time (t)</t>
  </si>
  <si>
    <t>Number of piles in the hall (n)</t>
  </si>
  <si>
    <t>Conversion from mg to g</t>
  </si>
  <si>
    <t>Temperature inside flux chamber, K</t>
  </si>
  <si>
    <r>
      <t>Surface of the pile (A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scheme val="minor"/>
      </rPr>
      <t>)</t>
    </r>
  </si>
  <si>
    <r>
      <t>Estimated as a product of (averaged flux at D1-D9 locations), 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charset val="238"/>
        <scheme val="minor"/>
      </rPr>
      <t>, t, and n</t>
    </r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</si>
  <si>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</si>
  <si>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</si>
  <si>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</si>
  <si>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</si>
  <si>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</si>
  <si>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</si>
  <si>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</si>
  <si>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</si>
  <si>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</si>
  <si>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</si>
  <si>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</si>
  <si>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</si>
  <si>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t>Molecular weight of CO</t>
  </si>
  <si>
    <t xml:space="preserve">Air temperature in the hall </t>
  </si>
  <si>
    <t>Ambient pressure</t>
  </si>
  <si>
    <t>Volume of 1 mole of CO in standard conditions (0 deg C, 1 atm)</t>
  </si>
  <si>
    <t xml:space="preserve"> g/mol</t>
  </si>
  <si>
    <t>deg C</t>
  </si>
  <si>
    <t>atm</t>
  </si>
  <si>
    <t>L</t>
  </si>
  <si>
    <t>ppm</t>
  </si>
  <si>
    <t>%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</si>
  <si>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</si>
  <si>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t>Concentration of accumulated CO in the hall headspace during 1 hour, estimated for the 'before' turning scenario</t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</si>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</sst>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2"/>
      <name val="Calibri"/>
      <family val="2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3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/>
    <xf numFmtId="2" fontId="0" fillId="0" borderId="2" xfId="0" applyNumberFormat="1" applyFont="1" applyFill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/>
    <xf numFmtId="0" fontId="17" fillId="0" borderId="1" xfId="0" applyFont="1" applyBorder="1" applyAlignment="1"/>
    <xf numFmtId="0" fontId="17" fillId="0" borderId="9" xfId="0" applyFont="1" applyFill="1" applyBorder="1" applyAlignment="1"/>
    <xf numFmtId="0" fontId="17" fillId="0" borderId="1" xfId="0" applyFont="1" applyFill="1" applyBorder="1" applyAlignment="1"/>
    <xf numFmtId="49" fontId="15" fillId="0" borderId="1" xfId="0" applyNumberFormat="1" applyFont="1" applyFill="1" applyBorder="1" applyAlignment="1"/>
    <xf numFmtId="49" fontId="15" fillId="0" borderId="3" xfId="0" applyNumberFormat="1" applyFont="1" applyFill="1" applyBorder="1" applyAlignment="1"/>
    <xf numFmtId="49" fontId="15" fillId="0" borderId="6" xfId="0" applyNumberFormat="1" applyFont="1" applyBorder="1" applyAlignment="1"/>
    <xf numFmtId="0" fontId="19" fillId="0" borderId="2" xfId="0" applyNumberFormat="1" applyFont="1" applyFill="1" applyBorder="1" applyAlignment="1"/>
    <xf numFmtId="0" fontId="19" fillId="0" borderId="2" xfId="0" applyNumberFormat="1" applyFont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2" fontId="20" fillId="4" borderId="2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49" fontId="19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11" xfId="0" applyFont="1" applyFill="1" applyBorder="1" applyAlignment="1"/>
    <xf numFmtId="0" fontId="19" fillId="0" borderId="13" xfId="0" applyFont="1" applyFill="1" applyBorder="1" applyAlignment="1"/>
    <xf numFmtId="0" fontId="19" fillId="0" borderId="11" xfId="0" applyNumberFormat="1" applyFont="1" applyFill="1" applyBorder="1" applyAlignment="1"/>
    <xf numFmtId="0" fontId="19" fillId="0" borderId="13" xfId="0" applyNumberFormat="1" applyFont="1" applyFill="1" applyBorder="1" applyAlignment="1"/>
    <xf numFmtId="0" fontId="3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164" fontId="17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/>
    <xf numFmtId="0" fontId="11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73"/>
                  <c:y val="9.6754049897909943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0</c:v>
                </c:pt>
                <c:pt idx="12">
                  <c:v>1.1646757679180888</c:v>
                </c:pt>
                <c:pt idx="13">
                  <c:v>0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3.4940273037542662</c:v>
                </c:pt>
                <c:pt idx="19">
                  <c:v>3.4940273037542662</c:v>
                </c:pt>
                <c:pt idx="20">
                  <c:v>3.4940273037542662</c:v>
                </c:pt>
                <c:pt idx="21">
                  <c:v>3.4940273037542662</c:v>
                </c:pt>
                <c:pt idx="22">
                  <c:v>3.4940273037542662</c:v>
                </c:pt>
                <c:pt idx="23">
                  <c:v>3.4940273037542662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2.3293515358361776</c:v>
                </c:pt>
                <c:pt idx="34">
                  <c:v>2.3293515358361776</c:v>
                </c:pt>
                <c:pt idx="35">
                  <c:v>2.3293515358361776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4.6587030716723552</c:v>
                </c:pt>
                <c:pt idx="47">
                  <c:v>4.6587030716723552</c:v>
                </c:pt>
                <c:pt idx="48">
                  <c:v>4.6587030716723552</c:v>
                </c:pt>
                <c:pt idx="49">
                  <c:v>4.6587030716723552</c:v>
                </c:pt>
                <c:pt idx="50">
                  <c:v>4.6587030716723552</c:v>
                </c:pt>
                <c:pt idx="51">
                  <c:v>4.6587030716723552</c:v>
                </c:pt>
                <c:pt idx="52">
                  <c:v>4.6587030716723552</c:v>
                </c:pt>
                <c:pt idx="53">
                  <c:v>4.6587030716723552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6092416"/>
        <c:axId val="126094336"/>
      </c:scatterChart>
      <c:valAx>
        <c:axId val="12609241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094336"/>
        <c:crosses val="autoZero"/>
        <c:crossBetween val="midCat"/>
      </c:valAx>
      <c:valAx>
        <c:axId val="12609433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092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6"/>
                  <c:y val="9.6754049897910411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3.4940273037542662</c:v>
                </c:pt>
                <c:pt idx="20">
                  <c:v>3.4940273037542662</c:v>
                </c:pt>
                <c:pt idx="21">
                  <c:v>3.4940273037542662</c:v>
                </c:pt>
                <c:pt idx="22">
                  <c:v>3.4940273037542662</c:v>
                </c:pt>
                <c:pt idx="23">
                  <c:v>3.4940273037542662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1.1646757679180888</c:v>
                </c:pt>
                <c:pt idx="37">
                  <c:v>1.1646757679180888</c:v>
                </c:pt>
                <c:pt idx="38">
                  <c:v>1.1646757679180888</c:v>
                </c:pt>
                <c:pt idx="39">
                  <c:v>1.1646757679180888</c:v>
                </c:pt>
                <c:pt idx="40">
                  <c:v>1.1646757679180888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3.4940273037542662</c:v>
                </c:pt>
                <c:pt idx="44">
                  <c:v>3.4940273037542662</c:v>
                </c:pt>
                <c:pt idx="45">
                  <c:v>3.4940273037542662</c:v>
                </c:pt>
                <c:pt idx="46">
                  <c:v>3.4940273037542662</c:v>
                </c:pt>
                <c:pt idx="47">
                  <c:v>3.4940273037542662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4.6587030716723552</c:v>
                </c:pt>
                <c:pt idx="53">
                  <c:v>4.6587030716723552</c:v>
                </c:pt>
                <c:pt idx="54">
                  <c:v>4.6587030716723552</c:v>
                </c:pt>
                <c:pt idx="55">
                  <c:v>4.6587030716723552</c:v>
                </c:pt>
                <c:pt idx="56">
                  <c:v>4.6587030716723552</c:v>
                </c:pt>
                <c:pt idx="57">
                  <c:v>4.6587030716723552</c:v>
                </c:pt>
                <c:pt idx="58">
                  <c:v>4.6587030716723552</c:v>
                </c:pt>
                <c:pt idx="59">
                  <c:v>4.6587030716723552</c:v>
                </c:pt>
                <c:pt idx="60">
                  <c:v>4.6587030716723552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8197760"/>
        <c:axId val="128199680"/>
      </c:scatterChart>
      <c:valAx>
        <c:axId val="12819776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199680"/>
        <c:crosses val="autoZero"/>
        <c:crossBetween val="midCat"/>
      </c:valAx>
      <c:valAx>
        <c:axId val="1281996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197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18"/>
                  <c:y val="9.6754049897910342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2.3293515358361776</c:v>
                </c:pt>
                <c:pt idx="5">
                  <c:v>2.3293515358361776</c:v>
                </c:pt>
                <c:pt idx="6">
                  <c:v>2.3293515358361776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2.3293515358361776</c:v>
                </c:pt>
                <c:pt idx="31">
                  <c:v>2.3293515358361776</c:v>
                </c:pt>
                <c:pt idx="32">
                  <c:v>2.3293515358361776</c:v>
                </c:pt>
                <c:pt idx="33">
                  <c:v>2.3293515358361776</c:v>
                </c:pt>
                <c:pt idx="34">
                  <c:v>2.3293515358361776</c:v>
                </c:pt>
                <c:pt idx="35">
                  <c:v>2.3293515358361776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4.6587030716723552</c:v>
                </c:pt>
                <c:pt idx="44">
                  <c:v>3.4940273037542662</c:v>
                </c:pt>
                <c:pt idx="45">
                  <c:v>3.4940273037542662</c:v>
                </c:pt>
                <c:pt idx="46">
                  <c:v>3.4940273037542662</c:v>
                </c:pt>
                <c:pt idx="47">
                  <c:v>3.4940273037542662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3.4940273037542662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8775296"/>
        <c:axId val="128777216"/>
      </c:scatterChart>
      <c:valAx>
        <c:axId val="1287752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777216"/>
        <c:crosses val="autoZero"/>
        <c:crossBetween val="midCat"/>
      </c:valAx>
      <c:valAx>
        <c:axId val="12877721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775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9"/>
                  <c:y val="9.6754049897910272E-3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1.1646757679180888</c:v>
                </c:pt>
                <c:pt idx="37">
                  <c:v>1.1646757679180888</c:v>
                </c:pt>
                <c:pt idx="38">
                  <c:v>1.1646757679180888</c:v>
                </c:pt>
                <c:pt idx="39">
                  <c:v>1.1646757679180888</c:v>
                </c:pt>
                <c:pt idx="40">
                  <c:v>1.1646757679180888</c:v>
                </c:pt>
                <c:pt idx="41">
                  <c:v>1.1646757679180888</c:v>
                </c:pt>
                <c:pt idx="42">
                  <c:v>1.1646757679180888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8844928"/>
        <c:axId val="128846848"/>
      </c:scatterChart>
      <c:valAx>
        <c:axId val="12884492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846848"/>
        <c:crosses val="autoZero"/>
        <c:crossBetween val="midCat"/>
      </c:valAx>
      <c:valAx>
        <c:axId val="1288468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844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4"/>
                  <c:y val="9.6754049897910237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2.3293515358361776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1.1646757679180888</c:v>
                </c:pt>
                <c:pt idx="37">
                  <c:v>1.1646757679180888</c:v>
                </c:pt>
                <c:pt idx="38">
                  <c:v>1.1646757679180888</c:v>
                </c:pt>
                <c:pt idx="39">
                  <c:v>1.1646757679180888</c:v>
                </c:pt>
                <c:pt idx="40">
                  <c:v>1.1646757679180888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2.3293515358361776</c:v>
                </c:pt>
                <c:pt idx="48">
                  <c:v>2.3293515358361776</c:v>
                </c:pt>
                <c:pt idx="49">
                  <c:v>2.3293515358361776</c:v>
                </c:pt>
                <c:pt idx="50">
                  <c:v>2.3293515358361776</c:v>
                </c:pt>
                <c:pt idx="51">
                  <c:v>2.3293515358361776</c:v>
                </c:pt>
                <c:pt idx="52">
                  <c:v>2.3293515358361776</c:v>
                </c:pt>
                <c:pt idx="53">
                  <c:v>2.3293515358361776</c:v>
                </c:pt>
                <c:pt idx="54">
                  <c:v>2.3293515358361776</c:v>
                </c:pt>
                <c:pt idx="55">
                  <c:v>2.3293515358361776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8938752"/>
        <c:axId val="128940672"/>
      </c:scatterChart>
      <c:valAx>
        <c:axId val="12893875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940672"/>
        <c:crosses val="autoZero"/>
        <c:crossBetween val="midCat"/>
      </c:valAx>
      <c:valAx>
        <c:axId val="12894067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938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8"/>
                  <c:y val="9.6754049897910185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1.1646757679180888</c:v>
                </c:pt>
                <c:pt idx="4">
                  <c:v>2.3293515358361776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2.3293515358361776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3.4940273037542662</c:v>
                </c:pt>
                <c:pt idx="35">
                  <c:v>3.4940273037542662</c:v>
                </c:pt>
                <c:pt idx="36">
                  <c:v>3.4940273037542662</c:v>
                </c:pt>
                <c:pt idx="37">
                  <c:v>3.4940273037542662</c:v>
                </c:pt>
                <c:pt idx="38">
                  <c:v>3.4940273037542662</c:v>
                </c:pt>
                <c:pt idx="39">
                  <c:v>3.4940273037542662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2.3293515358361776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3.4940273037542662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082112"/>
        <c:axId val="129084032"/>
      </c:scatterChart>
      <c:valAx>
        <c:axId val="1290821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084032"/>
        <c:crosses val="autoZero"/>
        <c:crossBetween val="midCat"/>
      </c:valAx>
      <c:valAx>
        <c:axId val="1290840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082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3"/>
                  <c:y val="9.6754049897910116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1.1646757679180888</c:v>
                </c:pt>
                <c:pt idx="37">
                  <c:v>1.1646757679180888</c:v>
                </c:pt>
                <c:pt idx="38">
                  <c:v>1.1646757679180888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1.1646757679180888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254144"/>
        <c:axId val="129256064"/>
      </c:scatterChart>
      <c:valAx>
        <c:axId val="1292541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256064"/>
        <c:crosses val="autoZero"/>
        <c:crossBetween val="midCat"/>
      </c:valAx>
      <c:valAx>
        <c:axId val="1292560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254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4"/>
                  <c:y val="9.6754049897910064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1.1646757679180888</c:v>
                </c:pt>
                <c:pt idx="37">
                  <c:v>1.1646757679180888</c:v>
                </c:pt>
                <c:pt idx="38">
                  <c:v>1.1646757679180888</c:v>
                </c:pt>
                <c:pt idx="39">
                  <c:v>1.1646757679180888</c:v>
                </c:pt>
                <c:pt idx="40">
                  <c:v>1.1646757679180888</c:v>
                </c:pt>
                <c:pt idx="41">
                  <c:v>1.1646757679180888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2.3293515358361776</c:v>
                </c:pt>
                <c:pt idx="48">
                  <c:v>2.3293515358361776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2.3293515358361776</c:v>
                </c:pt>
                <c:pt idx="56">
                  <c:v>2.3293515358361776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319680"/>
        <c:axId val="129321600"/>
      </c:scatterChart>
      <c:valAx>
        <c:axId val="1293196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321600"/>
        <c:crosses val="autoZero"/>
        <c:crossBetween val="midCat"/>
      </c:valAx>
      <c:valAx>
        <c:axId val="1293216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319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0826409593848"/>
                  <c:y val="-1.6082794610888278E-2"/>
                </c:manualLayout>
              </c:layout>
              <c:numFmt formatCode="General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1.1646757679180888</c:v>
                </c:pt>
                <c:pt idx="37">
                  <c:v>1.1646757679180888</c:v>
                </c:pt>
                <c:pt idx="38">
                  <c:v>1.1646757679180888</c:v>
                </c:pt>
                <c:pt idx="39">
                  <c:v>1.1646757679180888</c:v>
                </c:pt>
                <c:pt idx="40">
                  <c:v>1.1646757679180888</c:v>
                </c:pt>
                <c:pt idx="41">
                  <c:v>1.1646757679180888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1.1646757679180888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1.1646757679180888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569536"/>
        <c:axId val="129571456"/>
      </c:scatterChart>
      <c:valAx>
        <c:axId val="12956953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571456"/>
        <c:crosses val="autoZero"/>
        <c:crossBetween val="midCat"/>
      </c:valAx>
      <c:valAx>
        <c:axId val="1295714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569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1.1900000000000001E-2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1</v>
      </c>
      <c r="C11" s="41">
        <f t="shared" si="0"/>
        <v>1.1646757679180888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1</v>
      </c>
      <c r="C12" s="41">
        <f t="shared" si="0"/>
        <v>1.1646757679180888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1</v>
      </c>
      <c r="C13" s="41">
        <f t="shared" si="0"/>
        <v>1.1646757679180888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1</v>
      </c>
      <c r="C14" s="41">
        <f t="shared" si="0"/>
        <v>1.1646757679180888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1</v>
      </c>
      <c r="C15" s="41">
        <f t="shared" si="0"/>
        <v>1.1646757679180888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1</v>
      </c>
      <c r="C16" s="41">
        <f t="shared" si="0"/>
        <v>1.1646757679180888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1</v>
      </c>
      <c r="C17" s="41">
        <f t="shared" si="0"/>
        <v>1.1646757679180888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0</v>
      </c>
      <c r="C18" s="41">
        <f t="shared" si="0"/>
        <v>0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1</v>
      </c>
      <c r="C19" s="41">
        <f t="shared" si="0"/>
        <v>1.1646757679180888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0</v>
      </c>
      <c r="C20" s="41">
        <f t="shared" si="0"/>
        <v>0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1</v>
      </c>
      <c r="C21" s="41">
        <f t="shared" si="0"/>
        <v>1.1646757679180888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1</v>
      </c>
      <c r="C22" s="41">
        <f t="shared" si="0"/>
        <v>1.1646757679180888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1</v>
      </c>
      <c r="C23" s="41">
        <f t="shared" si="0"/>
        <v>1.1646757679180888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1</v>
      </c>
      <c r="C24" s="41">
        <f t="shared" si="0"/>
        <v>1.1646757679180888</v>
      </c>
      <c r="D24" s="43"/>
      <c r="E24" s="44"/>
      <c r="F24" s="69" t="s">
        <v>26</v>
      </c>
      <c r="G24" s="70"/>
      <c r="H24" s="70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2">
        <v>3</v>
      </c>
      <c r="C25" s="41">
        <f t="shared" si="0"/>
        <v>3.4940273037542662</v>
      </c>
      <c r="D25" s="43"/>
      <c r="E25" s="44"/>
      <c r="F25" s="71"/>
      <c r="G25" s="72"/>
      <c r="H25" s="72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2">
        <v>3</v>
      </c>
      <c r="C26" s="41">
        <f t="shared" si="0"/>
        <v>3.4940273037542662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2">
        <v>3</v>
      </c>
      <c r="C27" s="41">
        <f t="shared" si="0"/>
        <v>3.4940273037542662</v>
      </c>
      <c r="D27" s="43"/>
      <c r="E27" s="44"/>
      <c r="F27" s="87" t="s">
        <v>5</v>
      </c>
      <c r="G27" s="85">
        <f>($J$2/$I$2)*$K$2</f>
        <v>3.6734782608695647E-3</v>
      </c>
      <c r="H27" s="86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2">
        <v>3</v>
      </c>
      <c r="C28" s="41">
        <f t="shared" si="0"/>
        <v>3.4940273037542662</v>
      </c>
      <c r="D28" s="43"/>
      <c r="E28" s="44"/>
      <c r="F28" s="88"/>
      <c r="G28" s="89">
        <f>G27*3600</f>
        <v>13.224521739130433</v>
      </c>
      <c r="H28" s="54" t="s">
        <v>46</v>
      </c>
      <c r="I28" s="90"/>
      <c r="J28" s="90"/>
      <c r="K28" s="91"/>
      <c r="L28" s="92"/>
      <c r="M28" s="12"/>
    </row>
    <row r="29" spans="1:19">
      <c r="A29" s="63">
        <v>110</v>
      </c>
      <c r="B29" s="62">
        <v>3</v>
      </c>
      <c r="C29" s="41">
        <f t="shared" si="0"/>
        <v>3.4940273037542662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3</v>
      </c>
      <c r="C30" s="41">
        <f t="shared" si="0"/>
        <v>3.4940273037542662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3">
        <v>120</v>
      </c>
      <c r="B31" s="62">
        <v>3</v>
      </c>
      <c r="C31" s="41">
        <f t="shared" si="0"/>
        <v>3.4940273037542662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3</v>
      </c>
      <c r="C32" s="41">
        <f t="shared" si="0"/>
        <v>3.4940273037542662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3</v>
      </c>
      <c r="C33" s="41">
        <f t="shared" si="0"/>
        <v>3.4940273037542662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3</v>
      </c>
      <c r="C34" s="41">
        <f t="shared" si="0"/>
        <v>3.4940273037542662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3</v>
      </c>
      <c r="C35" s="41">
        <f t="shared" si="0"/>
        <v>3.4940273037542662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3</v>
      </c>
      <c r="C36" s="41">
        <f t="shared" si="0"/>
        <v>3.4940273037542662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3</v>
      </c>
      <c r="C37" s="41">
        <f t="shared" si="0"/>
        <v>3.4940273037542662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3</v>
      </c>
      <c r="C38" s="41">
        <f t="shared" si="0"/>
        <v>3.4940273037542662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3</v>
      </c>
      <c r="C39" s="41">
        <f t="shared" si="0"/>
        <v>3.4940273037542662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2</v>
      </c>
      <c r="C40" s="41">
        <f t="shared" si="0"/>
        <v>2.3293515358361776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2</v>
      </c>
      <c r="C41" s="41">
        <f t="shared" si="0"/>
        <v>2.3293515358361776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2</v>
      </c>
      <c r="C42" s="41">
        <f t="shared" si="0"/>
        <v>2.3293515358361776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2</v>
      </c>
      <c r="C43" s="41">
        <f t="shared" si="0"/>
        <v>2.3293515358361776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2</v>
      </c>
      <c r="C44" s="41">
        <f t="shared" si="0"/>
        <v>2.3293515358361776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2</v>
      </c>
      <c r="C45" s="41">
        <f t="shared" si="0"/>
        <v>2.3293515358361776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2</v>
      </c>
      <c r="C46" s="41">
        <f t="shared" si="0"/>
        <v>2.3293515358361776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2</v>
      </c>
      <c r="C47" s="41">
        <f t="shared" si="0"/>
        <v>2.3293515358361776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2</v>
      </c>
      <c r="C48" s="41">
        <f t="shared" si="0"/>
        <v>2.3293515358361776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2</v>
      </c>
      <c r="C49" s="41">
        <f t="shared" si="0"/>
        <v>2.3293515358361776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2</v>
      </c>
      <c r="C50" s="41">
        <f t="shared" si="0"/>
        <v>2.3293515358361776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2</v>
      </c>
      <c r="C51" s="41">
        <f t="shared" si="0"/>
        <v>2.3293515358361776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2</v>
      </c>
      <c r="C52" s="41">
        <f t="shared" si="0"/>
        <v>2.3293515358361776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4</v>
      </c>
      <c r="C53" s="41">
        <f t="shared" si="0"/>
        <v>4.6587030716723552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4</v>
      </c>
      <c r="C54" s="41">
        <f t="shared" si="0"/>
        <v>4.6587030716723552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4</v>
      </c>
      <c r="C55" s="41">
        <f t="shared" si="0"/>
        <v>4.6587030716723552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4</v>
      </c>
      <c r="C56" s="41">
        <f t="shared" si="0"/>
        <v>4.6587030716723552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4</v>
      </c>
      <c r="C57" s="41">
        <f t="shared" si="0"/>
        <v>4.6587030716723552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4</v>
      </c>
      <c r="C58" s="41">
        <f t="shared" si="0"/>
        <v>4.6587030716723552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4</v>
      </c>
      <c r="C59" s="41">
        <f t="shared" si="0"/>
        <v>4.6587030716723552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4</v>
      </c>
      <c r="C60" s="41">
        <f t="shared" si="0"/>
        <v>4.6587030716723552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3</v>
      </c>
      <c r="C61" s="41">
        <f t="shared" si="0"/>
        <v>3.4940273037542662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3</v>
      </c>
      <c r="C62" s="41">
        <f t="shared" si="0"/>
        <v>3.4940273037542662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3</v>
      </c>
      <c r="C63" s="41">
        <f t="shared" si="0"/>
        <v>3.4940273037542662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3</v>
      </c>
      <c r="C64" s="41">
        <f t="shared" si="0"/>
        <v>3.4940273037542662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3</v>
      </c>
      <c r="C65" s="41">
        <f t="shared" si="0"/>
        <v>3.4940273037542662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3</v>
      </c>
      <c r="C66" s="41">
        <f t="shared" si="0"/>
        <v>3.4940273037542662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3</v>
      </c>
      <c r="C67" s="41">
        <f t="shared" si="0"/>
        <v>3.4940273037542662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C6" sqref="C6"/>
    </sheetView>
  </sheetViews>
  <sheetFormatPr defaultRowHeight="15.6"/>
  <cols>
    <col min="1" max="1" width="20.59765625" customWidth="1"/>
    <col min="2" max="2" width="35.3984375" customWidth="1"/>
    <col min="3" max="3" width="19.69921875" customWidth="1"/>
    <col min="4" max="4" width="9" style="29"/>
  </cols>
  <sheetData>
    <row r="1" spans="1:5">
      <c r="A1" s="83" t="s">
        <v>1</v>
      </c>
      <c r="B1" s="83"/>
      <c r="C1" s="83"/>
      <c r="D1" s="83"/>
      <c r="E1" s="38" t="s">
        <v>12</v>
      </c>
    </row>
    <row r="2" spans="1:5" ht="17.399999999999999">
      <c r="A2" s="82" t="s">
        <v>20</v>
      </c>
      <c r="B2" s="82"/>
      <c r="C2" s="15">
        <v>300</v>
      </c>
      <c r="D2" s="27" t="s">
        <v>6</v>
      </c>
    </row>
    <row r="3" spans="1:5">
      <c r="A3" s="82" t="s">
        <v>14</v>
      </c>
      <c r="B3" s="82"/>
      <c r="C3" s="15">
        <v>3600</v>
      </c>
      <c r="D3" s="27" t="s">
        <v>2</v>
      </c>
      <c r="E3" t="s">
        <v>16</v>
      </c>
    </row>
    <row r="4" spans="1:5" ht="17.399999999999999">
      <c r="A4" s="82" t="s">
        <v>8</v>
      </c>
      <c r="B4" s="82"/>
      <c r="C4" s="15">
        <v>1000</v>
      </c>
      <c r="D4" s="27" t="s">
        <v>7</v>
      </c>
      <c r="E4" t="s">
        <v>15</v>
      </c>
    </row>
    <row r="5" spans="1:5">
      <c r="A5" s="84" t="s">
        <v>17</v>
      </c>
      <c r="B5" s="84"/>
      <c r="C5" s="15">
        <v>4</v>
      </c>
      <c r="D5" s="28" t="s">
        <v>11</v>
      </c>
    </row>
    <row r="6" spans="1:5" ht="18">
      <c r="A6" s="84" t="s">
        <v>13</v>
      </c>
      <c r="B6" s="84"/>
      <c r="C6" s="58">
        <f>(('D1'!G27+'D2'!G27+'D3'!G27+'D4'!G27+'D5'!G27+'D6'!G27+'D7'!G27+'D8'!G27+'D9'!G27)/9)*C2*C3*C5</f>
        <v>8312.5565217391286</v>
      </c>
      <c r="D6" s="27" t="s">
        <v>0</v>
      </c>
      <c r="E6" s="39" t="s">
        <v>21</v>
      </c>
    </row>
    <row r="7" spans="1:5">
      <c r="A7" s="84"/>
      <c r="B7" s="84"/>
      <c r="C7" s="40">
        <f>C6/1000</f>
        <v>8.3125565217391291</v>
      </c>
      <c r="D7" s="27" t="s">
        <v>3</v>
      </c>
      <c r="E7" t="s">
        <v>18</v>
      </c>
    </row>
    <row r="8" spans="1:5" ht="52.95" customHeight="1">
      <c r="A8" s="82" t="s">
        <v>45</v>
      </c>
      <c r="B8" s="82"/>
      <c r="C8" s="58">
        <f>C6/C4</f>
        <v>8.3125565217391291</v>
      </c>
      <c r="D8" s="27" t="s">
        <v>9</v>
      </c>
    </row>
    <row r="9" spans="1:5">
      <c r="A9" s="78" t="s">
        <v>34</v>
      </c>
      <c r="B9" s="79"/>
      <c r="C9" s="61">
        <v>28</v>
      </c>
      <c r="D9" s="61" t="s">
        <v>38</v>
      </c>
    </row>
    <row r="10" spans="1:5">
      <c r="A10" s="78" t="s">
        <v>35</v>
      </c>
      <c r="B10" s="79"/>
      <c r="C10" s="61">
        <v>20</v>
      </c>
      <c r="D10" s="59" t="s">
        <v>39</v>
      </c>
    </row>
    <row r="11" spans="1:5">
      <c r="A11" s="80" t="s">
        <v>36</v>
      </c>
      <c r="B11" s="81"/>
      <c r="C11" s="56">
        <v>1</v>
      </c>
      <c r="D11" s="56" t="s">
        <v>40</v>
      </c>
    </row>
    <row r="12" spans="1:5">
      <c r="A12" s="55" t="s">
        <v>37</v>
      </c>
      <c r="B12" s="55"/>
      <c r="C12" s="56">
        <v>22.4</v>
      </c>
      <c r="D12" s="56" t="s">
        <v>41</v>
      </c>
    </row>
    <row r="13" spans="1:5" ht="33.6" customHeight="1">
      <c r="A13" s="76" t="s">
        <v>45</v>
      </c>
      <c r="B13" s="77"/>
      <c r="C13" s="68">
        <f>C8*(C9/C12)*(273/(273+C10))*(C11/1)</f>
        <v>9.6814331503190356</v>
      </c>
      <c r="D13" s="57" t="s">
        <v>42</v>
      </c>
    </row>
    <row r="14" spans="1:5" ht="34.799999999999997" customHeight="1">
      <c r="A14" s="76" t="s">
        <v>45</v>
      </c>
      <c r="B14" s="77"/>
      <c r="C14" s="68">
        <f>C13*(1/10000)</f>
        <v>9.6814331503190364E-4</v>
      </c>
      <c r="D14" s="60" t="s">
        <v>43</v>
      </c>
    </row>
  </sheetData>
  <mergeCells count="12">
    <mergeCell ref="A8:B8"/>
    <mergeCell ref="A1:D1"/>
    <mergeCell ref="A2:B2"/>
    <mergeCell ref="A3:B3"/>
    <mergeCell ref="A4:B4"/>
    <mergeCell ref="A5:B5"/>
    <mergeCell ref="A6:B7"/>
    <mergeCell ref="A13:B13"/>
    <mergeCell ref="A14:B14"/>
    <mergeCell ref="A9:B9"/>
    <mergeCell ref="A10:B10"/>
    <mergeCell ref="A11:B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1.11E-2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2</v>
      </c>
      <c r="C14" s="41">
        <f t="shared" si="0"/>
        <v>2.3293515358361776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2</v>
      </c>
      <c r="C15" s="41">
        <f t="shared" si="0"/>
        <v>2.3293515358361776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2</v>
      </c>
      <c r="C16" s="41">
        <f t="shared" si="0"/>
        <v>2.3293515358361776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2</v>
      </c>
      <c r="C17" s="41">
        <f t="shared" si="0"/>
        <v>2.3293515358361776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2</v>
      </c>
      <c r="C18" s="41">
        <f t="shared" si="0"/>
        <v>2.3293515358361776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2</v>
      </c>
      <c r="C19" s="41">
        <f t="shared" si="0"/>
        <v>2.3293515358361776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2</v>
      </c>
      <c r="C20" s="41">
        <f t="shared" si="0"/>
        <v>2.3293515358361776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2</v>
      </c>
      <c r="C21" s="41">
        <f t="shared" si="0"/>
        <v>2.3293515358361776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2</v>
      </c>
      <c r="C22" s="41">
        <f t="shared" si="0"/>
        <v>2.3293515358361776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2</v>
      </c>
      <c r="C23" s="41">
        <f t="shared" si="0"/>
        <v>2.3293515358361776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2</v>
      </c>
      <c r="C24" s="41">
        <f t="shared" si="0"/>
        <v>2.3293515358361776</v>
      </c>
      <c r="D24" s="43"/>
      <c r="E24" s="44"/>
      <c r="F24" s="69" t="s">
        <v>26</v>
      </c>
      <c r="G24" s="70"/>
      <c r="H24" s="70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2">
        <v>2</v>
      </c>
      <c r="C25" s="41">
        <f t="shared" si="0"/>
        <v>2.3293515358361776</v>
      </c>
      <c r="D25" s="43"/>
      <c r="E25" s="44"/>
      <c r="F25" s="71"/>
      <c r="G25" s="72"/>
      <c r="H25" s="72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2">
        <v>3</v>
      </c>
      <c r="C26" s="41">
        <f t="shared" si="0"/>
        <v>3.4940273037542662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2">
        <v>3</v>
      </c>
      <c r="C27" s="41">
        <f t="shared" si="0"/>
        <v>3.4940273037542662</v>
      </c>
      <c r="D27" s="43"/>
      <c r="E27" s="44"/>
      <c r="F27" s="87" t="s">
        <v>5</v>
      </c>
      <c r="G27" s="85">
        <f>($J$2/$I$2)*$K$2</f>
        <v>3.4265217391304345E-3</v>
      </c>
      <c r="H27" s="86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2">
        <v>3</v>
      </c>
      <c r="C28" s="41">
        <f t="shared" si="0"/>
        <v>3.4940273037542662</v>
      </c>
      <c r="D28" s="43"/>
      <c r="E28" s="44"/>
      <c r="F28" s="88"/>
      <c r="G28" s="89">
        <f>G27*3600</f>
        <v>12.335478260869564</v>
      </c>
      <c r="H28" s="54" t="s">
        <v>46</v>
      </c>
      <c r="I28" s="90"/>
      <c r="J28" s="90"/>
      <c r="K28" s="91"/>
      <c r="L28" s="92"/>
      <c r="M28" s="12"/>
    </row>
    <row r="29" spans="1:19">
      <c r="A29" s="63">
        <v>110</v>
      </c>
      <c r="B29" s="62">
        <v>3</v>
      </c>
      <c r="C29" s="41">
        <f t="shared" si="0"/>
        <v>3.4940273037542662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3</v>
      </c>
      <c r="C30" s="41">
        <f t="shared" si="0"/>
        <v>3.4940273037542662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3">
        <v>120</v>
      </c>
      <c r="B31" s="62">
        <v>3</v>
      </c>
      <c r="C31" s="41">
        <f t="shared" si="0"/>
        <v>3.4940273037542662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3</v>
      </c>
      <c r="C32" s="41">
        <f t="shared" si="0"/>
        <v>3.4940273037542662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3</v>
      </c>
      <c r="C33" s="41">
        <f t="shared" si="0"/>
        <v>3.4940273037542662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3</v>
      </c>
      <c r="C34" s="41">
        <f t="shared" si="0"/>
        <v>3.4940273037542662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3</v>
      </c>
      <c r="C35" s="41">
        <f t="shared" si="0"/>
        <v>3.4940273037542662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3</v>
      </c>
      <c r="C36" s="41">
        <f t="shared" si="0"/>
        <v>3.4940273037542662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1</v>
      </c>
      <c r="C37" s="41">
        <f t="shared" si="0"/>
        <v>1.1646757679180888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1</v>
      </c>
      <c r="C38" s="41">
        <f t="shared" si="0"/>
        <v>1.1646757679180888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1</v>
      </c>
      <c r="C39" s="41">
        <f t="shared" si="0"/>
        <v>1.1646757679180888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1</v>
      </c>
      <c r="C40" s="41">
        <f t="shared" si="0"/>
        <v>1.1646757679180888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1</v>
      </c>
      <c r="C41" s="41">
        <f t="shared" si="0"/>
        <v>1.1646757679180888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1</v>
      </c>
      <c r="C42" s="41">
        <f t="shared" si="0"/>
        <v>1.1646757679180888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1</v>
      </c>
      <c r="C43" s="41">
        <f t="shared" si="0"/>
        <v>1.1646757679180888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1</v>
      </c>
      <c r="C44" s="41">
        <f t="shared" si="0"/>
        <v>1.1646757679180888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1</v>
      </c>
      <c r="C45" s="41">
        <f t="shared" si="0"/>
        <v>1.1646757679180888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1</v>
      </c>
      <c r="C46" s="41">
        <f t="shared" si="0"/>
        <v>1.1646757679180888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1</v>
      </c>
      <c r="C47" s="41">
        <f t="shared" si="0"/>
        <v>1.1646757679180888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3</v>
      </c>
      <c r="C48" s="41">
        <f t="shared" si="0"/>
        <v>3.4940273037542662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3</v>
      </c>
      <c r="C49" s="41">
        <f t="shared" si="0"/>
        <v>3.4940273037542662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3</v>
      </c>
      <c r="C50" s="41">
        <f t="shared" si="0"/>
        <v>3.4940273037542662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3</v>
      </c>
      <c r="C51" s="41">
        <f t="shared" si="0"/>
        <v>3.4940273037542662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3</v>
      </c>
      <c r="C52" s="41">
        <f t="shared" si="0"/>
        <v>3.4940273037542662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3</v>
      </c>
      <c r="C53" s="41">
        <f t="shared" si="0"/>
        <v>3.4940273037542662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3</v>
      </c>
      <c r="C54" s="41">
        <f t="shared" si="0"/>
        <v>3.4940273037542662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3</v>
      </c>
      <c r="C55" s="41">
        <f t="shared" si="0"/>
        <v>3.4940273037542662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3</v>
      </c>
      <c r="C56" s="41">
        <f t="shared" si="0"/>
        <v>3.4940273037542662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3</v>
      </c>
      <c r="C57" s="41">
        <f t="shared" si="0"/>
        <v>3.4940273037542662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3</v>
      </c>
      <c r="C58" s="41">
        <f t="shared" si="0"/>
        <v>3.4940273037542662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4</v>
      </c>
      <c r="C59" s="41">
        <f t="shared" si="0"/>
        <v>4.6587030716723552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4</v>
      </c>
      <c r="C60" s="41">
        <f t="shared" si="0"/>
        <v>4.6587030716723552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4</v>
      </c>
      <c r="C61" s="41">
        <f t="shared" si="0"/>
        <v>4.6587030716723552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4</v>
      </c>
      <c r="C62" s="41">
        <f t="shared" si="0"/>
        <v>4.6587030716723552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4</v>
      </c>
      <c r="C63" s="41">
        <f t="shared" si="0"/>
        <v>4.6587030716723552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4</v>
      </c>
      <c r="C64" s="41">
        <f t="shared" si="0"/>
        <v>4.6587030716723552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4</v>
      </c>
      <c r="C65" s="41">
        <f t="shared" si="0"/>
        <v>4.6587030716723552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4</v>
      </c>
      <c r="C66" s="41">
        <f t="shared" si="0"/>
        <v>4.6587030716723552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4</v>
      </c>
      <c r="C67" s="41">
        <f t="shared" si="0"/>
        <v>4.6587030716723552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N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9.7999999999999997E-3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2</v>
      </c>
      <c r="C11" s="41">
        <f t="shared" si="0"/>
        <v>2.3293515358361776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2</v>
      </c>
      <c r="C12" s="41">
        <f t="shared" si="0"/>
        <v>2.3293515358361776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2</v>
      </c>
      <c r="C13" s="41">
        <f t="shared" si="0"/>
        <v>2.3293515358361776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2</v>
      </c>
      <c r="C14" s="41">
        <f t="shared" si="0"/>
        <v>2.3293515358361776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2</v>
      </c>
      <c r="C15" s="41">
        <f t="shared" si="0"/>
        <v>2.3293515358361776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2</v>
      </c>
      <c r="C16" s="41">
        <f t="shared" si="0"/>
        <v>2.3293515358361776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2</v>
      </c>
      <c r="C17" s="41">
        <f t="shared" si="0"/>
        <v>2.3293515358361776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2</v>
      </c>
      <c r="C18" s="41">
        <f t="shared" si="0"/>
        <v>2.3293515358361776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2</v>
      </c>
      <c r="C19" s="41">
        <f t="shared" si="0"/>
        <v>2.3293515358361776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1</v>
      </c>
      <c r="C20" s="41">
        <f t="shared" si="0"/>
        <v>1.1646757679180888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1</v>
      </c>
      <c r="C21" s="41">
        <f t="shared" si="0"/>
        <v>1.1646757679180888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1</v>
      </c>
      <c r="C22" s="41">
        <f t="shared" si="0"/>
        <v>1.1646757679180888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1</v>
      </c>
      <c r="C23" s="41">
        <f t="shared" si="0"/>
        <v>1.1646757679180888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1</v>
      </c>
      <c r="C24" s="41">
        <f t="shared" si="0"/>
        <v>1.1646757679180888</v>
      </c>
      <c r="D24" s="43"/>
      <c r="E24" s="44"/>
      <c r="F24" s="69" t="s">
        <v>26</v>
      </c>
      <c r="G24" s="70"/>
      <c r="H24" s="70"/>
      <c r="I24" s="53" t="s">
        <v>29</v>
      </c>
      <c r="J24" s="48"/>
      <c r="K24" s="7"/>
      <c r="L24" s="7"/>
      <c r="M24" s="7"/>
      <c r="N24" s="8"/>
    </row>
    <row r="25" spans="1:19" ht="17.399999999999999">
      <c r="A25" s="63">
        <v>90</v>
      </c>
      <c r="B25" s="62">
        <v>1</v>
      </c>
      <c r="C25" s="41">
        <f t="shared" si="0"/>
        <v>1.1646757679180888</v>
      </c>
      <c r="D25" s="43"/>
      <c r="E25" s="44"/>
      <c r="F25" s="71"/>
      <c r="G25" s="72"/>
      <c r="H25" s="72"/>
      <c r="I25" s="51" t="s">
        <v>30</v>
      </c>
      <c r="J25" s="49"/>
      <c r="K25" s="9"/>
      <c r="L25" s="9"/>
      <c r="M25" s="9"/>
      <c r="N25" s="10"/>
    </row>
    <row r="26" spans="1:19" ht="17.399999999999999">
      <c r="A26" s="63">
        <v>95</v>
      </c>
      <c r="B26" s="62">
        <v>1</v>
      </c>
      <c r="C26" s="41">
        <f t="shared" si="0"/>
        <v>1.1646757679180888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9"/>
      <c r="N26" s="10"/>
    </row>
    <row r="27" spans="1:19" ht="17.399999999999999">
      <c r="A27" s="63">
        <v>100</v>
      </c>
      <c r="B27" s="62">
        <v>1</v>
      </c>
      <c r="C27" s="41">
        <f t="shared" si="0"/>
        <v>1.1646757679180888</v>
      </c>
      <c r="D27" s="43"/>
      <c r="E27" s="44"/>
      <c r="F27" s="87" t="s">
        <v>5</v>
      </c>
      <c r="G27" s="85">
        <f>($J$2/$I$2)*$K$2</f>
        <v>3.0252173913043472E-3</v>
      </c>
      <c r="H27" s="86" t="s">
        <v>32</v>
      </c>
      <c r="I27" s="52" t="s">
        <v>33</v>
      </c>
      <c r="J27" s="49"/>
      <c r="K27" s="9"/>
      <c r="L27" s="9"/>
      <c r="M27" s="9"/>
      <c r="N27" s="10"/>
    </row>
    <row r="28" spans="1:19" ht="18" thickBot="1">
      <c r="A28" s="63">
        <v>105</v>
      </c>
      <c r="B28" s="62">
        <v>1</v>
      </c>
      <c r="C28" s="41">
        <f t="shared" si="0"/>
        <v>1.1646757679180888</v>
      </c>
      <c r="D28" s="43"/>
      <c r="E28" s="44"/>
      <c r="F28" s="88"/>
      <c r="G28" s="89">
        <f>G27*3600</f>
        <v>10.89078260869565</v>
      </c>
      <c r="H28" s="54" t="s">
        <v>46</v>
      </c>
      <c r="I28" s="90"/>
      <c r="J28" s="90"/>
      <c r="K28" s="91"/>
      <c r="L28" s="92"/>
      <c r="M28" s="11"/>
      <c r="N28" s="12"/>
    </row>
    <row r="29" spans="1:19">
      <c r="A29" s="63">
        <v>110</v>
      </c>
      <c r="B29" s="62">
        <v>1</v>
      </c>
      <c r="C29" s="41">
        <f t="shared" si="0"/>
        <v>1.1646757679180888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1</v>
      </c>
      <c r="C30" s="41">
        <f t="shared" si="0"/>
        <v>1.1646757679180888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3">
        <v>120</v>
      </c>
      <c r="B31" s="62">
        <v>1</v>
      </c>
      <c r="C31" s="41">
        <f t="shared" si="0"/>
        <v>1.1646757679180888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1</v>
      </c>
      <c r="C32" s="41">
        <f t="shared" si="0"/>
        <v>1.1646757679180888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2</v>
      </c>
      <c r="C33" s="41">
        <f t="shared" si="0"/>
        <v>2.3293515358361776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2</v>
      </c>
      <c r="C34" s="41">
        <f t="shared" si="0"/>
        <v>2.3293515358361776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2</v>
      </c>
      <c r="C35" s="41">
        <f t="shared" si="0"/>
        <v>2.3293515358361776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2</v>
      </c>
      <c r="C36" s="41">
        <f t="shared" si="0"/>
        <v>2.3293515358361776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2</v>
      </c>
      <c r="C37" s="41">
        <f t="shared" si="0"/>
        <v>2.3293515358361776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2</v>
      </c>
      <c r="C38" s="41">
        <f t="shared" si="0"/>
        <v>2.3293515358361776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2</v>
      </c>
      <c r="C39" s="41">
        <f t="shared" si="0"/>
        <v>2.3293515358361776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2</v>
      </c>
      <c r="C40" s="41">
        <f t="shared" si="0"/>
        <v>2.3293515358361776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2</v>
      </c>
      <c r="C41" s="41">
        <f t="shared" si="0"/>
        <v>2.3293515358361776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2</v>
      </c>
      <c r="C42" s="41">
        <f t="shared" si="0"/>
        <v>2.3293515358361776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2</v>
      </c>
      <c r="C43" s="41">
        <f t="shared" si="0"/>
        <v>2.3293515358361776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2</v>
      </c>
      <c r="C44" s="41">
        <f t="shared" si="0"/>
        <v>2.3293515358361776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2</v>
      </c>
      <c r="C45" s="41">
        <f t="shared" si="0"/>
        <v>2.3293515358361776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2</v>
      </c>
      <c r="C46" s="41">
        <f t="shared" si="0"/>
        <v>2.3293515358361776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2</v>
      </c>
      <c r="C47" s="41">
        <f t="shared" si="0"/>
        <v>2.3293515358361776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3</v>
      </c>
      <c r="C48" s="41">
        <f t="shared" si="0"/>
        <v>3.4940273037542662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3</v>
      </c>
      <c r="C49" s="41">
        <f t="shared" si="0"/>
        <v>3.4940273037542662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4</v>
      </c>
      <c r="C50" s="41">
        <f t="shared" si="0"/>
        <v>4.6587030716723552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3</v>
      </c>
      <c r="C51" s="41">
        <f t="shared" si="0"/>
        <v>3.4940273037542662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3</v>
      </c>
      <c r="C52" s="41">
        <f t="shared" si="0"/>
        <v>3.4940273037542662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3</v>
      </c>
      <c r="C53" s="41">
        <f t="shared" si="0"/>
        <v>3.4940273037542662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3</v>
      </c>
      <c r="C54" s="41">
        <f t="shared" si="0"/>
        <v>3.4940273037542662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3</v>
      </c>
      <c r="C55" s="41">
        <f t="shared" si="0"/>
        <v>3.4940273037542662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3</v>
      </c>
      <c r="C56" s="41">
        <f t="shared" si="0"/>
        <v>3.4940273037542662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3</v>
      </c>
      <c r="C57" s="41">
        <f t="shared" si="0"/>
        <v>3.4940273037542662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3</v>
      </c>
      <c r="C58" s="41">
        <f t="shared" si="0"/>
        <v>3.4940273037542662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3</v>
      </c>
      <c r="C59" s="41">
        <f t="shared" si="0"/>
        <v>3.4940273037542662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3</v>
      </c>
      <c r="C60" s="41">
        <f t="shared" si="0"/>
        <v>3.4940273037542662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3</v>
      </c>
      <c r="C61" s="41">
        <f t="shared" si="0"/>
        <v>3.4940273037542662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3</v>
      </c>
      <c r="C62" s="41">
        <f t="shared" si="0"/>
        <v>3.4940273037542662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3</v>
      </c>
      <c r="C63" s="41">
        <f t="shared" si="0"/>
        <v>3.4940273037542662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3</v>
      </c>
      <c r="C64" s="41">
        <f t="shared" si="0"/>
        <v>3.4940273037542662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3</v>
      </c>
      <c r="C65" s="41">
        <f t="shared" si="0"/>
        <v>3.4940273037542662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3</v>
      </c>
      <c r="C66" s="41">
        <f t="shared" si="0"/>
        <v>3.4940273037542662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3</v>
      </c>
      <c r="C67" s="41">
        <f t="shared" si="0"/>
        <v>3.4940273037542662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N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-4.7000000000000002E-3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1</v>
      </c>
      <c r="C12" s="41">
        <f t="shared" si="0"/>
        <v>1.1646757679180888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1</v>
      </c>
      <c r="C13" s="41">
        <f t="shared" si="0"/>
        <v>1.1646757679180888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1</v>
      </c>
      <c r="C14" s="41">
        <f t="shared" si="0"/>
        <v>1.1646757679180888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1</v>
      </c>
      <c r="C15" s="41">
        <f t="shared" si="0"/>
        <v>1.1646757679180888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1</v>
      </c>
      <c r="C16" s="41">
        <f t="shared" si="0"/>
        <v>1.1646757679180888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2</v>
      </c>
      <c r="C17" s="41">
        <f t="shared" si="0"/>
        <v>2.3293515358361776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2</v>
      </c>
      <c r="C18" s="41">
        <f t="shared" si="0"/>
        <v>2.3293515358361776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2</v>
      </c>
      <c r="C19" s="41">
        <f t="shared" si="0"/>
        <v>2.3293515358361776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2</v>
      </c>
      <c r="C20" s="41">
        <f t="shared" si="0"/>
        <v>2.3293515358361776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2</v>
      </c>
      <c r="C21" s="41">
        <f t="shared" si="0"/>
        <v>2.3293515358361776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2</v>
      </c>
      <c r="C22" s="41">
        <f t="shared" si="0"/>
        <v>2.3293515358361776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2</v>
      </c>
      <c r="C23" s="41">
        <f t="shared" si="0"/>
        <v>2.3293515358361776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2</v>
      </c>
      <c r="C24" s="41">
        <f t="shared" si="0"/>
        <v>2.3293515358361776</v>
      </c>
      <c r="D24" s="43"/>
      <c r="E24" s="44"/>
      <c r="F24" s="69" t="s">
        <v>26</v>
      </c>
      <c r="G24" s="70"/>
      <c r="H24" s="70"/>
      <c r="I24" s="53" t="s">
        <v>29</v>
      </c>
      <c r="J24" s="48"/>
      <c r="K24" s="7"/>
      <c r="L24" s="7"/>
      <c r="M24" s="7"/>
      <c r="N24" s="8"/>
    </row>
    <row r="25" spans="1:19" ht="17.399999999999999">
      <c r="A25" s="63">
        <v>90</v>
      </c>
      <c r="B25" s="62">
        <v>2</v>
      </c>
      <c r="C25" s="41">
        <f t="shared" si="0"/>
        <v>2.3293515358361776</v>
      </c>
      <c r="D25" s="43"/>
      <c r="E25" s="44"/>
      <c r="F25" s="71"/>
      <c r="G25" s="72"/>
      <c r="H25" s="72"/>
      <c r="I25" s="51" t="s">
        <v>30</v>
      </c>
      <c r="J25" s="49"/>
      <c r="K25" s="9"/>
      <c r="L25" s="9"/>
      <c r="M25" s="9"/>
      <c r="N25" s="10"/>
    </row>
    <row r="26" spans="1:19" ht="17.399999999999999">
      <c r="A26" s="63">
        <v>95</v>
      </c>
      <c r="B26" s="62">
        <v>1</v>
      </c>
      <c r="C26" s="41">
        <f t="shared" si="0"/>
        <v>1.1646757679180888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9"/>
      <c r="N26" s="10"/>
    </row>
    <row r="27" spans="1:19" ht="17.399999999999999">
      <c r="A27" s="63">
        <v>100</v>
      </c>
      <c r="B27" s="62">
        <v>1</v>
      </c>
      <c r="C27" s="41">
        <f t="shared" si="0"/>
        <v>1.1646757679180888</v>
      </c>
      <c r="D27" s="43"/>
      <c r="E27" s="44"/>
      <c r="F27" s="87" t="s">
        <v>5</v>
      </c>
      <c r="G27" s="85">
        <f>($J$2/$I$2)*$K$2</f>
        <v>-1.4508695652173912E-3</v>
      </c>
      <c r="H27" s="86" t="s">
        <v>32</v>
      </c>
      <c r="I27" s="52" t="s">
        <v>33</v>
      </c>
      <c r="J27" s="49"/>
      <c r="K27" s="9"/>
      <c r="L27" s="9"/>
      <c r="M27" s="9"/>
      <c r="N27" s="10"/>
    </row>
    <row r="28" spans="1:19" ht="18" thickBot="1">
      <c r="A28" s="63">
        <v>105</v>
      </c>
      <c r="B28" s="62">
        <v>1</v>
      </c>
      <c r="C28" s="41">
        <f t="shared" si="0"/>
        <v>1.1646757679180888</v>
      </c>
      <c r="D28" s="43"/>
      <c r="E28" s="44"/>
      <c r="F28" s="88"/>
      <c r="G28" s="89">
        <f>G27*3600</f>
        <v>-5.2231304347826084</v>
      </c>
      <c r="H28" s="54" t="s">
        <v>46</v>
      </c>
      <c r="I28" s="90"/>
      <c r="J28" s="90"/>
      <c r="K28" s="91"/>
      <c r="L28" s="92"/>
      <c r="M28" s="11"/>
      <c r="N28" s="12"/>
    </row>
    <row r="29" spans="1:19">
      <c r="A29" s="63">
        <v>110</v>
      </c>
      <c r="B29" s="62">
        <v>1</v>
      </c>
      <c r="C29" s="41">
        <f t="shared" si="0"/>
        <v>1.1646757679180888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1</v>
      </c>
      <c r="C30" s="41">
        <f t="shared" si="0"/>
        <v>1.1646757679180888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3">
        <v>120</v>
      </c>
      <c r="B31" s="62">
        <v>1</v>
      </c>
      <c r="C31" s="41">
        <f t="shared" si="0"/>
        <v>1.1646757679180888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1</v>
      </c>
      <c r="C32" s="41">
        <f t="shared" si="0"/>
        <v>1.1646757679180888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0</v>
      </c>
      <c r="C33" s="41">
        <f t="shared" si="0"/>
        <v>0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0</v>
      </c>
      <c r="C34" s="41">
        <f t="shared" si="0"/>
        <v>0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0</v>
      </c>
      <c r="C35" s="41">
        <f t="shared" si="0"/>
        <v>0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0</v>
      </c>
      <c r="C36" s="41">
        <f t="shared" si="0"/>
        <v>0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0</v>
      </c>
      <c r="C37" s="41">
        <f t="shared" si="0"/>
        <v>0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0</v>
      </c>
      <c r="C38" s="41">
        <f t="shared" si="0"/>
        <v>0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1</v>
      </c>
      <c r="C39" s="41">
        <f t="shared" si="0"/>
        <v>1.1646757679180888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1</v>
      </c>
      <c r="C40" s="41">
        <f t="shared" si="0"/>
        <v>1.1646757679180888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1</v>
      </c>
      <c r="C41" s="41">
        <f t="shared" si="0"/>
        <v>1.1646757679180888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1</v>
      </c>
      <c r="C42" s="41">
        <f t="shared" si="0"/>
        <v>1.1646757679180888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1</v>
      </c>
      <c r="C43" s="41">
        <f t="shared" si="0"/>
        <v>1.1646757679180888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1</v>
      </c>
      <c r="C44" s="41">
        <f t="shared" si="0"/>
        <v>1.1646757679180888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1</v>
      </c>
      <c r="C45" s="41">
        <f t="shared" si="0"/>
        <v>1.1646757679180888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1</v>
      </c>
      <c r="C46" s="41">
        <f t="shared" si="0"/>
        <v>1.1646757679180888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1</v>
      </c>
      <c r="C47" s="41">
        <f t="shared" si="0"/>
        <v>1.1646757679180888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1</v>
      </c>
      <c r="C48" s="41">
        <f t="shared" si="0"/>
        <v>1.1646757679180888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1</v>
      </c>
      <c r="C49" s="41">
        <f t="shared" si="0"/>
        <v>1.1646757679180888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0</v>
      </c>
      <c r="C50" s="41">
        <f t="shared" si="0"/>
        <v>0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0</v>
      </c>
      <c r="C51" s="41">
        <f t="shared" si="0"/>
        <v>0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0</v>
      </c>
      <c r="C52" s="41">
        <f t="shared" si="0"/>
        <v>0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0</v>
      </c>
      <c r="C53" s="41">
        <f t="shared" si="0"/>
        <v>0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0</v>
      </c>
      <c r="C54" s="41">
        <f t="shared" si="0"/>
        <v>0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0</v>
      </c>
      <c r="C55" s="41">
        <f t="shared" si="0"/>
        <v>0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0</v>
      </c>
      <c r="C56" s="41">
        <f t="shared" si="0"/>
        <v>0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0</v>
      </c>
      <c r="C57" s="41">
        <f t="shared" si="0"/>
        <v>0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0</v>
      </c>
      <c r="C58" s="41">
        <f t="shared" si="0"/>
        <v>0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0</v>
      </c>
      <c r="C59" s="41">
        <f t="shared" si="0"/>
        <v>0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0</v>
      </c>
      <c r="C60" s="41">
        <f t="shared" si="0"/>
        <v>0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0</v>
      </c>
      <c r="C61" s="41">
        <f t="shared" si="0"/>
        <v>0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0</v>
      </c>
      <c r="C62" s="41">
        <f t="shared" si="0"/>
        <v>0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0</v>
      </c>
      <c r="C63" s="41">
        <f t="shared" si="0"/>
        <v>0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0</v>
      </c>
      <c r="C64" s="41">
        <f t="shared" si="0"/>
        <v>0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0</v>
      </c>
      <c r="C65" s="41">
        <f t="shared" si="0"/>
        <v>0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0</v>
      </c>
      <c r="C66" s="41">
        <f t="shared" si="0"/>
        <v>0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0</v>
      </c>
      <c r="C67" s="41">
        <f t="shared" si="0"/>
        <v>0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6.8999999999999999E-3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1</v>
      </c>
      <c r="C11" s="41">
        <f t="shared" si="0"/>
        <v>1.1646757679180888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1</v>
      </c>
      <c r="C12" s="41">
        <f t="shared" si="0"/>
        <v>1.1646757679180888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1</v>
      </c>
      <c r="C13" s="41">
        <f t="shared" si="0"/>
        <v>1.1646757679180888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1</v>
      </c>
      <c r="C14" s="41">
        <f t="shared" si="0"/>
        <v>1.1646757679180888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1</v>
      </c>
      <c r="C15" s="41">
        <f t="shared" si="0"/>
        <v>1.1646757679180888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1</v>
      </c>
      <c r="C16" s="41">
        <f t="shared" si="0"/>
        <v>1.1646757679180888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1</v>
      </c>
      <c r="C17" s="41">
        <f t="shared" si="0"/>
        <v>1.1646757679180888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1</v>
      </c>
      <c r="C18" s="41">
        <f t="shared" si="0"/>
        <v>1.1646757679180888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1</v>
      </c>
      <c r="C19" s="41">
        <f t="shared" si="0"/>
        <v>1.1646757679180888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1</v>
      </c>
      <c r="C20" s="41">
        <f t="shared" si="0"/>
        <v>1.1646757679180888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1</v>
      </c>
      <c r="C21" s="41">
        <f t="shared" si="0"/>
        <v>1.1646757679180888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1</v>
      </c>
      <c r="C22" s="41">
        <f t="shared" si="0"/>
        <v>1.1646757679180888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2</v>
      </c>
      <c r="C23" s="41">
        <f t="shared" si="0"/>
        <v>2.3293515358361776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2</v>
      </c>
      <c r="C24" s="41">
        <f t="shared" si="0"/>
        <v>2.3293515358361776</v>
      </c>
      <c r="D24" s="43"/>
      <c r="E24" s="44"/>
      <c r="F24" s="69" t="s">
        <v>26</v>
      </c>
      <c r="G24" s="70"/>
      <c r="H24" s="70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2">
        <v>2</v>
      </c>
      <c r="C25" s="41">
        <f t="shared" si="0"/>
        <v>2.3293515358361776</v>
      </c>
      <c r="D25" s="43"/>
      <c r="E25" s="44"/>
      <c r="F25" s="71"/>
      <c r="G25" s="72"/>
      <c r="H25" s="72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2">
        <v>2</v>
      </c>
      <c r="C26" s="41">
        <f t="shared" si="0"/>
        <v>2.3293515358361776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2">
        <v>2</v>
      </c>
      <c r="C27" s="41">
        <f t="shared" si="0"/>
        <v>2.3293515358361776</v>
      </c>
      <c r="D27" s="43"/>
      <c r="E27" s="44"/>
      <c r="F27" s="87" t="s">
        <v>5</v>
      </c>
      <c r="G27" s="85">
        <f>($J$2/$I$2)*$K$2</f>
        <v>2.1299999999999995E-3</v>
      </c>
      <c r="H27" s="86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2">
        <v>2</v>
      </c>
      <c r="C28" s="41">
        <f t="shared" si="0"/>
        <v>2.3293515358361776</v>
      </c>
      <c r="D28" s="43"/>
      <c r="E28" s="44"/>
      <c r="F28" s="88"/>
      <c r="G28" s="89">
        <f>G27*3600</f>
        <v>7.6679999999999984</v>
      </c>
      <c r="H28" s="54" t="s">
        <v>46</v>
      </c>
      <c r="I28" s="90"/>
      <c r="J28" s="90"/>
      <c r="K28" s="91"/>
      <c r="L28" s="92"/>
      <c r="M28" s="12"/>
    </row>
    <row r="29" spans="1:19">
      <c r="A29" s="63">
        <v>110</v>
      </c>
      <c r="B29" s="62">
        <v>2</v>
      </c>
      <c r="C29" s="41">
        <f t="shared" si="0"/>
        <v>2.3293515358361776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2</v>
      </c>
      <c r="C30" s="41">
        <f t="shared" si="0"/>
        <v>2.3293515358361776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3">
        <v>120</v>
      </c>
      <c r="B31" s="62">
        <v>2</v>
      </c>
      <c r="C31" s="41">
        <f t="shared" si="0"/>
        <v>2.3293515358361776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2</v>
      </c>
      <c r="C32" s="41">
        <f t="shared" si="0"/>
        <v>2.3293515358361776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2</v>
      </c>
      <c r="C33" s="41">
        <f t="shared" si="0"/>
        <v>2.3293515358361776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2</v>
      </c>
      <c r="C34" s="41">
        <f t="shared" si="0"/>
        <v>2.3293515358361776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2</v>
      </c>
      <c r="C35" s="41">
        <f t="shared" si="0"/>
        <v>2.3293515358361776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2</v>
      </c>
      <c r="C36" s="41">
        <f t="shared" si="0"/>
        <v>2.3293515358361776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1</v>
      </c>
      <c r="C37" s="41">
        <f t="shared" si="0"/>
        <v>1.1646757679180888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1</v>
      </c>
      <c r="C38" s="41">
        <f t="shared" si="0"/>
        <v>1.1646757679180888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1</v>
      </c>
      <c r="C39" s="41">
        <f t="shared" si="0"/>
        <v>1.1646757679180888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1</v>
      </c>
      <c r="C40" s="41">
        <f t="shared" si="0"/>
        <v>1.1646757679180888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1</v>
      </c>
      <c r="C41" s="41">
        <f t="shared" si="0"/>
        <v>1.1646757679180888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1</v>
      </c>
      <c r="C42" s="41">
        <f t="shared" si="0"/>
        <v>1.1646757679180888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1</v>
      </c>
      <c r="C43" s="41">
        <f t="shared" si="0"/>
        <v>1.1646757679180888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1</v>
      </c>
      <c r="C44" s="41">
        <f t="shared" si="0"/>
        <v>1.1646757679180888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1</v>
      </c>
      <c r="C45" s="41">
        <f t="shared" si="0"/>
        <v>1.1646757679180888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1</v>
      </c>
      <c r="C46" s="41">
        <f t="shared" si="0"/>
        <v>1.1646757679180888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1</v>
      </c>
      <c r="C47" s="41">
        <f t="shared" si="0"/>
        <v>1.1646757679180888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2</v>
      </c>
      <c r="C48" s="41">
        <f t="shared" si="0"/>
        <v>2.3293515358361776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2</v>
      </c>
      <c r="C49" s="41">
        <f t="shared" si="0"/>
        <v>2.3293515358361776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2</v>
      </c>
      <c r="C50" s="41">
        <f t="shared" si="0"/>
        <v>2.3293515358361776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2</v>
      </c>
      <c r="C51" s="41">
        <f t="shared" si="0"/>
        <v>2.3293515358361776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2</v>
      </c>
      <c r="C52" s="41">
        <f t="shared" si="0"/>
        <v>2.3293515358361776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2</v>
      </c>
      <c r="C53" s="41">
        <f t="shared" si="0"/>
        <v>2.3293515358361776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2</v>
      </c>
      <c r="C54" s="41">
        <f t="shared" si="0"/>
        <v>2.3293515358361776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2</v>
      </c>
      <c r="C55" s="41">
        <f t="shared" si="0"/>
        <v>2.3293515358361776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2</v>
      </c>
      <c r="C56" s="41">
        <f t="shared" si="0"/>
        <v>2.3293515358361776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2</v>
      </c>
      <c r="C57" s="41">
        <f t="shared" si="0"/>
        <v>2.3293515358361776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2</v>
      </c>
      <c r="C58" s="41">
        <f t="shared" si="0"/>
        <v>2.3293515358361776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2</v>
      </c>
      <c r="C59" s="41">
        <f t="shared" si="0"/>
        <v>2.3293515358361776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2</v>
      </c>
      <c r="C60" s="41">
        <f t="shared" si="0"/>
        <v>2.3293515358361776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2</v>
      </c>
      <c r="C61" s="41">
        <f t="shared" si="0"/>
        <v>2.3293515358361776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2</v>
      </c>
      <c r="C62" s="41">
        <f t="shared" si="0"/>
        <v>2.3293515358361776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3</v>
      </c>
      <c r="C63" s="41">
        <f t="shared" si="0"/>
        <v>3.4940273037542662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3</v>
      </c>
      <c r="C64" s="41">
        <f t="shared" si="0"/>
        <v>3.4940273037542662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3</v>
      </c>
      <c r="C65" s="41">
        <f t="shared" si="0"/>
        <v>3.4940273037542662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3</v>
      </c>
      <c r="C66" s="41">
        <f t="shared" si="0"/>
        <v>3.4940273037542662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3</v>
      </c>
      <c r="C67" s="41">
        <f t="shared" si="0"/>
        <v>3.4940273037542662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1.06E-2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1</v>
      </c>
      <c r="C10" s="41">
        <f t="shared" si="0"/>
        <v>1.1646757679180888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2</v>
      </c>
      <c r="C11" s="41">
        <f t="shared" si="0"/>
        <v>2.3293515358361776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1</v>
      </c>
      <c r="C12" s="41">
        <f t="shared" si="0"/>
        <v>1.1646757679180888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1</v>
      </c>
      <c r="C13" s="41">
        <f t="shared" si="0"/>
        <v>1.1646757679180888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0</v>
      </c>
      <c r="C14" s="41">
        <f t="shared" si="0"/>
        <v>0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0</v>
      </c>
      <c r="C15" s="41">
        <f t="shared" si="0"/>
        <v>0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0</v>
      </c>
      <c r="C16" s="41">
        <f t="shared" si="0"/>
        <v>0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1</v>
      </c>
      <c r="C17" s="41">
        <f t="shared" si="0"/>
        <v>1.1646757679180888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1</v>
      </c>
      <c r="C18" s="41">
        <f t="shared" si="0"/>
        <v>1.1646757679180888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1</v>
      </c>
      <c r="C19" s="41">
        <f t="shared" si="0"/>
        <v>1.1646757679180888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1</v>
      </c>
      <c r="C20" s="41">
        <f t="shared" si="0"/>
        <v>1.1646757679180888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1</v>
      </c>
      <c r="C21" s="41">
        <f t="shared" si="0"/>
        <v>1.1646757679180888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1</v>
      </c>
      <c r="C22" s="41">
        <f t="shared" si="0"/>
        <v>1.1646757679180888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1</v>
      </c>
      <c r="C23" s="41">
        <f t="shared" si="0"/>
        <v>1.1646757679180888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2</v>
      </c>
      <c r="C24" s="41">
        <f t="shared" si="0"/>
        <v>2.3293515358361776</v>
      </c>
      <c r="D24" s="43"/>
      <c r="E24" s="44"/>
      <c r="F24" s="69" t="s">
        <v>26</v>
      </c>
      <c r="G24" s="70"/>
      <c r="H24" s="70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2">
        <v>2</v>
      </c>
      <c r="C25" s="41">
        <f t="shared" si="0"/>
        <v>2.3293515358361776</v>
      </c>
      <c r="D25" s="43"/>
      <c r="E25" s="44"/>
      <c r="F25" s="71"/>
      <c r="G25" s="72"/>
      <c r="H25" s="72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2">
        <v>2</v>
      </c>
      <c r="C26" s="41">
        <f t="shared" si="0"/>
        <v>2.3293515358361776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2">
        <v>2</v>
      </c>
      <c r="C27" s="41">
        <f t="shared" si="0"/>
        <v>2.3293515358361776</v>
      </c>
      <c r="D27" s="43"/>
      <c r="E27" s="44"/>
      <c r="F27" s="87" t="s">
        <v>5</v>
      </c>
      <c r="G27" s="85">
        <f>($J$2/$I$2)*$K$2</f>
        <v>3.2721739130434778E-3</v>
      </c>
      <c r="H27" s="86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2">
        <v>2</v>
      </c>
      <c r="C28" s="41">
        <f t="shared" si="0"/>
        <v>2.3293515358361776</v>
      </c>
      <c r="D28" s="43"/>
      <c r="E28" s="44"/>
      <c r="F28" s="88"/>
      <c r="G28" s="89">
        <f>G27*3600</f>
        <v>11.77982608695652</v>
      </c>
      <c r="H28" s="54" t="s">
        <v>46</v>
      </c>
      <c r="I28" s="90"/>
      <c r="J28" s="90"/>
      <c r="K28" s="91"/>
      <c r="L28" s="92"/>
      <c r="M28" s="12"/>
    </row>
    <row r="29" spans="1:19">
      <c r="A29" s="63">
        <v>110</v>
      </c>
      <c r="B29" s="62">
        <v>2</v>
      </c>
      <c r="C29" s="41">
        <f t="shared" si="0"/>
        <v>2.3293515358361776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2</v>
      </c>
      <c r="C30" s="41">
        <f t="shared" si="0"/>
        <v>2.3293515358361776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3">
        <v>120</v>
      </c>
      <c r="B31" s="62">
        <v>2</v>
      </c>
      <c r="C31" s="41">
        <f t="shared" si="0"/>
        <v>2.3293515358361776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2</v>
      </c>
      <c r="C32" s="41">
        <f t="shared" si="0"/>
        <v>2.3293515358361776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2</v>
      </c>
      <c r="C33" s="41">
        <f t="shared" si="0"/>
        <v>2.3293515358361776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2</v>
      </c>
      <c r="C34" s="41">
        <f t="shared" si="0"/>
        <v>2.3293515358361776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2</v>
      </c>
      <c r="C35" s="41">
        <f t="shared" si="0"/>
        <v>2.3293515358361776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2</v>
      </c>
      <c r="C36" s="41">
        <f t="shared" si="0"/>
        <v>2.3293515358361776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3</v>
      </c>
      <c r="C37" s="41">
        <f t="shared" si="0"/>
        <v>3.4940273037542662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3</v>
      </c>
      <c r="C38" s="41">
        <f t="shared" si="0"/>
        <v>3.4940273037542662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3</v>
      </c>
      <c r="C39" s="41">
        <f t="shared" si="0"/>
        <v>3.4940273037542662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3</v>
      </c>
      <c r="C40" s="41">
        <f t="shared" si="0"/>
        <v>3.4940273037542662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3</v>
      </c>
      <c r="C41" s="41">
        <f t="shared" si="0"/>
        <v>3.4940273037542662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3</v>
      </c>
      <c r="C42" s="41">
        <f t="shared" si="0"/>
        <v>3.4940273037542662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3</v>
      </c>
      <c r="C43" s="41">
        <f t="shared" si="0"/>
        <v>3.4940273037542662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3</v>
      </c>
      <c r="C44" s="41">
        <f t="shared" si="0"/>
        <v>3.4940273037542662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3</v>
      </c>
      <c r="C45" s="41">
        <f t="shared" si="0"/>
        <v>3.4940273037542662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3</v>
      </c>
      <c r="C46" s="41">
        <f t="shared" si="0"/>
        <v>3.4940273037542662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2</v>
      </c>
      <c r="C47" s="41">
        <f t="shared" si="0"/>
        <v>2.3293515358361776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2</v>
      </c>
      <c r="C48" s="41">
        <f t="shared" si="0"/>
        <v>2.3293515358361776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2</v>
      </c>
      <c r="C49" s="41">
        <f t="shared" si="0"/>
        <v>2.3293515358361776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2</v>
      </c>
      <c r="C50" s="41">
        <f t="shared" si="0"/>
        <v>2.3293515358361776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2</v>
      </c>
      <c r="C51" s="41">
        <f t="shared" si="0"/>
        <v>2.3293515358361776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2</v>
      </c>
      <c r="C52" s="41">
        <f t="shared" si="0"/>
        <v>2.3293515358361776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2</v>
      </c>
      <c r="C53" s="41">
        <f t="shared" si="0"/>
        <v>2.3293515358361776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2</v>
      </c>
      <c r="C54" s="41">
        <f t="shared" si="0"/>
        <v>2.3293515358361776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3</v>
      </c>
      <c r="C55" s="41">
        <f t="shared" si="0"/>
        <v>3.4940273037542662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3</v>
      </c>
      <c r="C56" s="41">
        <f t="shared" si="0"/>
        <v>3.4940273037542662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3</v>
      </c>
      <c r="C57" s="41">
        <f t="shared" si="0"/>
        <v>3.4940273037542662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3</v>
      </c>
      <c r="C58" s="41">
        <f t="shared" si="0"/>
        <v>3.4940273037542662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3</v>
      </c>
      <c r="C59" s="41">
        <f t="shared" si="0"/>
        <v>3.4940273037542662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3</v>
      </c>
      <c r="C60" s="41">
        <f t="shared" si="0"/>
        <v>3.4940273037542662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3</v>
      </c>
      <c r="C61" s="41">
        <f t="shared" si="0"/>
        <v>3.4940273037542662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3</v>
      </c>
      <c r="C62" s="41">
        <f t="shared" si="0"/>
        <v>3.4940273037542662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3</v>
      </c>
      <c r="C63" s="41">
        <f t="shared" si="0"/>
        <v>3.4940273037542662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3</v>
      </c>
      <c r="C64" s="41">
        <f t="shared" si="0"/>
        <v>3.4940273037542662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3</v>
      </c>
      <c r="C65" s="41">
        <f t="shared" si="0"/>
        <v>3.4940273037542662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3</v>
      </c>
      <c r="C66" s="41">
        <f t="shared" si="0"/>
        <v>3.4940273037542662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3</v>
      </c>
      <c r="C67" s="41">
        <f t="shared" si="0"/>
        <v>3.4940273037542662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-6.9999999999999999E-4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0</v>
      </c>
      <c r="C14" s="41">
        <f t="shared" si="0"/>
        <v>0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0</v>
      </c>
      <c r="C15" s="41">
        <f t="shared" si="0"/>
        <v>0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0</v>
      </c>
      <c r="C16" s="41">
        <f t="shared" si="0"/>
        <v>0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0</v>
      </c>
      <c r="C17" s="41">
        <f t="shared" si="0"/>
        <v>0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0</v>
      </c>
      <c r="C18" s="41">
        <f t="shared" si="0"/>
        <v>0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0</v>
      </c>
      <c r="C19" s="41">
        <f t="shared" si="0"/>
        <v>0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0</v>
      </c>
      <c r="C20" s="41">
        <f t="shared" si="0"/>
        <v>0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0</v>
      </c>
      <c r="C21" s="41">
        <f t="shared" si="0"/>
        <v>0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1</v>
      </c>
      <c r="C22" s="41">
        <f t="shared" si="0"/>
        <v>1.1646757679180888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1</v>
      </c>
      <c r="C23" s="41">
        <f t="shared" si="0"/>
        <v>1.1646757679180888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1</v>
      </c>
      <c r="C24" s="41">
        <f t="shared" si="0"/>
        <v>1.1646757679180888</v>
      </c>
      <c r="D24" s="43"/>
      <c r="E24" s="44"/>
      <c r="F24" s="69" t="s">
        <v>26</v>
      </c>
      <c r="G24" s="70"/>
      <c r="H24" s="70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2">
        <v>1</v>
      </c>
      <c r="C25" s="41">
        <f t="shared" si="0"/>
        <v>1.1646757679180888</v>
      </c>
      <c r="D25" s="43"/>
      <c r="E25" s="44"/>
      <c r="F25" s="71"/>
      <c r="G25" s="72"/>
      <c r="H25" s="72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2">
        <v>1</v>
      </c>
      <c r="C26" s="41">
        <f t="shared" si="0"/>
        <v>1.1646757679180888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2">
        <v>1</v>
      </c>
      <c r="C27" s="41">
        <f t="shared" si="0"/>
        <v>1.1646757679180888</v>
      </c>
      <c r="D27" s="43"/>
      <c r="E27" s="44"/>
      <c r="F27" s="87" t="s">
        <v>5</v>
      </c>
      <c r="G27" s="85">
        <f>($J$2/$I$2)*$K$2</f>
        <v>-2.1608695652173908E-4</v>
      </c>
      <c r="H27" s="86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2">
        <v>1</v>
      </c>
      <c r="C28" s="41">
        <f t="shared" si="0"/>
        <v>1.1646757679180888</v>
      </c>
      <c r="D28" s="43"/>
      <c r="E28" s="44"/>
      <c r="F28" s="88"/>
      <c r="G28" s="89">
        <f>G27*3600</f>
        <v>-0.77791304347826074</v>
      </c>
      <c r="H28" s="54" t="s">
        <v>46</v>
      </c>
      <c r="I28" s="90"/>
      <c r="J28" s="90"/>
      <c r="K28" s="91"/>
      <c r="L28" s="92"/>
      <c r="M28" s="12"/>
    </row>
    <row r="29" spans="1:19">
      <c r="A29" s="63">
        <v>110</v>
      </c>
      <c r="B29" s="62">
        <v>1</v>
      </c>
      <c r="C29" s="41">
        <f t="shared" si="0"/>
        <v>1.1646757679180888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1</v>
      </c>
      <c r="C30" s="41">
        <f t="shared" si="0"/>
        <v>1.1646757679180888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3">
        <v>120</v>
      </c>
      <c r="B31" s="62">
        <v>1</v>
      </c>
      <c r="C31" s="41">
        <f t="shared" si="0"/>
        <v>1.1646757679180888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1</v>
      </c>
      <c r="C32" s="41">
        <f t="shared" si="0"/>
        <v>1.1646757679180888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1</v>
      </c>
      <c r="C33" s="41">
        <f t="shared" si="0"/>
        <v>1.1646757679180888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1</v>
      </c>
      <c r="C34" s="41">
        <f t="shared" si="0"/>
        <v>1.1646757679180888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1</v>
      </c>
      <c r="C35" s="41">
        <f t="shared" si="0"/>
        <v>1.1646757679180888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1</v>
      </c>
      <c r="C36" s="41">
        <f t="shared" si="0"/>
        <v>1.1646757679180888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1</v>
      </c>
      <c r="C37" s="41">
        <f t="shared" si="0"/>
        <v>1.1646757679180888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1</v>
      </c>
      <c r="C38" s="41">
        <f t="shared" si="0"/>
        <v>1.1646757679180888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1</v>
      </c>
      <c r="C39" s="41">
        <f t="shared" si="0"/>
        <v>1.1646757679180888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1</v>
      </c>
      <c r="C40" s="41">
        <f t="shared" si="0"/>
        <v>1.1646757679180888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1</v>
      </c>
      <c r="C41" s="41">
        <f t="shared" si="0"/>
        <v>1.1646757679180888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1</v>
      </c>
      <c r="C42" s="41">
        <f t="shared" si="0"/>
        <v>1.1646757679180888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1</v>
      </c>
      <c r="C43" s="41">
        <f t="shared" si="0"/>
        <v>1.1646757679180888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1</v>
      </c>
      <c r="C44" s="41">
        <f t="shared" si="0"/>
        <v>1.1646757679180888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1</v>
      </c>
      <c r="C45" s="41">
        <f t="shared" si="0"/>
        <v>1.1646757679180888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0</v>
      </c>
      <c r="C46" s="41">
        <f t="shared" si="0"/>
        <v>0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0</v>
      </c>
      <c r="C47" s="41">
        <f t="shared" si="0"/>
        <v>0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0</v>
      </c>
      <c r="C48" s="41">
        <f t="shared" si="0"/>
        <v>0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0</v>
      </c>
      <c r="C49" s="41">
        <f t="shared" si="0"/>
        <v>0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0</v>
      </c>
      <c r="C50" s="41">
        <f t="shared" si="0"/>
        <v>0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0</v>
      </c>
      <c r="C51" s="41">
        <f t="shared" si="0"/>
        <v>0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0</v>
      </c>
      <c r="C52" s="41">
        <f t="shared" si="0"/>
        <v>0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0</v>
      </c>
      <c r="C53" s="41">
        <f t="shared" si="0"/>
        <v>0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0</v>
      </c>
      <c r="C54" s="41">
        <f t="shared" si="0"/>
        <v>0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0</v>
      </c>
      <c r="C55" s="41">
        <f t="shared" si="0"/>
        <v>0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0</v>
      </c>
      <c r="C56" s="41">
        <f t="shared" si="0"/>
        <v>0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0</v>
      </c>
      <c r="C57" s="41">
        <f t="shared" si="0"/>
        <v>0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0</v>
      </c>
      <c r="C58" s="41">
        <f t="shared" si="0"/>
        <v>0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0</v>
      </c>
      <c r="C59" s="41">
        <f t="shared" si="0"/>
        <v>0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0</v>
      </c>
      <c r="C60" s="41">
        <f t="shared" si="0"/>
        <v>0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0</v>
      </c>
      <c r="C61" s="41">
        <f t="shared" si="0"/>
        <v>0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0</v>
      </c>
      <c r="C62" s="41">
        <f t="shared" si="0"/>
        <v>0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0</v>
      </c>
      <c r="C63" s="41">
        <f t="shared" si="0"/>
        <v>0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1</v>
      </c>
      <c r="C64" s="41">
        <f t="shared" si="0"/>
        <v>1.1646757679180888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0</v>
      </c>
      <c r="C65" s="41">
        <f t="shared" si="0"/>
        <v>0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0</v>
      </c>
      <c r="C66" s="41">
        <f t="shared" si="0"/>
        <v>0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0</v>
      </c>
      <c r="C67" s="41">
        <f t="shared" si="0"/>
        <v>0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8.3000000000000001E-3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5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6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5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5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5">
        <v>20</v>
      </c>
      <c r="B11" s="62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5">
        <v>25</v>
      </c>
      <c r="B12" s="62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5">
        <v>30</v>
      </c>
      <c r="B13" s="62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5">
        <v>35</v>
      </c>
      <c r="B14" s="62">
        <v>0</v>
      </c>
      <c r="C14" s="41">
        <f t="shared" si="0"/>
        <v>0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5">
        <v>40</v>
      </c>
      <c r="B15" s="62">
        <v>0</v>
      </c>
      <c r="C15" s="41">
        <f t="shared" si="0"/>
        <v>0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5">
        <v>45</v>
      </c>
      <c r="B16" s="62">
        <v>0</v>
      </c>
      <c r="C16" s="41">
        <f t="shared" si="0"/>
        <v>0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5">
        <v>50</v>
      </c>
      <c r="B17" s="62">
        <v>0</v>
      </c>
      <c r="C17" s="41">
        <f t="shared" si="0"/>
        <v>0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5">
        <v>55</v>
      </c>
      <c r="B18" s="62">
        <v>0</v>
      </c>
      <c r="C18" s="41">
        <f t="shared" si="0"/>
        <v>0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5">
        <v>60</v>
      </c>
      <c r="B19" s="62">
        <v>0</v>
      </c>
      <c r="C19" s="41">
        <f t="shared" si="0"/>
        <v>0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5">
        <v>65</v>
      </c>
      <c r="B20" s="62">
        <v>0</v>
      </c>
      <c r="C20" s="41">
        <f t="shared" si="0"/>
        <v>0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5">
        <v>70</v>
      </c>
      <c r="B21" s="62">
        <v>0</v>
      </c>
      <c r="C21" s="41">
        <f t="shared" si="0"/>
        <v>0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5">
        <v>75</v>
      </c>
      <c r="B22" s="62">
        <v>0</v>
      </c>
      <c r="C22" s="41">
        <f t="shared" si="0"/>
        <v>0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5">
        <v>80</v>
      </c>
      <c r="B23" s="62">
        <v>0</v>
      </c>
      <c r="C23" s="41">
        <f t="shared" si="0"/>
        <v>0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5">
        <v>85</v>
      </c>
      <c r="B24" s="62">
        <v>0</v>
      </c>
      <c r="C24" s="41">
        <f t="shared" si="0"/>
        <v>0</v>
      </c>
      <c r="D24" s="43"/>
      <c r="E24" s="44"/>
      <c r="F24" s="69" t="s">
        <v>26</v>
      </c>
      <c r="G24" s="70"/>
      <c r="H24" s="70"/>
      <c r="I24" s="53" t="s">
        <v>29</v>
      </c>
      <c r="J24" s="48"/>
      <c r="K24" s="7"/>
      <c r="L24" s="7"/>
      <c r="M24" s="8"/>
    </row>
    <row r="25" spans="1:19" ht="17.399999999999999">
      <c r="A25" s="65">
        <v>90</v>
      </c>
      <c r="B25" s="62">
        <v>0</v>
      </c>
      <c r="C25" s="41">
        <f t="shared" si="0"/>
        <v>0</v>
      </c>
      <c r="D25" s="43"/>
      <c r="E25" s="44"/>
      <c r="F25" s="71"/>
      <c r="G25" s="72"/>
      <c r="H25" s="72"/>
      <c r="I25" s="51" t="s">
        <v>30</v>
      </c>
      <c r="J25" s="49"/>
      <c r="K25" s="9"/>
      <c r="L25" s="9"/>
      <c r="M25" s="10"/>
    </row>
    <row r="26" spans="1:19" ht="17.399999999999999">
      <c r="A26" s="65">
        <v>95</v>
      </c>
      <c r="B26" s="62">
        <v>0</v>
      </c>
      <c r="C26" s="41">
        <f t="shared" si="0"/>
        <v>0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5">
        <v>100</v>
      </c>
      <c r="B27" s="62">
        <v>0</v>
      </c>
      <c r="C27" s="41">
        <f t="shared" si="0"/>
        <v>0</v>
      </c>
      <c r="D27" s="43"/>
      <c r="E27" s="44"/>
      <c r="F27" s="87" t="s">
        <v>5</v>
      </c>
      <c r="G27" s="85">
        <f>($J$2/$I$2)*$K$2</f>
        <v>2.5621739130434777E-3</v>
      </c>
      <c r="H27" s="86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5">
        <v>105</v>
      </c>
      <c r="B28" s="62">
        <v>1</v>
      </c>
      <c r="C28" s="41">
        <f t="shared" si="0"/>
        <v>1.1646757679180888</v>
      </c>
      <c r="D28" s="43"/>
      <c r="E28" s="44"/>
      <c r="F28" s="88"/>
      <c r="G28" s="89">
        <f>G27*3600</f>
        <v>9.2238260869565192</v>
      </c>
      <c r="H28" s="54" t="s">
        <v>46</v>
      </c>
      <c r="I28" s="90"/>
      <c r="J28" s="90"/>
      <c r="K28" s="91"/>
      <c r="L28" s="92"/>
      <c r="M28" s="12"/>
    </row>
    <row r="29" spans="1:19">
      <c r="A29" s="65">
        <v>110</v>
      </c>
      <c r="B29" s="62">
        <v>1</v>
      </c>
      <c r="C29" s="41">
        <f t="shared" si="0"/>
        <v>1.1646757679180888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5">
        <v>115</v>
      </c>
      <c r="B30" s="62">
        <v>1</v>
      </c>
      <c r="C30" s="41">
        <f t="shared" si="0"/>
        <v>1.1646757679180888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5">
        <v>120</v>
      </c>
      <c r="B31" s="62">
        <v>1</v>
      </c>
      <c r="C31" s="41">
        <f t="shared" si="0"/>
        <v>1.1646757679180888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5">
        <v>125</v>
      </c>
      <c r="B32" s="62">
        <v>1</v>
      </c>
      <c r="C32" s="41">
        <f t="shared" si="0"/>
        <v>1.1646757679180888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5">
        <v>130</v>
      </c>
      <c r="B33" s="62">
        <v>1</v>
      </c>
      <c r="C33" s="41">
        <f t="shared" si="0"/>
        <v>1.1646757679180888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5">
        <v>135</v>
      </c>
      <c r="B34" s="62">
        <v>1</v>
      </c>
      <c r="C34" s="41">
        <f t="shared" si="0"/>
        <v>1.1646757679180888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5">
        <v>140</v>
      </c>
      <c r="B35" s="62">
        <v>1</v>
      </c>
      <c r="C35" s="41">
        <f t="shared" si="0"/>
        <v>1.1646757679180888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5">
        <v>145</v>
      </c>
      <c r="B36" s="62">
        <v>1</v>
      </c>
      <c r="C36" s="41">
        <f t="shared" si="0"/>
        <v>1.1646757679180888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5">
        <v>150</v>
      </c>
      <c r="B37" s="62">
        <v>1</v>
      </c>
      <c r="C37" s="41">
        <f t="shared" si="0"/>
        <v>1.1646757679180888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5">
        <v>155</v>
      </c>
      <c r="B38" s="62">
        <v>1</v>
      </c>
      <c r="C38" s="41">
        <f t="shared" si="0"/>
        <v>1.1646757679180888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5">
        <v>160</v>
      </c>
      <c r="B39" s="62">
        <v>0</v>
      </c>
      <c r="C39" s="41">
        <f t="shared" si="0"/>
        <v>0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5">
        <v>165</v>
      </c>
      <c r="B40" s="62">
        <v>0</v>
      </c>
      <c r="C40" s="41">
        <f t="shared" si="0"/>
        <v>0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5">
        <v>170</v>
      </c>
      <c r="B41" s="62">
        <v>0</v>
      </c>
      <c r="C41" s="41">
        <f t="shared" si="0"/>
        <v>0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5">
        <v>175</v>
      </c>
      <c r="B42" s="62">
        <v>0</v>
      </c>
      <c r="C42" s="41">
        <f t="shared" si="0"/>
        <v>0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5">
        <v>180</v>
      </c>
      <c r="B43" s="62">
        <v>1</v>
      </c>
      <c r="C43" s="41">
        <f t="shared" si="0"/>
        <v>1.1646757679180888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5">
        <v>185</v>
      </c>
      <c r="B44" s="62">
        <v>1</v>
      </c>
      <c r="C44" s="41">
        <f t="shared" si="0"/>
        <v>1.1646757679180888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5">
        <v>190</v>
      </c>
      <c r="B45" s="62">
        <v>1</v>
      </c>
      <c r="C45" s="41">
        <f t="shared" si="0"/>
        <v>1.1646757679180888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5">
        <v>195</v>
      </c>
      <c r="B46" s="62">
        <v>1</v>
      </c>
      <c r="C46" s="41">
        <f t="shared" si="0"/>
        <v>1.1646757679180888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5">
        <v>200</v>
      </c>
      <c r="B47" s="62">
        <v>1</v>
      </c>
      <c r="C47" s="41">
        <f t="shared" si="0"/>
        <v>1.1646757679180888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5">
        <v>205</v>
      </c>
      <c r="B48" s="62">
        <v>1</v>
      </c>
      <c r="C48" s="41">
        <f t="shared" si="0"/>
        <v>1.1646757679180888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5">
        <v>210</v>
      </c>
      <c r="B49" s="62">
        <v>2</v>
      </c>
      <c r="C49" s="41">
        <f t="shared" si="0"/>
        <v>2.3293515358361776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5">
        <v>215</v>
      </c>
      <c r="B50" s="62">
        <v>2</v>
      </c>
      <c r="C50" s="41">
        <f t="shared" si="0"/>
        <v>2.3293515358361776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5">
        <v>220</v>
      </c>
      <c r="B51" s="62">
        <v>2</v>
      </c>
      <c r="C51" s="41">
        <f t="shared" si="0"/>
        <v>2.3293515358361776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5">
        <v>225</v>
      </c>
      <c r="B52" s="62">
        <v>2</v>
      </c>
      <c r="C52" s="41">
        <f t="shared" si="0"/>
        <v>2.3293515358361776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5">
        <v>230</v>
      </c>
      <c r="B53" s="62">
        <v>2</v>
      </c>
      <c r="C53" s="41">
        <f t="shared" si="0"/>
        <v>2.3293515358361776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5">
        <v>235</v>
      </c>
      <c r="B54" s="62">
        <v>2</v>
      </c>
      <c r="C54" s="41">
        <f t="shared" si="0"/>
        <v>2.3293515358361776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5">
        <v>240</v>
      </c>
      <c r="B55" s="62">
        <v>2</v>
      </c>
      <c r="C55" s="41">
        <f t="shared" si="0"/>
        <v>2.3293515358361776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5">
        <v>245</v>
      </c>
      <c r="B56" s="62">
        <v>1</v>
      </c>
      <c r="C56" s="41">
        <f t="shared" si="0"/>
        <v>1.1646757679180888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5">
        <v>250</v>
      </c>
      <c r="B57" s="62">
        <v>1</v>
      </c>
      <c r="C57" s="41">
        <f t="shared" si="0"/>
        <v>1.1646757679180888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5">
        <v>255</v>
      </c>
      <c r="B58" s="62">
        <v>1</v>
      </c>
      <c r="C58" s="41">
        <f t="shared" si="0"/>
        <v>1.1646757679180888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5">
        <v>260</v>
      </c>
      <c r="B59" s="62">
        <v>1</v>
      </c>
      <c r="C59" s="41">
        <f t="shared" si="0"/>
        <v>1.1646757679180888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5">
        <v>265</v>
      </c>
      <c r="B60" s="62">
        <v>1</v>
      </c>
      <c r="C60" s="41">
        <f t="shared" si="0"/>
        <v>1.1646757679180888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5">
        <v>270</v>
      </c>
      <c r="B61" s="62">
        <v>1</v>
      </c>
      <c r="C61" s="41">
        <f t="shared" si="0"/>
        <v>1.1646757679180888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5">
        <v>275</v>
      </c>
      <c r="B62" s="62">
        <v>2</v>
      </c>
      <c r="C62" s="41">
        <f t="shared" si="0"/>
        <v>2.3293515358361776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5">
        <v>280</v>
      </c>
      <c r="B63" s="62">
        <v>2</v>
      </c>
      <c r="C63" s="41">
        <f t="shared" si="0"/>
        <v>2.3293515358361776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5">
        <v>285</v>
      </c>
      <c r="B64" s="62">
        <v>2</v>
      </c>
      <c r="C64" s="41">
        <f t="shared" si="0"/>
        <v>2.3293515358361776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5">
        <v>290</v>
      </c>
      <c r="B65" s="62">
        <v>2</v>
      </c>
      <c r="C65" s="41">
        <f t="shared" si="0"/>
        <v>2.3293515358361776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5">
        <v>295</v>
      </c>
      <c r="B66" s="62">
        <v>2</v>
      </c>
      <c r="C66" s="41">
        <f t="shared" si="0"/>
        <v>2.3293515358361776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5">
        <v>300</v>
      </c>
      <c r="B67" s="62">
        <v>2</v>
      </c>
      <c r="C67" s="41">
        <f t="shared" si="0"/>
        <v>2.3293515358361776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N24" sqref="N24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0.8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2.8999999999999998E-3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67" t="s">
        <v>44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1</v>
      </c>
      <c r="C13" s="41">
        <f t="shared" si="0"/>
        <v>1.1646757679180888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1</v>
      </c>
      <c r="C14" s="41">
        <f t="shared" si="0"/>
        <v>1.1646757679180888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1</v>
      </c>
      <c r="C15" s="41">
        <f t="shared" si="0"/>
        <v>1.1646757679180888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1</v>
      </c>
      <c r="C16" s="41">
        <f t="shared" si="0"/>
        <v>1.1646757679180888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1</v>
      </c>
      <c r="C17" s="41">
        <f t="shared" si="0"/>
        <v>1.1646757679180888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1</v>
      </c>
      <c r="C18" s="41">
        <f t="shared" si="0"/>
        <v>1.1646757679180888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1</v>
      </c>
      <c r="C19" s="41">
        <f t="shared" si="0"/>
        <v>1.1646757679180888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0</v>
      </c>
      <c r="C20" s="41">
        <f t="shared" si="0"/>
        <v>0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0</v>
      </c>
      <c r="C21" s="41">
        <f t="shared" si="0"/>
        <v>0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0</v>
      </c>
      <c r="C22" s="41">
        <f t="shared" si="0"/>
        <v>0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0</v>
      </c>
      <c r="C23" s="41">
        <f t="shared" si="0"/>
        <v>0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0</v>
      </c>
      <c r="C24" s="41">
        <f t="shared" si="0"/>
        <v>0</v>
      </c>
      <c r="D24" s="43"/>
      <c r="E24" s="44"/>
      <c r="F24" s="69" t="s">
        <v>26</v>
      </c>
      <c r="G24" s="70"/>
      <c r="H24" s="70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2">
        <v>0</v>
      </c>
      <c r="C25" s="41">
        <f t="shared" si="0"/>
        <v>0</v>
      </c>
      <c r="D25" s="43"/>
      <c r="E25" s="44"/>
      <c r="F25" s="71"/>
      <c r="G25" s="72"/>
      <c r="H25" s="72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2">
        <v>0</v>
      </c>
      <c r="C26" s="41">
        <f t="shared" si="0"/>
        <v>0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2">
        <v>0</v>
      </c>
      <c r="C27" s="41">
        <f t="shared" si="0"/>
        <v>0</v>
      </c>
      <c r="D27" s="43"/>
      <c r="E27" s="44"/>
      <c r="F27" s="87" t="s">
        <v>5</v>
      </c>
      <c r="G27" s="85">
        <f>($J$2/$I$2)*$K$2</f>
        <v>8.9521739130434756E-4</v>
      </c>
      <c r="H27" s="86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2">
        <v>0</v>
      </c>
      <c r="C28" s="41">
        <f t="shared" si="0"/>
        <v>0</v>
      </c>
      <c r="D28" s="43"/>
      <c r="E28" s="44"/>
      <c r="F28" s="88"/>
      <c r="G28" s="89">
        <f>G27*3600</f>
        <v>3.2227826086956513</v>
      </c>
      <c r="H28" s="54" t="s">
        <v>46</v>
      </c>
      <c r="I28" s="90"/>
      <c r="J28" s="90"/>
      <c r="K28" s="91"/>
      <c r="L28" s="92"/>
      <c r="M28" s="12"/>
    </row>
    <row r="29" spans="1:19">
      <c r="A29" s="63">
        <v>110</v>
      </c>
      <c r="B29" s="62">
        <v>0</v>
      </c>
      <c r="C29" s="41">
        <f t="shared" si="0"/>
        <v>0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0</v>
      </c>
      <c r="C30" s="41">
        <f t="shared" si="0"/>
        <v>0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3">
        <v>120</v>
      </c>
      <c r="B31" s="62">
        <v>0</v>
      </c>
      <c r="C31" s="41">
        <f t="shared" si="0"/>
        <v>0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0</v>
      </c>
      <c r="C32" s="41">
        <f t="shared" si="0"/>
        <v>0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1</v>
      </c>
      <c r="C33" s="41">
        <f t="shared" si="0"/>
        <v>1.1646757679180888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1</v>
      </c>
      <c r="C34" s="41">
        <f t="shared" si="0"/>
        <v>1.1646757679180888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1</v>
      </c>
      <c r="C35" s="41">
        <f t="shared" si="0"/>
        <v>1.1646757679180888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1</v>
      </c>
      <c r="C36" s="41">
        <f t="shared" si="0"/>
        <v>1.1646757679180888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1</v>
      </c>
      <c r="C37" s="41">
        <f t="shared" si="0"/>
        <v>1.1646757679180888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1</v>
      </c>
      <c r="C38" s="41">
        <f t="shared" si="0"/>
        <v>1.1646757679180888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1</v>
      </c>
      <c r="C39" s="41">
        <f t="shared" si="0"/>
        <v>1.1646757679180888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1</v>
      </c>
      <c r="C40" s="41">
        <f t="shared" si="0"/>
        <v>1.1646757679180888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1</v>
      </c>
      <c r="C41" s="41">
        <f t="shared" si="0"/>
        <v>1.1646757679180888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1</v>
      </c>
      <c r="C42" s="41">
        <f t="shared" si="0"/>
        <v>1.1646757679180888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1</v>
      </c>
      <c r="C43" s="41">
        <f t="shared" si="0"/>
        <v>1.1646757679180888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1</v>
      </c>
      <c r="C44" s="41">
        <f t="shared" si="0"/>
        <v>1.1646757679180888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1</v>
      </c>
      <c r="C45" s="41">
        <f t="shared" si="0"/>
        <v>1.1646757679180888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1</v>
      </c>
      <c r="C46" s="41">
        <f t="shared" si="0"/>
        <v>1.1646757679180888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1</v>
      </c>
      <c r="C47" s="41">
        <f t="shared" si="0"/>
        <v>1.1646757679180888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1</v>
      </c>
      <c r="C48" s="41">
        <f t="shared" si="0"/>
        <v>1.1646757679180888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2</v>
      </c>
      <c r="C49" s="41">
        <f t="shared" si="0"/>
        <v>2.3293515358361776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2</v>
      </c>
      <c r="C50" s="41">
        <f t="shared" si="0"/>
        <v>2.3293515358361776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2</v>
      </c>
      <c r="C51" s="41">
        <f t="shared" si="0"/>
        <v>2.3293515358361776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2</v>
      </c>
      <c r="C52" s="41">
        <f t="shared" si="0"/>
        <v>2.3293515358361776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2</v>
      </c>
      <c r="C53" s="41">
        <f t="shared" si="0"/>
        <v>2.3293515358361776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1</v>
      </c>
      <c r="C54" s="41">
        <f t="shared" si="0"/>
        <v>1.1646757679180888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1</v>
      </c>
      <c r="C55" s="41">
        <f t="shared" si="0"/>
        <v>1.1646757679180888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1</v>
      </c>
      <c r="C56" s="41">
        <f t="shared" si="0"/>
        <v>1.1646757679180888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1</v>
      </c>
      <c r="C57" s="41">
        <f t="shared" si="0"/>
        <v>1.1646757679180888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1</v>
      </c>
      <c r="C58" s="41">
        <f t="shared" si="0"/>
        <v>1.1646757679180888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1</v>
      </c>
      <c r="C59" s="41">
        <f t="shared" si="0"/>
        <v>1.1646757679180888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1</v>
      </c>
      <c r="C60" s="41">
        <f t="shared" si="0"/>
        <v>1.1646757679180888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1</v>
      </c>
      <c r="C61" s="41">
        <f t="shared" si="0"/>
        <v>1.1646757679180888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1</v>
      </c>
      <c r="C62" s="41">
        <f t="shared" si="0"/>
        <v>1.1646757679180888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0</v>
      </c>
      <c r="C63" s="41">
        <f t="shared" si="0"/>
        <v>0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0</v>
      </c>
      <c r="C64" s="41">
        <f t="shared" si="0"/>
        <v>0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0</v>
      </c>
      <c r="C65" s="41">
        <f t="shared" si="0"/>
        <v>0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0</v>
      </c>
      <c r="C66" s="41">
        <f t="shared" si="0"/>
        <v>0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0</v>
      </c>
      <c r="C67" s="41">
        <f t="shared" si="0"/>
        <v>0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Modelling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2023-01-24T16:38:39Z</dcterms:modified>
</cp:coreProperties>
</file>