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RICERCHE_in_CORSO\i-tree\ORTO_BOTANICO\Carbon Balance\ENVIRONMENTS\MY_PAPER_carbon balance\Supplementary material\"/>
    </mc:Choice>
  </mc:AlternateContent>
  <xr:revisionPtr revIDLastSave="0" documentId="13_ncr:1_{B6A8B572-DDE0-41BF-BAAA-97C6A20186C9}" xr6:coauthVersionLast="47" xr6:coauthVersionMax="47" xr10:uidLastSave="{00000000-0000-0000-0000-000000000000}"/>
  <bookViews>
    <workbookView xWindow="-120" yWindow="-120" windowWidth="29040" windowHeight="15840" xr2:uid="{29C51CA7-D3B5-4530-AEEF-031FD21B4235}"/>
  </bookViews>
  <sheets>
    <sheet name="Foglio1" sheetId="1" r:id="rId1"/>
  </sheets>
  <definedNames>
    <definedName name="_xlnm._FilterDatabase" localSheetId="0" hidden="1">Foglio1!$A$1:$Q$364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6" i="1" l="1"/>
  <c r="E366" i="1"/>
  <c r="F366" i="1"/>
  <c r="G366" i="1"/>
  <c r="I366" i="1"/>
  <c r="J366" i="1"/>
  <c r="K366" i="1"/>
  <c r="L366" i="1"/>
  <c r="O366" i="1"/>
  <c r="D367" i="1"/>
  <c r="E367" i="1"/>
  <c r="F367" i="1"/>
  <c r="G367" i="1"/>
  <c r="I367" i="1"/>
  <c r="J367" i="1"/>
  <c r="K367" i="1"/>
  <c r="L367" i="1"/>
  <c r="O367" i="1"/>
  <c r="D370" i="1"/>
  <c r="E370" i="1"/>
  <c r="F370" i="1"/>
  <c r="G370" i="1"/>
  <c r="I370" i="1"/>
  <c r="J370" i="1"/>
  <c r="K370" i="1"/>
  <c r="L370" i="1"/>
  <c r="O370" i="1"/>
  <c r="D372" i="1"/>
  <c r="E372" i="1"/>
  <c r="F372" i="1"/>
  <c r="G372" i="1"/>
  <c r="I372" i="1"/>
  <c r="J372" i="1"/>
  <c r="K372" i="1"/>
  <c r="L372" i="1"/>
  <c r="O372" i="1"/>
  <c r="D373" i="1"/>
  <c r="E373" i="1"/>
  <c r="F373" i="1"/>
  <c r="G373" i="1"/>
  <c r="I373" i="1"/>
  <c r="J373" i="1"/>
  <c r="J368" i="1" s="1"/>
  <c r="K373" i="1"/>
  <c r="K368" i="1" s="1"/>
  <c r="L373" i="1"/>
  <c r="O373" i="1"/>
  <c r="D375" i="1"/>
  <c r="E375" i="1"/>
  <c r="F375" i="1"/>
  <c r="G375" i="1"/>
  <c r="I375" i="1"/>
  <c r="J375" i="1"/>
  <c r="K375" i="1"/>
  <c r="L375" i="1"/>
  <c r="O375" i="1"/>
  <c r="C375" i="1"/>
  <c r="C370" i="1"/>
  <c r="C373" i="1"/>
  <c r="C372" i="1"/>
  <c r="C367" i="1"/>
  <c r="C366" i="1"/>
  <c r="N3" i="1"/>
  <c r="N373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2" i="1"/>
  <c r="N367" i="1" s="1"/>
  <c r="O364" i="1"/>
  <c r="Q329" i="1" s="1"/>
  <c r="L364" i="1"/>
  <c r="J364" i="1"/>
  <c r="I364" i="1"/>
  <c r="G364" i="1"/>
  <c r="N370" i="1" l="1"/>
  <c r="N372" i="1"/>
  <c r="N368" i="1" s="1"/>
  <c r="N371" i="1" s="1"/>
  <c r="O368" i="1"/>
  <c r="O371" i="1" s="1"/>
  <c r="I368" i="1"/>
  <c r="I374" i="1" s="1"/>
  <c r="N366" i="1"/>
  <c r="N375" i="1"/>
  <c r="K374" i="1"/>
  <c r="K371" i="1"/>
  <c r="D374" i="1"/>
  <c r="J374" i="1"/>
  <c r="J371" i="1"/>
  <c r="F374" i="1"/>
  <c r="G368" i="1"/>
  <c r="G374" i="1" s="1"/>
  <c r="F368" i="1"/>
  <c r="F371" i="1" s="1"/>
  <c r="E368" i="1"/>
  <c r="E374" i="1" s="1"/>
  <c r="L368" i="1"/>
  <c r="L374" i="1" s="1"/>
  <c r="D368" i="1"/>
  <c r="D371" i="1" s="1"/>
  <c r="C368" i="1"/>
  <c r="C374" i="1" s="1"/>
  <c r="N364" i="1"/>
  <c r="Q208" i="1"/>
  <c r="Q249" i="1"/>
  <c r="Q266" i="1"/>
  <c r="Q21" i="1"/>
  <c r="Q232" i="1"/>
  <c r="Q257" i="1"/>
  <c r="Q284" i="1"/>
  <c r="Q220" i="1"/>
  <c r="Q4" i="1"/>
  <c r="Q212" i="1"/>
  <c r="Q23" i="1"/>
  <c r="Q241" i="1"/>
  <c r="Q13" i="1"/>
  <c r="Q269" i="1"/>
  <c r="Q30" i="1"/>
  <c r="Q62" i="1"/>
  <c r="Q150" i="1"/>
  <c r="Q209" i="1"/>
  <c r="Q213" i="1"/>
  <c r="Q221" i="1"/>
  <c r="Q242" i="1"/>
  <c r="Q233" i="1"/>
  <c r="Q250" i="1"/>
  <c r="Q270" i="1"/>
  <c r="Q258" i="1"/>
  <c r="Q267" i="1"/>
  <c r="Q285" i="1"/>
  <c r="Q34" i="1"/>
  <c r="Q5" i="1"/>
  <c r="Q14" i="1"/>
  <c r="Q22" i="1"/>
  <c r="Q31" i="1"/>
  <c r="Q40" i="1"/>
  <c r="Q49" i="1"/>
  <c r="Q66" i="1"/>
  <c r="Q63" i="1"/>
  <c r="Q79" i="1"/>
  <c r="Q77" i="1"/>
  <c r="Q90" i="1"/>
  <c r="Q98" i="1"/>
  <c r="Q107" i="1"/>
  <c r="Q115" i="1"/>
  <c r="Q154" i="1"/>
  <c r="Q171" i="1"/>
  <c r="Q124" i="1"/>
  <c r="Q135" i="1"/>
  <c r="Q149" i="1"/>
  <c r="Q179" i="1"/>
  <c r="Q194" i="1"/>
  <c r="Q359" i="1"/>
  <c r="Q304" i="1"/>
  <c r="Q89" i="1"/>
  <c r="Q134" i="1"/>
  <c r="Q225" i="1"/>
  <c r="Q214" i="1"/>
  <c r="Q222" i="1"/>
  <c r="Q243" i="1"/>
  <c r="Q234" i="1"/>
  <c r="Q251" i="1"/>
  <c r="Q271" i="1"/>
  <c r="Q259" i="1"/>
  <c r="Q268" i="1"/>
  <c r="Q276" i="1"/>
  <c r="Q45" i="1"/>
  <c r="Q6" i="1"/>
  <c r="Q15" i="1"/>
  <c r="Q24" i="1"/>
  <c r="Q32" i="1"/>
  <c r="Q41" i="1"/>
  <c r="Q50" i="1"/>
  <c r="Q67" i="1"/>
  <c r="Q64" i="1"/>
  <c r="Q81" i="1"/>
  <c r="Q78" i="1"/>
  <c r="Q91" i="1"/>
  <c r="Q99" i="1"/>
  <c r="Q108" i="1"/>
  <c r="Q116" i="1"/>
  <c r="Q155" i="1"/>
  <c r="Q172" i="1"/>
  <c r="Q125" i="1"/>
  <c r="Q136" i="1"/>
  <c r="Q151" i="1"/>
  <c r="Q183" i="1"/>
  <c r="Q195" i="1"/>
  <c r="Q362" i="1"/>
  <c r="Q291" i="1"/>
  <c r="Q297" i="1"/>
  <c r="Q322" i="1"/>
  <c r="Q226" i="1"/>
  <c r="Q215" i="1"/>
  <c r="Q223" i="1"/>
  <c r="Q244" i="1"/>
  <c r="Q235" i="1"/>
  <c r="Q252" i="1"/>
  <c r="Q272" i="1"/>
  <c r="Q260" i="1"/>
  <c r="Q275" i="1"/>
  <c r="Q277" i="1"/>
  <c r="Q54" i="1"/>
  <c r="Q7" i="1"/>
  <c r="Q16" i="1"/>
  <c r="Q25" i="1"/>
  <c r="Q33" i="1"/>
  <c r="Q42" i="1"/>
  <c r="Q51" i="1"/>
  <c r="Q68" i="1"/>
  <c r="Q71" i="1"/>
  <c r="Q82" i="1"/>
  <c r="Q80" i="1"/>
  <c r="Q92" i="1"/>
  <c r="Q100" i="1"/>
  <c r="Q109" i="1"/>
  <c r="Q117" i="1"/>
  <c r="Q162" i="1"/>
  <c r="Q164" i="1"/>
  <c r="Q126" i="1"/>
  <c r="Q139" i="1"/>
  <c r="Q152" i="1"/>
  <c r="Q184" i="1"/>
  <c r="Q199" i="1"/>
  <c r="Q363" i="1"/>
  <c r="Q307" i="1"/>
  <c r="Q48" i="1"/>
  <c r="Q97" i="1"/>
  <c r="Q123" i="1"/>
  <c r="Q216" i="1"/>
  <c r="Q224" i="1"/>
  <c r="Q245" i="1"/>
  <c r="Q236" i="1"/>
  <c r="Q253" i="1"/>
  <c r="Q273" i="1"/>
  <c r="Q261" i="1"/>
  <c r="Q280" i="1"/>
  <c r="Q278" i="1"/>
  <c r="Q56" i="1"/>
  <c r="Q8" i="1"/>
  <c r="Q17" i="1"/>
  <c r="Q26" i="1"/>
  <c r="Q35" i="1"/>
  <c r="Q43" i="1"/>
  <c r="Q52" i="1"/>
  <c r="Q69" i="1"/>
  <c r="Q72" i="1"/>
  <c r="Q83" i="1"/>
  <c r="Q88" i="1"/>
  <c r="Q93" i="1"/>
  <c r="Q101" i="1"/>
  <c r="Q110" i="1"/>
  <c r="Q118" i="1"/>
  <c r="Q166" i="1"/>
  <c r="Q165" i="1"/>
  <c r="Q127" i="1"/>
  <c r="Q140" i="1"/>
  <c r="Q174" i="1"/>
  <c r="Q185" i="1"/>
  <c r="Q203" i="1"/>
  <c r="Q76" i="1"/>
  <c r="Q170" i="1"/>
  <c r="Q227" i="1"/>
  <c r="Q228" i="1"/>
  <c r="Q217" i="1"/>
  <c r="Q229" i="1"/>
  <c r="Q246" i="1"/>
  <c r="Q238" i="1"/>
  <c r="Q247" i="1"/>
  <c r="Q274" i="1"/>
  <c r="Q262" i="1"/>
  <c r="Q281" i="1"/>
  <c r="Q279" i="1"/>
  <c r="Q57" i="1"/>
  <c r="Q9" i="1"/>
  <c r="Q18" i="1"/>
  <c r="Q27" i="1"/>
  <c r="Q36" i="1"/>
  <c r="Q44" i="1"/>
  <c r="Q53" i="1"/>
  <c r="Q70" i="1"/>
  <c r="Q73" i="1"/>
  <c r="Q84" i="1"/>
  <c r="Q102" i="1"/>
  <c r="Q94" i="1"/>
  <c r="Q103" i="1"/>
  <c r="Q111" i="1"/>
  <c r="Q119" i="1"/>
  <c r="Q167" i="1"/>
  <c r="Q159" i="1"/>
  <c r="Q128" i="1"/>
  <c r="Q142" i="1"/>
  <c r="Q202" i="1"/>
  <c r="Q187" i="1"/>
  <c r="Q204" i="1"/>
  <c r="Q286" i="1"/>
  <c r="Q293" i="1"/>
  <c r="Q317" i="1"/>
  <c r="Q299" i="1"/>
  <c r="Q324" i="1"/>
  <c r="Q39" i="1"/>
  <c r="Q87" i="1"/>
  <c r="Q114" i="1"/>
  <c r="Q148" i="1"/>
  <c r="Q193" i="1"/>
  <c r="Q353" i="1"/>
  <c r="Q206" i="1"/>
  <c r="Q210" i="1"/>
  <c r="Q218" i="1"/>
  <c r="Q237" i="1"/>
  <c r="Q230" i="1"/>
  <c r="Q239" i="1"/>
  <c r="Q254" i="1"/>
  <c r="Q255" i="1"/>
  <c r="Q263" i="1"/>
  <c r="Q282" i="1"/>
  <c r="Q2" i="1"/>
  <c r="Q58" i="1"/>
  <c r="Q10" i="1"/>
  <c r="Q19" i="1"/>
  <c r="Q28" i="1"/>
  <c r="Q37" i="1"/>
  <c r="Q46" i="1"/>
  <c r="Q55" i="1"/>
  <c r="Q60" i="1"/>
  <c r="Q74" i="1"/>
  <c r="Q85" i="1"/>
  <c r="Q120" i="1"/>
  <c r="Q95" i="1"/>
  <c r="Q104" i="1"/>
  <c r="Q112" i="1"/>
  <c r="Q122" i="1"/>
  <c r="Q168" i="1"/>
  <c r="Q160" i="1"/>
  <c r="Q132" i="1"/>
  <c r="Q144" i="1"/>
  <c r="Q175" i="1"/>
  <c r="Q190" i="1"/>
  <c r="Q349" i="1"/>
  <c r="Q310" i="1"/>
  <c r="Q65" i="1"/>
  <c r="Q106" i="1"/>
  <c r="Q178" i="1"/>
  <c r="Q207" i="1"/>
  <c r="Q211" i="1"/>
  <c r="Q219" i="1"/>
  <c r="Q240" i="1"/>
  <c r="Q231" i="1"/>
  <c r="Q248" i="1"/>
  <c r="Q265" i="1"/>
  <c r="Q256" i="1"/>
  <c r="Q264" i="1"/>
  <c r="Q283" i="1"/>
  <c r="Q12" i="1"/>
  <c r="Q3" i="1"/>
  <c r="Q11" i="1"/>
  <c r="Q20" i="1"/>
  <c r="Q29" i="1"/>
  <c r="Q38" i="1"/>
  <c r="Q47" i="1"/>
  <c r="Q59" i="1"/>
  <c r="Q61" i="1"/>
  <c r="Q75" i="1"/>
  <c r="Q86" i="1"/>
  <c r="Q121" i="1"/>
  <c r="Q96" i="1"/>
  <c r="Q105" i="1"/>
  <c r="Q113" i="1"/>
  <c r="Q143" i="1"/>
  <c r="Q169" i="1"/>
  <c r="Q156" i="1"/>
  <c r="Q133" i="1"/>
  <c r="Q145" i="1"/>
  <c r="Q177" i="1"/>
  <c r="Q191" i="1"/>
  <c r="Q352" i="1"/>
  <c r="Q288" i="1"/>
  <c r="Q295" i="1"/>
  <c r="Q302" i="1"/>
  <c r="Q331" i="1"/>
  <c r="Q335" i="1"/>
  <c r="Q316" i="1"/>
  <c r="Q161" i="1"/>
  <c r="Q131" i="1"/>
  <c r="Q141" i="1"/>
  <c r="Q153" i="1"/>
  <c r="Q182" i="1"/>
  <c r="Q192" i="1"/>
  <c r="Q205" i="1"/>
  <c r="Q305" i="1"/>
  <c r="Q312" i="1"/>
  <c r="Q338" i="1"/>
  <c r="Q314" i="1"/>
  <c r="Q333" i="1"/>
  <c r="Q342" i="1"/>
  <c r="Q176" i="1"/>
  <c r="Q186" i="1"/>
  <c r="Q198" i="1"/>
  <c r="Q358" i="1"/>
  <c r="Q320" i="1"/>
  <c r="Q301" i="1"/>
  <c r="Q173" i="1"/>
  <c r="Q157" i="1"/>
  <c r="Q129" i="1"/>
  <c r="Q137" i="1"/>
  <c r="Q146" i="1"/>
  <c r="Q200" i="1"/>
  <c r="Q180" i="1"/>
  <c r="Q188" i="1"/>
  <c r="Q196" i="1"/>
  <c r="Q350" i="1"/>
  <c r="Q360" i="1"/>
  <c r="Q296" i="1"/>
  <c r="Q318" i="1"/>
  <c r="Q309" i="1"/>
  <c r="Q313" i="1"/>
  <c r="Q323" i="1"/>
  <c r="Q334" i="1"/>
  <c r="Q339" i="1"/>
  <c r="Q163" i="1"/>
  <c r="Q158" i="1"/>
  <c r="Q130" i="1"/>
  <c r="Q138" i="1"/>
  <c r="Q147" i="1"/>
  <c r="Q201" i="1"/>
  <c r="Q181" i="1"/>
  <c r="Q189" i="1"/>
  <c r="Q197" i="1"/>
  <c r="Q351" i="1"/>
  <c r="Q361" i="1"/>
  <c r="Q287" i="1"/>
  <c r="Q292" i="1"/>
  <c r="Q319" i="1"/>
  <c r="Q298" i="1"/>
  <c r="Q303" i="1"/>
  <c r="Q330" i="1"/>
  <c r="Q326" i="1"/>
  <c r="Q347" i="1"/>
  <c r="Q356" i="1"/>
  <c r="Q354" i="1"/>
  <c r="Q289" i="1"/>
  <c r="Q294" i="1"/>
  <c r="Q308" i="1"/>
  <c r="Q300" i="1"/>
  <c r="Q311" i="1"/>
  <c r="Q315" i="1"/>
  <c r="Q336" i="1"/>
  <c r="Q328" i="1"/>
  <c r="Q357" i="1"/>
  <c r="Q355" i="1"/>
  <c r="Q290" i="1"/>
  <c r="Q321" i="1"/>
  <c r="Q306" i="1"/>
  <c r="Q332" i="1"/>
  <c r="K364" i="1"/>
  <c r="Q340" i="1"/>
  <c r="Q343" i="1"/>
  <c r="Q346" i="1"/>
  <c r="Q341" i="1"/>
  <c r="Q344" i="1"/>
  <c r="Q345" i="1"/>
  <c r="Q348" i="1"/>
  <c r="Q337" i="1"/>
  <c r="Q325" i="1"/>
  <c r="Q327" i="1"/>
  <c r="O374" i="1" l="1"/>
  <c r="I371" i="1"/>
  <c r="L371" i="1"/>
  <c r="G371" i="1"/>
  <c r="C371" i="1"/>
  <c r="N374" i="1"/>
  <c r="E371" i="1"/>
  <c r="Q364" i="1"/>
</calcChain>
</file>

<file path=xl/sharedStrings.xml><?xml version="1.0" encoding="utf-8"?>
<sst xmlns="http://schemas.openxmlformats.org/spreadsheetml/2006/main" count="1837" uniqueCount="545">
  <si>
    <t>Tree ID</t>
  </si>
  <si>
    <t>DBH (cm)</t>
  </si>
  <si>
    <t>Height (m)</t>
  </si>
  <si>
    <t>Crown Height (m)</t>
  </si>
  <si>
    <t>Crown Width (m)</t>
  </si>
  <si>
    <t>Canopy Cover (m^2)</t>
  </si>
  <si>
    <t>Tree Condition</t>
  </si>
  <si>
    <t>Leaf Area (m^2)</t>
  </si>
  <si>
    <t>Leaf Biomass (kg)</t>
  </si>
  <si>
    <t>Leaf Area Index</t>
  </si>
  <si>
    <t>Basal Area (m^2)</t>
  </si>
  <si>
    <t>Stratum</t>
  </si>
  <si>
    <t>G1.1</t>
  </si>
  <si>
    <t>Deodar cedar (Cedrus deodara)</t>
  </si>
  <si>
    <t>EXCELLENT</t>
  </si>
  <si>
    <t>Gymnosperms</t>
  </si>
  <si>
    <t>good</t>
  </si>
  <si>
    <t>G1.2</t>
  </si>
  <si>
    <t>G1.3</t>
  </si>
  <si>
    <t>Atlas cedar (Cedrus atlantica)</t>
  </si>
  <si>
    <t>poor</t>
  </si>
  <si>
    <t>G2.1</t>
  </si>
  <si>
    <t>G2.3</t>
  </si>
  <si>
    <t>Austrian pine (Pinus nigra)</t>
  </si>
  <si>
    <t>GOOD</t>
  </si>
  <si>
    <t>very poor</t>
  </si>
  <si>
    <t>G2.4</t>
  </si>
  <si>
    <t>G2.5</t>
  </si>
  <si>
    <t>Aleppo pine (Pinus halepensis)</t>
  </si>
  <si>
    <t>G2.7</t>
  </si>
  <si>
    <t>G2.10</t>
  </si>
  <si>
    <t>Eastern white pine (Pinus strobus)</t>
  </si>
  <si>
    <t>G2.11</t>
  </si>
  <si>
    <t>European silver fir (Abies alba)</t>
  </si>
  <si>
    <t>G2.12</t>
  </si>
  <si>
    <t>Spanish fir (Abies pinsapo)</t>
  </si>
  <si>
    <t>FAIR</t>
  </si>
  <si>
    <t>null</t>
  </si>
  <si>
    <t>G2.13</t>
  </si>
  <si>
    <t>Norway spruce (Picea abies)</t>
  </si>
  <si>
    <t>G2.14</t>
  </si>
  <si>
    <t>G2.15</t>
  </si>
  <si>
    <t>Blue spruce (Picea pungens)</t>
  </si>
  <si>
    <t>G2.17</t>
  </si>
  <si>
    <t>Nordmann fir (Abies nordmanniana)</t>
  </si>
  <si>
    <t>G2.18</t>
  </si>
  <si>
    <t>G2.19</t>
  </si>
  <si>
    <t>G2.20</t>
  </si>
  <si>
    <t>White spruce (Picea glauca)</t>
  </si>
  <si>
    <t>G2.23</t>
  </si>
  <si>
    <t>Oriental arborvitae (Platycladus orientalis)</t>
  </si>
  <si>
    <t>G2.24</t>
  </si>
  <si>
    <t>CRITICAL</t>
  </si>
  <si>
    <t>G2.25</t>
  </si>
  <si>
    <t>G2.26</t>
  </si>
  <si>
    <t>G2.27</t>
  </si>
  <si>
    <t>Italian Buckthorn (Rhamnus alaternus)</t>
  </si>
  <si>
    <t>G3.1</t>
  </si>
  <si>
    <t>Greek Fir (Abies cephalonica)</t>
  </si>
  <si>
    <t>G3.2</t>
  </si>
  <si>
    <t>G3.3</t>
  </si>
  <si>
    <t>G3.4</t>
  </si>
  <si>
    <t>G3.5</t>
  </si>
  <si>
    <t>Prickly juniper (Juniperus oxycedrus)</t>
  </si>
  <si>
    <t>G3.6</t>
  </si>
  <si>
    <t>Port orford cedar (Chamaecyparis lawsoniana)</t>
  </si>
  <si>
    <t>G3.7</t>
  </si>
  <si>
    <t>G3.8</t>
  </si>
  <si>
    <t>Turkish pine (Pinus brutia)</t>
  </si>
  <si>
    <t>G3.9</t>
  </si>
  <si>
    <t>G3.10</t>
  </si>
  <si>
    <t>G3.11</t>
  </si>
  <si>
    <t>G3.12</t>
  </si>
  <si>
    <t>G3.14</t>
  </si>
  <si>
    <t>Maritime pine (Pinus pinaster)</t>
  </si>
  <si>
    <t>G3.15</t>
  </si>
  <si>
    <t>Gray pine (Pinus sabiniana)</t>
  </si>
  <si>
    <t>G3.16</t>
  </si>
  <si>
    <t>Coulter pine (Pinus coulteri)</t>
  </si>
  <si>
    <t>G3.17</t>
  </si>
  <si>
    <t>Bhutan pine (Pinus wallichiana)</t>
  </si>
  <si>
    <t>G3.20</t>
  </si>
  <si>
    <t>Limber pine (Pinus flexilis)</t>
  </si>
  <si>
    <t>G3.22</t>
  </si>
  <si>
    <t>Italian cypress (Cupressus sempervirens)</t>
  </si>
  <si>
    <t>G4.2</t>
  </si>
  <si>
    <t>Mexican weeping pine (Pinus patula)</t>
  </si>
  <si>
    <t>G4.4</t>
  </si>
  <si>
    <t>Torrey pine (Pinus torreyana)</t>
  </si>
  <si>
    <t>G4.5</t>
  </si>
  <si>
    <t>Chinese Pine (Pinus tabuliformis)</t>
  </si>
  <si>
    <t>G4.7</t>
  </si>
  <si>
    <t>Arizona cypress (Cupressus arizonica)</t>
  </si>
  <si>
    <t>G4.8</t>
  </si>
  <si>
    <t>Incense cedar (Calocedrus decurrens)</t>
  </si>
  <si>
    <t>G4.9</t>
  </si>
  <si>
    <t>Common juniper (Juniperus communis)</t>
  </si>
  <si>
    <t>G4.10</t>
  </si>
  <si>
    <t>G5.1</t>
  </si>
  <si>
    <t>G5.2</t>
  </si>
  <si>
    <t>Japanese yew (Taxus cuspidata)</t>
  </si>
  <si>
    <t>G5.3</t>
  </si>
  <si>
    <t>G5.4</t>
  </si>
  <si>
    <t>English yew (Taxus baccata)</t>
  </si>
  <si>
    <t>G5.5</t>
  </si>
  <si>
    <t>G5.6</t>
  </si>
  <si>
    <t>Italian stone pine (Pinus pinea)</t>
  </si>
  <si>
    <t>G5.8</t>
  </si>
  <si>
    <t>G5.9</t>
  </si>
  <si>
    <t>G5.10</t>
  </si>
  <si>
    <t>G5.11</t>
  </si>
  <si>
    <t>G5.12</t>
  </si>
  <si>
    <t>G5.13</t>
  </si>
  <si>
    <t>G5.14</t>
  </si>
  <si>
    <t>G5.15</t>
  </si>
  <si>
    <t>G5.16</t>
  </si>
  <si>
    <t>G5.17</t>
  </si>
  <si>
    <t>G5.18</t>
  </si>
  <si>
    <t>G5.19</t>
  </si>
  <si>
    <t>G5.20</t>
  </si>
  <si>
    <t>G5.21</t>
  </si>
  <si>
    <t>G5.22</t>
  </si>
  <si>
    <t>Japanese red cedar (Cryptomeria japonica)</t>
  </si>
  <si>
    <t>G6.1</t>
  </si>
  <si>
    <t>G6.2</t>
  </si>
  <si>
    <t>Ginkgo (Ginkgo biloba)</t>
  </si>
  <si>
    <t>G6.3</t>
  </si>
  <si>
    <t>G6.4</t>
  </si>
  <si>
    <t>G6.5</t>
  </si>
  <si>
    <t>Yew podocarpus (Podocarpus macrophyllus)</t>
  </si>
  <si>
    <t>G6.8</t>
  </si>
  <si>
    <t>G6.9</t>
  </si>
  <si>
    <t>G6.13</t>
  </si>
  <si>
    <t>Montezuma cypress (Taxodium mucronatum)</t>
  </si>
  <si>
    <t>G6.14</t>
  </si>
  <si>
    <t>Coast redwood (Sequoia sempervirens)</t>
  </si>
  <si>
    <t>G6.15</t>
  </si>
  <si>
    <t>Baldcypress (Taxodium distichum)</t>
  </si>
  <si>
    <t>G6.16</t>
  </si>
  <si>
    <t>Monkeypuzzle tree (Araucaria araucana)</t>
  </si>
  <si>
    <t>D1.1</t>
  </si>
  <si>
    <t>Angiosperms (arboretum)</t>
  </si>
  <si>
    <t>D1.2</t>
  </si>
  <si>
    <t>Dawn redwood (Metasequoia glyptostroboides)</t>
  </si>
  <si>
    <t>D1.3</t>
  </si>
  <si>
    <t>English holly (Ilex aquifolium)</t>
  </si>
  <si>
    <t>D1.4</t>
  </si>
  <si>
    <t>Corkscrew willow (Salix babylonica v. matsudana)</t>
  </si>
  <si>
    <t>D1.5</t>
  </si>
  <si>
    <t>Large gray willow (Salix cinerea)</t>
  </si>
  <si>
    <t>D1.6</t>
  </si>
  <si>
    <t>Purpleosier willow (Salix purpurea)</t>
  </si>
  <si>
    <t>D1.7</t>
  </si>
  <si>
    <t>White poplar (Populus alba)</t>
  </si>
  <si>
    <t>D1.8</t>
  </si>
  <si>
    <t>Black poplar (Populus nigra)</t>
  </si>
  <si>
    <t>D1.9</t>
  </si>
  <si>
    <t>D1.10</t>
  </si>
  <si>
    <t>D1.11</t>
  </si>
  <si>
    <t>D1.13</t>
  </si>
  <si>
    <t>Populus canescens (Populus canescens)</t>
  </si>
  <si>
    <t>D1.14</t>
  </si>
  <si>
    <t>D1.15</t>
  </si>
  <si>
    <t>Carolina poplar (Populus x canadensis)</t>
  </si>
  <si>
    <t>very good</t>
  </si>
  <si>
    <t>D1.16</t>
  </si>
  <si>
    <t>D1.17</t>
  </si>
  <si>
    <t>D1.18</t>
  </si>
  <si>
    <t>D1.19</t>
  </si>
  <si>
    <t>D1.20</t>
  </si>
  <si>
    <t>D1.21</t>
  </si>
  <si>
    <t>D1.22</t>
  </si>
  <si>
    <t>Chinese wingnut (Pterocarya stenoptera)</t>
  </si>
  <si>
    <t>D1.23</t>
  </si>
  <si>
    <t>Black walnut (Juglans nigra)</t>
  </si>
  <si>
    <t>D1.24</t>
  </si>
  <si>
    <t>D1.25</t>
  </si>
  <si>
    <t>D1.26</t>
  </si>
  <si>
    <t>European filbert (Corylus avellana)</t>
  </si>
  <si>
    <t>D1.27</t>
  </si>
  <si>
    <t>D1.28</t>
  </si>
  <si>
    <t>D1.29</t>
  </si>
  <si>
    <t>D1.30</t>
  </si>
  <si>
    <t>European hornbeam (Carpinus betulus)</t>
  </si>
  <si>
    <t>D1.31</t>
  </si>
  <si>
    <t>D1.32</t>
  </si>
  <si>
    <t>Turkish hazelnut (Corylus colurna)</t>
  </si>
  <si>
    <t>D1.33</t>
  </si>
  <si>
    <t>D1.34</t>
  </si>
  <si>
    <t>Italian alder (Alnus cordata)</t>
  </si>
  <si>
    <t>D1.35</t>
  </si>
  <si>
    <t>D1.36</t>
  </si>
  <si>
    <t>Hop hornbeam (Ostrya carpinifolia)</t>
  </si>
  <si>
    <t>D1.37</t>
  </si>
  <si>
    <t>D1.38</t>
  </si>
  <si>
    <t>D1.39</t>
  </si>
  <si>
    <t>D1.40</t>
  </si>
  <si>
    <t>European beech (Fagus sylvatica)</t>
  </si>
  <si>
    <t>D1.41</t>
  </si>
  <si>
    <t>D1.42</t>
  </si>
  <si>
    <t>D1.43</t>
  </si>
  <si>
    <t>D1.44</t>
  </si>
  <si>
    <t>D1.45</t>
  </si>
  <si>
    <t>English oak (Quercus robur)</t>
  </si>
  <si>
    <t>D1.46</t>
  </si>
  <si>
    <t>Downy oak (Quercus pubescens)</t>
  </si>
  <si>
    <t>D1.47</t>
  </si>
  <si>
    <t>D1.48</t>
  </si>
  <si>
    <t>D1.49</t>
  </si>
  <si>
    <t>European turkey oak (Quercus cerris)</t>
  </si>
  <si>
    <t>D1.50</t>
  </si>
  <si>
    <t>D1.51</t>
  </si>
  <si>
    <t>Holly oak (Quercus ilex)</t>
  </si>
  <si>
    <t>D1.52</t>
  </si>
  <si>
    <t>D1.53</t>
  </si>
  <si>
    <t>D1.54</t>
  </si>
  <si>
    <t>D1.55</t>
  </si>
  <si>
    <t>D1.56</t>
  </si>
  <si>
    <t>D1.59</t>
  </si>
  <si>
    <t>Pecan (Carya illinoinensis)</t>
  </si>
  <si>
    <t>D1.60</t>
  </si>
  <si>
    <t>Oneseed hawthorn (Crataegus monogyna)</t>
  </si>
  <si>
    <t>D2.1</t>
  </si>
  <si>
    <t>D2.2</t>
  </si>
  <si>
    <t>D2.3</t>
  </si>
  <si>
    <t>Siberian elm (Ulmus pumila)</t>
  </si>
  <si>
    <t>D2.4</t>
  </si>
  <si>
    <t>Paper mulberry (Broussonetia papyrifera)</t>
  </si>
  <si>
    <t>D2.5</t>
  </si>
  <si>
    <t>Red mulberry (Morus rubra)</t>
  </si>
  <si>
    <t>D2.7</t>
  </si>
  <si>
    <t>Osage orange (Maclura pomifera)</t>
  </si>
  <si>
    <t>D2.9</t>
  </si>
  <si>
    <t>European hackberry (Celtis australis)</t>
  </si>
  <si>
    <t>D2.10</t>
  </si>
  <si>
    <t>D2.11</t>
  </si>
  <si>
    <t>Hedge maple (Acer campestre)</t>
  </si>
  <si>
    <t>D2.13</t>
  </si>
  <si>
    <t>D2.14</t>
  </si>
  <si>
    <t>Balearic boxwood (Buxus balearica)</t>
  </si>
  <si>
    <t>D2.17</t>
  </si>
  <si>
    <t>Common fig (Ficus carica)</t>
  </si>
  <si>
    <t>D3.1</t>
  </si>
  <si>
    <t>Tulip tree (Liriodendron tulipifera)</t>
  </si>
  <si>
    <t xml:space="preserve">Angiosperms </t>
  </si>
  <si>
    <t>D3.4</t>
  </si>
  <si>
    <t>D3.5</t>
  </si>
  <si>
    <t>D3.6</t>
  </si>
  <si>
    <t>D3.7</t>
  </si>
  <si>
    <t>Bay laurel (Laurus nobilis)</t>
  </si>
  <si>
    <t>D4.1</t>
  </si>
  <si>
    <t>Oriental planetree (Platanus orientalis)</t>
  </si>
  <si>
    <t>D4.2</t>
  </si>
  <si>
    <t>D4.3</t>
  </si>
  <si>
    <t>D4.4</t>
  </si>
  <si>
    <t>D4.5</t>
  </si>
  <si>
    <t>D4.6</t>
  </si>
  <si>
    <t>Japanese pittosporum (Pittosporum tobira)</t>
  </si>
  <si>
    <t>D4.7</t>
  </si>
  <si>
    <t>Apricot (Prunus armeniaca)</t>
  </si>
  <si>
    <t>D4.8</t>
  </si>
  <si>
    <t>Blackthorn (Prunus spinosa)</t>
  </si>
  <si>
    <t>D4.9</t>
  </si>
  <si>
    <t>Lebanese wild apple (Eriolobus trilobatus)</t>
  </si>
  <si>
    <t>D4.10</t>
  </si>
  <si>
    <t>Dog rose (Rosa canina)</t>
  </si>
  <si>
    <t>D4.11</t>
  </si>
  <si>
    <t>D4.21</t>
  </si>
  <si>
    <t>Sweet mock orange (Philadelphus coronarius)</t>
  </si>
  <si>
    <t>D5.1</t>
  </si>
  <si>
    <t>Sweet almond (Prunus dulcis)</t>
  </si>
  <si>
    <t>D5.3</t>
  </si>
  <si>
    <t>Quince (Cydonia oblonga)</t>
  </si>
  <si>
    <t>D5.6</t>
  </si>
  <si>
    <t>Japanese flowering cherry (Prunus serrulata)</t>
  </si>
  <si>
    <t>D5.9</t>
  </si>
  <si>
    <t>Sweet cherry (Prunus avium)</t>
  </si>
  <si>
    <t>D5.15</t>
  </si>
  <si>
    <t>Arbol de judea (Cercis siliquastrum)</t>
  </si>
  <si>
    <t>D5.16</t>
  </si>
  <si>
    <t>Golden-chain tree (Laburnum anagyroides)</t>
  </si>
  <si>
    <t>D5.17</t>
  </si>
  <si>
    <t>Desert false indigo (Amorpha fruticosa)</t>
  </si>
  <si>
    <t>D5.18</t>
  </si>
  <si>
    <t>Pagoda tree (Styphnolobium japonicum)</t>
  </si>
  <si>
    <t>D5.19</t>
  </si>
  <si>
    <t>D5.20</t>
  </si>
  <si>
    <t>D5.22</t>
  </si>
  <si>
    <t>White lead tree (Leucaena leucocephala)</t>
  </si>
  <si>
    <t>D5.23</t>
  </si>
  <si>
    <t>Carob (Ceratonia siliqua)</t>
  </si>
  <si>
    <t>D5.25</t>
  </si>
  <si>
    <t>Japanese wisteria (Wisteria floribunda)</t>
  </si>
  <si>
    <t>D5.26</t>
  </si>
  <si>
    <t>Purple wisteria (Wisteria sinensis)</t>
  </si>
  <si>
    <t>D5.27</t>
  </si>
  <si>
    <t>Honeylocust (Gleditsia triacanthos)</t>
  </si>
  <si>
    <t>D5.28</t>
  </si>
  <si>
    <t>Hardy orange (Poncirus trifoliata)</t>
  </si>
  <si>
    <t>D5.29</t>
  </si>
  <si>
    <t>D5.33</t>
  </si>
  <si>
    <t>Common prickly ash (Zanthoxylum americanum)</t>
  </si>
  <si>
    <t>D5.34</t>
  </si>
  <si>
    <t>Chinaberry (Melia azedarach)</t>
  </si>
  <si>
    <t>D5.35</t>
  </si>
  <si>
    <t>Goldenrain tree (Koelreuteria paniculata)</t>
  </si>
  <si>
    <t>D5.38</t>
  </si>
  <si>
    <t>Narrow-leafed ash (Fraxinus angustifolia)</t>
  </si>
  <si>
    <t>D5.39</t>
  </si>
  <si>
    <t>D5.40</t>
  </si>
  <si>
    <t>Flowering ash (Fraxinus ornus)</t>
  </si>
  <si>
    <t>D5.41</t>
  </si>
  <si>
    <t>European ash (Fraxinus excelsior)</t>
  </si>
  <si>
    <t>D5.42</t>
  </si>
  <si>
    <t>D5.43</t>
  </si>
  <si>
    <t>D5.44</t>
  </si>
  <si>
    <t>Common privet (Ligustrum vulgare)</t>
  </si>
  <si>
    <t>D5.45</t>
  </si>
  <si>
    <t>Poet's jasmine (Jasminum officinale)</t>
  </si>
  <si>
    <t>D5.46</t>
  </si>
  <si>
    <t>D5.47</t>
  </si>
  <si>
    <t>D5.50</t>
  </si>
  <si>
    <t>Common lilac (Syringa vulgaris)</t>
  </si>
  <si>
    <t>D5.53</t>
  </si>
  <si>
    <t>Broad-leaved phillyrea (Phillyrea latifolia)</t>
  </si>
  <si>
    <t>D5.55</t>
  </si>
  <si>
    <t>Winter jasmine (Jasminum nudiflorum)</t>
  </si>
  <si>
    <t>D5.56</t>
  </si>
  <si>
    <t>D6.1</t>
  </si>
  <si>
    <t>California peppertree (Schinus molle)</t>
  </si>
  <si>
    <t>D6.3</t>
  </si>
  <si>
    <t>D6.4</t>
  </si>
  <si>
    <t>Staghorn sumac (Rhus typhina)</t>
  </si>
  <si>
    <t>D6.5</t>
  </si>
  <si>
    <t>Mastic tree (Pistacia lentiscus)</t>
  </si>
  <si>
    <t>D6.6</t>
  </si>
  <si>
    <t>D6fra.1</t>
  </si>
  <si>
    <t>Common pear (Pyrus communis)</t>
  </si>
  <si>
    <t>D6fra.2</t>
  </si>
  <si>
    <t>D6fra.3</t>
  </si>
  <si>
    <t>D6fra.4</t>
  </si>
  <si>
    <t>D6fra.5</t>
  </si>
  <si>
    <t>D6fra.6</t>
  </si>
  <si>
    <t>Common apple (Malus domestica)</t>
  </si>
  <si>
    <t>D6fra.7</t>
  </si>
  <si>
    <t>D6fra.8</t>
  </si>
  <si>
    <t>D6fra.9</t>
  </si>
  <si>
    <t>D6fra.10</t>
  </si>
  <si>
    <t>Common plum (Prunus domestica)</t>
  </si>
  <si>
    <t>D6fra.11</t>
  </si>
  <si>
    <t>D6fra.12</t>
  </si>
  <si>
    <t>D6fr.13</t>
  </si>
  <si>
    <t>D6fr.15</t>
  </si>
  <si>
    <t>D6fr.17</t>
  </si>
  <si>
    <t>D6.7</t>
  </si>
  <si>
    <t>Red gum eucalyptus (Eucalyptus camaldulensis)</t>
  </si>
  <si>
    <t>D6.8</t>
  </si>
  <si>
    <t>Glossy privet (Ligustrum lucidum)</t>
  </si>
  <si>
    <t>D6.9</t>
  </si>
  <si>
    <t>D6.10</t>
  </si>
  <si>
    <t>D6.11</t>
  </si>
  <si>
    <t>D6.12</t>
  </si>
  <si>
    <t>D6.13</t>
  </si>
  <si>
    <t>D6.14</t>
  </si>
  <si>
    <t>Black locust (Robinia pseudoacacia)</t>
  </si>
  <si>
    <t>D6.15</t>
  </si>
  <si>
    <t>D6.16</t>
  </si>
  <si>
    <t>D6.17</t>
  </si>
  <si>
    <t>D6.18</t>
  </si>
  <si>
    <t>D6.19</t>
  </si>
  <si>
    <t>D6.20</t>
  </si>
  <si>
    <t>D6.21</t>
  </si>
  <si>
    <t>D6.22</t>
  </si>
  <si>
    <t>D6.23</t>
  </si>
  <si>
    <t>Japanese privet (Ligustrum japonicum)</t>
  </si>
  <si>
    <t>D6.24</t>
  </si>
  <si>
    <t>D6.25</t>
  </si>
  <si>
    <t>Laurustinus (Viburnum tinus)</t>
  </si>
  <si>
    <t>D6.26</t>
  </si>
  <si>
    <t>D6.27</t>
  </si>
  <si>
    <t>D6.28</t>
  </si>
  <si>
    <t>D6.29</t>
  </si>
  <si>
    <t>D6.30</t>
  </si>
  <si>
    <t>D6.31</t>
  </si>
  <si>
    <t>D6.32</t>
  </si>
  <si>
    <t>D6.34</t>
  </si>
  <si>
    <t>D6.36</t>
  </si>
  <si>
    <t>D6.37</t>
  </si>
  <si>
    <t>D6.40</t>
  </si>
  <si>
    <t>D6.41</t>
  </si>
  <si>
    <t>D6.42</t>
  </si>
  <si>
    <t>D7.1</t>
  </si>
  <si>
    <t>D7.6</t>
  </si>
  <si>
    <t>D7.8</t>
  </si>
  <si>
    <t>Rose-of-sharon (Hibiscus syriacus)</t>
  </si>
  <si>
    <t>D7.9</t>
  </si>
  <si>
    <t>Russian olive (Elaeagnus angustifolia)</t>
  </si>
  <si>
    <t>D7.10</t>
  </si>
  <si>
    <t>Thorny olive (Elaeagnus pungens)</t>
  </si>
  <si>
    <t>D7.11</t>
  </si>
  <si>
    <t>D7.12</t>
  </si>
  <si>
    <t>Seabuckthorn (Hippophae rhamnoides)</t>
  </si>
  <si>
    <t>D7.14</t>
  </si>
  <si>
    <t>Common crapemyrtle (Lagerstroemia indica)</t>
  </si>
  <si>
    <t>D7.15</t>
  </si>
  <si>
    <t>D7.16</t>
  </si>
  <si>
    <t>D7.17</t>
  </si>
  <si>
    <t>D7.18</t>
  </si>
  <si>
    <t>Feijoa (Acca sellowiana)</t>
  </si>
  <si>
    <t>D7.19</t>
  </si>
  <si>
    <t>Cider gum eucalyptus (Eucalyptus gunnii)</t>
  </si>
  <si>
    <t>D7.20</t>
  </si>
  <si>
    <t>Myrtle (Myrtus communis)</t>
  </si>
  <si>
    <t>D7.21</t>
  </si>
  <si>
    <t>D7.22</t>
  </si>
  <si>
    <t>Pomegranate (Punica granatum)</t>
  </si>
  <si>
    <t>D7.23</t>
  </si>
  <si>
    <t>D7.25</t>
  </si>
  <si>
    <t>Bloodtwig dogwood (Cornus sanguinea)</t>
  </si>
  <si>
    <t>D7.26</t>
  </si>
  <si>
    <t>Himalayan Strawberry Tree (Cornus capitata)</t>
  </si>
  <si>
    <t>D7.31</t>
  </si>
  <si>
    <t>Oleander (Nerium oleander)</t>
  </si>
  <si>
    <t>D7.35</t>
  </si>
  <si>
    <t>Royal paulownia (Paulownia tomentosa)</t>
  </si>
  <si>
    <t>D7.38</t>
  </si>
  <si>
    <t>Chaste tree (Vitex agnus-castus)</t>
  </si>
  <si>
    <t>D7.41</t>
  </si>
  <si>
    <t>Mahaleb Cherry (Prunus mahaleb)</t>
  </si>
  <si>
    <t>D7.42</t>
  </si>
  <si>
    <t>D7.43</t>
  </si>
  <si>
    <t>D7.44</t>
  </si>
  <si>
    <t>D7.45</t>
  </si>
  <si>
    <t>D7.47</t>
  </si>
  <si>
    <t>Common box (Buxus sempervirens)</t>
  </si>
  <si>
    <t>D7.48</t>
  </si>
  <si>
    <t>D8.1</t>
  </si>
  <si>
    <t>Glossy abelia (Abelia x grandiflora)</t>
  </si>
  <si>
    <t>D8.4</t>
  </si>
  <si>
    <t>Leather leaf viburnum (Viburnum rhytidophyllum)</t>
  </si>
  <si>
    <t>D8.9</t>
  </si>
  <si>
    <t>Dwarf honeysuckle (Lonicera xylosteum)</t>
  </si>
  <si>
    <t>S1.1</t>
  </si>
  <si>
    <t>S1.2</t>
  </si>
  <si>
    <t>S1.3</t>
  </si>
  <si>
    <t>S1.4</t>
  </si>
  <si>
    <t>Graham's manihot (Manihot grahamii)</t>
  </si>
  <si>
    <t>S1.5</t>
  </si>
  <si>
    <t>Earleaf nightshade (Solanum mauritianum)</t>
  </si>
  <si>
    <t>S2.2</t>
  </si>
  <si>
    <t>Kiwi (Actinidia chinensis)</t>
  </si>
  <si>
    <t>S2.4</t>
  </si>
  <si>
    <t>Moundlily yucca (Yucca gloriosa)</t>
  </si>
  <si>
    <t>S2.5</t>
  </si>
  <si>
    <t>Castillon Bamboo (Phyllostachys reticulata)</t>
  </si>
  <si>
    <t>S2.6</t>
  </si>
  <si>
    <t>S2.6bis</t>
  </si>
  <si>
    <t>S2.7</t>
  </si>
  <si>
    <t>Windmill palm (Trachycarpus fortunei)</t>
  </si>
  <si>
    <t>S2.8</t>
  </si>
  <si>
    <t>S2.9</t>
  </si>
  <si>
    <t>S2.10</t>
  </si>
  <si>
    <t>Mediterranean fan palm (Chamaerops humilis)</t>
  </si>
  <si>
    <t>S2.13</t>
  </si>
  <si>
    <t>Olive (Olea europaea)</t>
  </si>
  <si>
    <t>O.D2.3</t>
  </si>
  <si>
    <t>O.D3.1</t>
  </si>
  <si>
    <t>O.D5.3</t>
  </si>
  <si>
    <t>O.D6.6</t>
  </si>
  <si>
    <t>O.D6.12</t>
  </si>
  <si>
    <t>O.D6.14</t>
  </si>
  <si>
    <t>O.D6.16</t>
  </si>
  <si>
    <t>O.D6.17</t>
  </si>
  <si>
    <t>O.D6.19</t>
  </si>
  <si>
    <t>O.D7.2</t>
  </si>
  <si>
    <t>O.D7.5</t>
  </si>
  <si>
    <t>O.D7.9</t>
  </si>
  <si>
    <t>O.D8.2</t>
  </si>
  <si>
    <t>O.M.1</t>
  </si>
  <si>
    <t>Species name</t>
  </si>
  <si>
    <t>Angiosperms</t>
  </si>
  <si>
    <t>Carbon Sequestration (kg/yr)</t>
  </si>
  <si>
    <t>Carbon Sequestration  (% of total)</t>
  </si>
  <si>
    <t>Carbon Sequestration (class of performance)</t>
  </si>
  <si>
    <t>O.D2.1</t>
  </si>
  <si>
    <t>O.D2.2</t>
  </si>
  <si>
    <t>O.D2.4</t>
  </si>
  <si>
    <t>O.D3.2</t>
  </si>
  <si>
    <t>O.D5.1</t>
  </si>
  <si>
    <t>O.D5.2</t>
  </si>
  <si>
    <t>O.D5.4</t>
  </si>
  <si>
    <t>O.D5.5</t>
  </si>
  <si>
    <t>O.D6.1</t>
  </si>
  <si>
    <t>O.D6.2</t>
  </si>
  <si>
    <t>O.D6.3</t>
  </si>
  <si>
    <t>O.D6.5</t>
  </si>
  <si>
    <t>O.D6.7</t>
  </si>
  <si>
    <t>O.D6.8</t>
  </si>
  <si>
    <t>O.D6.9</t>
  </si>
  <si>
    <t>O.D6.10</t>
  </si>
  <si>
    <t>O.D6.11</t>
  </si>
  <si>
    <t>O.D6.13</t>
  </si>
  <si>
    <t>O.D6.15</t>
  </si>
  <si>
    <t>O.D6.18</t>
  </si>
  <si>
    <t>O.D6.20</t>
  </si>
  <si>
    <t>O.D6.21</t>
  </si>
  <si>
    <t>O.D6.22</t>
  </si>
  <si>
    <t>O.D6.23</t>
  </si>
  <si>
    <t>O.D6.24</t>
  </si>
  <si>
    <t>O.D6.25</t>
  </si>
  <si>
    <t>O.D6.26</t>
  </si>
  <si>
    <t>O.D6.27</t>
  </si>
  <si>
    <t>O.D7.1</t>
  </si>
  <si>
    <t>O.D7.3</t>
  </si>
  <si>
    <t>O.D7.4</t>
  </si>
  <si>
    <t>O.D7.6</t>
  </si>
  <si>
    <t>O.D7.7</t>
  </si>
  <si>
    <t>O.D7.8</t>
  </si>
  <si>
    <t>O.D7.10</t>
  </si>
  <si>
    <t>O.D7.11</t>
  </si>
  <si>
    <t>O.D7.12</t>
  </si>
  <si>
    <t>O.D7.13</t>
  </si>
  <si>
    <t>O.D7.14</t>
  </si>
  <si>
    <t>O.D7.15</t>
  </si>
  <si>
    <t>O.D8.1</t>
  </si>
  <si>
    <t>O.D8.3</t>
  </si>
  <si>
    <t>O.M.2</t>
  </si>
  <si>
    <t>O.M.3</t>
  </si>
  <si>
    <t>O.M.4</t>
  </si>
  <si>
    <t>O.M.5</t>
  </si>
  <si>
    <t>O.M.6</t>
  </si>
  <si>
    <t>O.M.7</t>
  </si>
  <si>
    <t>O.M.8</t>
  </si>
  <si>
    <t>total:</t>
  </si>
  <si>
    <t>acceptable</t>
  </si>
  <si>
    <t>Carbon  uptake by tree canopy cover (gr/m^2)</t>
  </si>
  <si>
    <t>mean</t>
  </si>
  <si>
    <t>median</t>
  </si>
  <si>
    <t>Interquartile range</t>
  </si>
  <si>
    <t xml:space="preserve">Min </t>
  </si>
  <si>
    <t>Q1-1.5*Interquartile range</t>
  </si>
  <si>
    <t>first quartile (Q1)</t>
  </si>
  <si>
    <t>third quartile (Q3)</t>
  </si>
  <si>
    <t>Q3+1.5*Interquartile range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</si>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</sst>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2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164" fontId="0" fillId="0" borderId="0" xfId="0" applyNumberFormat="1"/>
    <xf numFmtId="1" fontId="0" fillId="0" borderId="2" xfId="0" applyNumberFormat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wrapText="1"/>
    </xf>
    <xf numFmtId="0" fontId="1" fillId="0" borderId="0" xfId="0" applyFont="1"/>
    <xf numFmtId="164" fontId="1" fillId="0" borderId="0" xfId="0" applyNumberFormat="1" applyFont="1"/>
    <xf numFmtId="1" fontId="1" fillId="0" borderId="2" xfId="0" applyNumberFormat="1" applyFont="1" applyBorder="1"/>
    <xf numFmtId="164" fontId="1" fillId="0" borderId="1" xfId="0" applyNumberFormat="1" applyFont="1" applyBorder="1"/>
    <xf numFmtId="165" fontId="0" fillId="0" borderId="0" xfId="0" applyNumberFormat="1"/>
    <xf numFmtId="1" fontId="1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right"/>
    </xf>
    <xf numFmtId="2" fontId="0" fillId="0" borderId="2" xfId="0" applyNumberFormat="1" applyBorder="1"/>
    <xf numFmtId="2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814F-4D93-4F50-889D-024A328AF5E9}">
  <dimension ref="A1:R375"/>
  <sheetViews>
    <sheetView tabSelected="1" topLeftCell="B1" workbookViewId="0">
      <pane ySplit="1" topLeftCell="A356" activePane="bottomLeft" state="frozen"/>
      <selection pane="bottomLeft" activeCell="Q379" sqref="Q379"/>
    </sheetView>
  </sheetViews>
  <sheetFormatPr defaultRowHeight="15" x14ac:dyDescent="0.25"/>
  <cols>
    <col min="1" max="1" width="14.28515625" bestFit="1" customWidth="1"/>
    <col min="2" max="2" width="44.140625" style="6" customWidth="1"/>
    <col min="3" max="3" width="11.140625" customWidth="1"/>
    <col min="4" max="5" width="9" customWidth="1"/>
    <col min="6" max="6" width="7.5703125" customWidth="1"/>
    <col min="7" max="7" width="13" customWidth="1"/>
    <col min="8" max="8" width="16.5703125" customWidth="1"/>
    <col min="9" max="9" width="16.140625" customWidth="1"/>
    <col min="10" max="10" width="17" customWidth="1"/>
    <col min="11" max="11" width="16.28515625" style="7" customWidth="1"/>
    <col min="12" max="13" width="15.85546875" customWidth="1"/>
    <col min="14" max="14" width="15.85546875" style="8" customWidth="1"/>
    <col min="15" max="15" width="13.28515625" style="18" customWidth="1"/>
    <col min="16" max="16" width="19.42578125" customWidth="1"/>
    <col min="17" max="17" width="14.5703125" style="9" customWidth="1"/>
    <col min="18" max="18" width="14.5703125" style="7" customWidth="1"/>
  </cols>
  <sheetData>
    <row r="1" spans="1:18" s="2" customFormat="1" ht="45" x14ac:dyDescent="0.25">
      <c r="A1" s="2" t="s">
        <v>0</v>
      </c>
      <c r="B1" s="5" t="s">
        <v>479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1" t="s">
        <v>10</v>
      </c>
      <c r="M1" s="1" t="s">
        <v>11</v>
      </c>
      <c r="N1" s="4" t="s">
        <v>535</v>
      </c>
      <c r="O1" s="17" t="s">
        <v>481</v>
      </c>
      <c r="P1" s="1" t="s">
        <v>483</v>
      </c>
      <c r="Q1" s="10" t="s">
        <v>482</v>
      </c>
      <c r="R1" s="3"/>
    </row>
    <row r="2" spans="1:18" x14ac:dyDescent="0.25">
      <c r="A2" t="s">
        <v>140</v>
      </c>
      <c r="B2" s="6" t="s">
        <v>42</v>
      </c>
      <c r="C2" s="7">
        <v>30.9</v>
      </c>
      <c r="D2" s="7">
        <v>11.4</v>
      </c>
      <c r="E2" s="7">
        <v>11.4</v>
      </c>
      <c r="F2" s="7">
        <v>3.8</v>
      </c>
      <c r="G2" s="7">
        <v>11</v>
      </c>
      <c r="H2" t="s">
        <v>14</v>
      </c>
      <c r="I2" s="7">
        <v>197.3</v>
      </c>
      <c r="J2" s="7">
        <v>32.9</v>
      </c>
      <c r="K2" s="7">
        <v>17.899999999999999</v>
      </c>
      <c r="L2" s="15">
        <v>7.4999999999999997E-2</v>
      </c>
      <c r="M2" t="s">
        <v>141</v>
      </c>
      <c r="N2" s="8">
        <f>(O2/G2)*1000</f>
        <v>736.36363636363637</v>
      </c>
      <c r="O2" s="7">
        <v>8.1</v>
      </c>
      <c r="P2" t="s">
        <v>25</v>
      </c>
      <c r="Q2" s="9">
        <f t="shared" ref="Q2:Q65" si="0">O2*100/$O$364</f>
        <v>0.21532817609059746</v>
      </c>
    </row>
    <row r="3" spans="1:18" x14ac:dyDescent="0.25">
      <c r="A3" t="s">
        <v>157</v>
      </c>
      <c r="B3" s="6" t="s">
        <v>155</v>
      </c>
      <c r="C3" s="7">
        <v>43.6</v>
      </c>
      <c r="D3" s="7">
        <v>20.6</v>
      </c>
      <c r="E3" s="7">
        <v>16.899999999999999</v>
      </c>
      <c r="F3" s="7">
        <v>4</v>
      </c>
      <c r="G3" s="7">
        <v>12.9</v>
      </c>
      <c r="H3" t="s">
        <v>36</v>
      </c>
      <c r="I3" s="7">
        <v>154.19999999999999</v>
      </c>
      <c r="J3" s="7">
        <v>11.1</v>
      </c>
      <c r="K3" s="7">
        <v>12</v>
      </c>
      <c r="L3" s="15">
        <v>0.14899999999999999</v>
      </c>
      <c r="M3" t="s">
        <v>141</v>
      </c>
      <c r="N3" s="8">
        <f t="shared" ref="N3:N66" si="1">(O3/G3)*1000</f>
        <v>992.24806201550382</v>
      </c>
      <c r="O3" s="7">
        <v>12.8</v>
      </c>
      <c r="P3" t="s">
        <v>20</v>
      </c>
      <c r="Q3" s="9">
        <f t="shared" si="0"/>
        <v>0.34027168567403054</v>
      </c>
    </row>
    <row r="4" spans="1:18" x14ac:dyDescent="0.25">
      <c r="A4" t="s">
        <v>158</v>
      </c>
      <c r="B4" s="6" t="s">
        <v>153</v>
      </c>
      <c r="C4" s="7">
        <v>44.9</v>
      </c>
      <c r="D4" s="7">
        <v>18.100000000000001</v>
      </c>
      <c r="E4" s="7">
        <v>16.600000000000001</v>
      </c>
      <c r="F4" s="7">
        <v>9.6</v>
      </c>
      <c r="G4" s="7">
        <v>72.400000000000006</v>
      </c>
      <c r="H4" t="s">
        <v>14</v>
      </c>
      <c r="I4" s="7">
        <v>826.2</v>
      </c>
      <c r="J4" s="7">
        <v>71.8</v>
      </c>
      <c r="K4" s="7">
        <v>11.4</v>
      </c>
      <c r="L4" s="15">
        <v>0.158</v>
      </c>
      <c r="M4" t="s">
        <v>141</v>
      </c>
      <c r="N4" s="8">
        <f t="shared" si="1"/>
        <v>280.38674033149169</v>
      </c>
      <c r="O4" s="7">
        <v>20.3</v>
      </c>
      <c r="P4" t="s">
        <v>534</v>
      </c>
      <c r="Q4" s="9">
        <f t="shared" si="0"/>
        <v>0.53964962649865778</v>
      </c>
    </row>
    <row r="5" spans="1:18" x14ac:dyDescent="0.25">
      <c r="A5" t="s">
        <v>159</v>
      </c>
      <c r="B5" s="6" t="s">
        <v>160</v>
      </c>
      <c r="C5" s="7">
        <v>54.7</v>
      </c>
      <c r="D5" s="7">
        <v>16.3</v>
      </c>
      <c r="E5" s="7">
        <v>8.8000000000000007</v>
      </c>
      <c r="F5" s="7">
        <v>9</v>
      </c>
      <c r="G5" s="7">
        <v>63.6</v>
      </c>
      <c r="H5" t="s">
        <v>14</v>
      </c>
      <c r="I5" s="7">
        <v>326.60000000000002</v>
      </c>
      <c r="J5" s="7">
        <v>23.6</v>
      </c>
      <c r="K5" s="7">
        <v>5.0999999999999996</v>
      </c>
      <c r="L5" s="15">
        <v>0.23499999999999999</v>
      </c>
      <c r="M5" t="s">
        <v>141</v>
      </c>
      <c r="N5" s="8">
        <f t="shared" si="1"/>
        <v>9.4339622641509422</v>
      </c>
      <c r="O5" s="7">
        <v>0.6</v>
      </c>
      <c r="P5" t="s">
        <v>37</v>
      </c>
      <c r="Q5" s="9">
        <f t="shared" si="0"/>
        <v>1.595023526597018E-2</v>
      </c>
    </row>
    <row r="6" spans="1:18" x14ac:dyDescent="0.25">
      <c r="A6" t="s">
        <v>161</v>
      </c>
      <c r="B6" s="6" t="s">
        <v>160</v>
      </c>
      <c r="C6" s="7">
        <v>48.7</v>
      </c>
      <c r="D6" s="7">
        <v>12</v>
      </c>
      <c r="E6" s="7">
        <v>9.8000000000000007</v>
      </c>
      <c r="F6" s="7">
        <v>10.1</v>
      </c>
      <c r="G6" s="7">
        <v>80.099999999999994</v>
      </c>
      <c r="H6" t="s">
        <v>14</v>
      </c>
      <c r="I6" s="7">
        <v>364.3</v>
      </c>
      <c r="J6" s="7">
        <v>26.3</v>
      </c>
      <c r="K6" s="7">
        <v>4.5</v>
      </c>
      <c r="L6" s="15">
        <v>0.186</v>
      </c>
      <c r="M6" t="s">
        <v>141</v>
      </c>
      <c r="N6" s="8">
        <f t="shared" si="1"/>
        <v>4.9937578027465674</v>
      </c>
      <c r="O6" s="7">
        <v>0.4</v>
      </c>
      <c r="P6" t="s">
        <v>37</v>
      </c>
      <c r="Q6" s="9">
        <f t="shared" si="0"/>
        <v>1.0633490177313454E-2</v>
      </c>
    </row>
    <row r="7" spans="1:18" x14ac:dyDescent="0.25">
      <c r="A7" t="s">
        <v>162</v>
      </c>
      <c r="B7" s="6" t="s">
        <v>163</v>
      </c>
      <c r="C7" s="7">
        <v>81</v>
      </c>
      <c r="D7" s="7">
        <v>23.5</v>
      </c>
      <c r="E7" s="7">
        <v>13.9</v>
      </c>
      <c r="F7" s="7">
        <v>9.5</v>
      </c>
      <c r="G7" s="7">
        <v>70.900000000000006</v>
      </c>
      <c r="H7" t="s">
        <v>14</v>
      </c>
      <c r="I7" s="7">
        <v>677.6</v>
      </c>
      <c r="J7" s="7">
        <v>62.6</v>
      </c>
      <c r="K7" s="7">
        <v>9.6</v>
      </c>
      <c r="L7" s="15">
        <v>0.51500000000000001</v>
      </c>
      <c r="M7" t="s">
        <v>141</v>
      </c>
      <c r="N7" s="8">
        <f t="shared" si="1"/>
        <v>684.06205923836387</v>
      </c>
      <c r="O7" s="7">
        <v>48.5</v>
      </c>
      <c r="P7" t="s">
        <v>164</v>
      </c>
      <c r="Q7" s="9">
        <f t="shared" si="0"/>
        <v>1.2893106839992563</v>
      </c>
    </row>
    <row r="8" spans="1:18" x14ac:dyDescent="0.25">
      <c r="A8" t="s">
        <v>165</v>
      </c>
      <c r="B8" s="6" t="s">
        <v>163</v>
      </c>
      <c r="C8" s="7">
        <v>72.900000000000006</v>
      </c>
      <c r="D8" s="7">
        <v>23.1</v>
      </c>
      <c r="E8" s="7">
        <v>10</v>
      </c>
      <c r="F8" s="7">
        <v>11.3</v>
      </c>
      <c r="G8" s="7">
        <v>100.3</v>
      </c>
      <c r="H8" t="s">
        <v>14</v>
      </c>
      <c r="I8" s="7">
        <v>455.3</v>
      </c>
      <c r="J8" s="7">
        <v>42.1</v>
      </c>
      <c r="K8" s="7">
        <v>4.5</v>
      </c>
      <c r="L8" s="15">
        <v>0.41799999999999998</v>
      </c>
      <c r="M8" t="s">
        <v>141</v>
      </c>
      <c r="N8" s="8">
        <f t="shared" si="1"/>
        <v>413.75872382851446</v>
      </c>
      <c r="O8" s="7">
        <v>41.5</v>
      </c>
      <c r="P8" t="s">
        <v>16</v>
      </c>
      <c r="Q8" s="9">
        <f t="shared" si="0"/>
        <v>1.1032246058962709</v>
      </c>
    </row>
    <row r="9" spans="1:18" x14ac:dyDescent="0.25">
      <c r="A9" t="s">
        <v>166</v>
      </c>
      <c r="B9" s="6" t="s">
        <v>155</v>
      </c>
      <c r="C9" s="7">
        <v>50.1</v>
      </c>
      <c r="D9" s="7">
        <v>24.1</v>
      </c>
      <c r="E9" s="7">
        <v>13.8</v>
      </c>
      <c r="F9" s="7">
        <v>7.7</v>
      </c>
      <c r="G9" s="7">
        <v>47.2</v>
      </c>
      <c r="H9" t="s">
        <v>14</v>
      </c>
      <c r="I9" s="7">
        <v>577.79999999999995</v>
      </c>
      <c r="J9" s="7">
        <v>41.7</v>
      </c>
      <c r="K9" s="7">
        <v>12.2</v>
      </c>
      <c r="L9" s="15">
        <v>0.19700000000000001</v>
      </c>
      <c r="M9" t="s">
        <v>141</v>
      </c>
      <c r="N9" s="8">
        <f t="shared" si="1"/>
        <v>504.23728813559319</v>
      </c>
      <c r="O9" s="7">
        <v>23.8</v>
      </c>
      <c r="P9" t="s">
        <v>534</v>
      </c>
      <c r="Q9" s="9">
        <f t="shared" si="0"/>
        <v>0.63269266555015058</v>
      </c>
    </row>
    <row r="10" spans="1:18" x14ac:dyDescent="0.25">
      <c r="A10" t="s">
        <v>167</v>
      </c>
      <c r="B10" s="6" t="s">
        <v>155</v>
      </c>
      <c r="C10" s="7">
        <v>86.3</v>
      </c>
      <c r="D10" s="7">
        <v>24.1</v>
      </c>
      <c r="E10" s="7">
        <v>12.8</v>
      </c>
      <c r="F10" s="7">
        <v>13</v>
      </c>
      <c r="G10" s="7">
        <v>132.69999999999999</v>
      </c>
      <c r="H10" t="s">
        <v>14</v>
      </c>
      <c r="I10" s="7">
        <v>643.70000000000005</v>
      </c>
      <c r="J10" s="7">
        <v>46.4</v>
      </c>
      <c r="K10" s="7">
        <v>4.8</v>
      </c>
      <c r="L10" s="15">
        <v>0.58499999999999996</v>
      </c>
      <c r="M10" t="s">
        <v>141</v>
      </c>
      <c r="N10" s="8">
        <f t="shared" si="1"/>
        <v>574.98116051243403</v>
      </c>
      <c r="O10" s="7">
        <v>76.3</v>
      </c>
      <c r="P10" t="s">
        <v>164</v>
      </c>
      <c r="Q10" s="9">
        <f t="shared" si="0"/>
        <v>2.0283382513225416</v>
      </c>
    </row>
    <row r="11" spans="1:18" x14ac:dyDescent="0.25">
      <c r="A11" t="s">
        <v>168</v>
      </c>
      <c r="B11" s="6" t="s">
        <v>155</v>
      </c>
      <c r="C11" s="7">
        <v>12.1</v>
      </c>
      <c r="D11" s="7">
        <v>8.6999999999999993</v>
      </c>
      <c r="E11" s="7">
        <v>7.3</v>
      </c>
      <c r="F11" s="7">
        <v>4</v>
      </c>
      <c r="G11" s="7">
        <v>12.6</v>
      </c>
      <c r="H11" t="s">
        <v>14</v>
      </c>
      <c r="I11" s="7">
        <v>59</v>
      </c>
      <c r="J11" s="7">
        <v>4.3</v>
      </c>
      <c r="K11" s="7">
        <v>4.7</v>
      </c>
      <c r="L11" s="15">
        <v>1.2E-2</v>
      </c>
      <c r="M11" t="s">
        <v>141</v>
      </c>
      <c r="N11" s="8">
        <f t="shared" si="1"/>
        <v>182.53968253968253</v>
      </c>
      <c r="O11" s="7">
        <v>2.2999999999999998</v>
      </c>
      <c r="P11" t="s">
        <v>37</v>
      </c>
      <c r="Q11" s="9">
        <f t="shared" si="0"/>
        <v>6.1142568519552354E-2</v>
      </c>
    </row>
    <row r="12" spans="1:18" x14ac:dyDescent="0.25">
      <c r="A12" t="s">
        <v>142</v>
      </c>
      <c r="B12" s="6" t="s">
        <v>143</v>
      </c>
      <c r="C12" s="7">
        <v>41.1</v>
      </c>
      <c r="D12" s="7">
        <v>19.2</v>
      </c>
      <c r="E12" s="7">
        <v>15.8</v>
      </c>
      <c r="F12" s="7">
        <v>7.4</v>
      </c>
      <c r="G12" s="7">
        <v>43</v>
      </c>
      <c r="H12" t="s">
        <v>14</v>
      </c>
      <c r="I12" s="7">
        <v>460.7</v>
      </c>
      <c r="J12" s="7">
        <v>26</v>
      </c>
      <c r="K12" s="7">
        <v>10.7</v>
      </c>
      <c r="L12" s="15">
        <v>0.13300000000000001</v>
      </c>
      <c r="M12" t="s">
        <v>141</v>
      </c>
      <c r="N12" s="8">
        <f t="shared" si="1"/>
        <v>293.02325581395348</v>
      </c>
      <c r="O12" s="7">
        <v>12.6</v>
      </c>
      <c r="P12" t="s">
        <v>20</v>
      </c>
      <c r="Q12" s="9">
        <f t="shared" si="0"/>
        <v>0.33495494058537384</v>
      </c>
    </row>
    <row r="13" spans="1:18" x14ac:dyDescent="0.25">
      <c r="A13" t="s">
        <v>169</v>
      </c>
      <c r="B13" s="6" t="s">
        <v>155</v>
      </c>
      <c r="C13" s="7">
        <v>10.5</v>
      </c>
      <c r="D13" s="7">
        <v>7.5</v>
      </c>
      <c r="E13" s="7">
        <v>6</v>
      </c>
      <c r="F13" s="7">
        <v>3.4</v>
      </c>
      <c r="G13" s="7">
        <v>9.1</v>
      </c>
      <c r="H13" t="s">
        <v>14</v>
      </c>
      <c r="I13" s="7">
        <v>33.6</v>
      </c>
      <c r="J13" s="7">
        <v>2.4</v>
      </c>
      <c r="K13" s="7">
        <v>3.7</v>
      </c>
      <c r="L13" s="15">
        <v>8.9999999999999993E-3</v>
      </c>
      <c r="M13" t="s">
        <v>141</v>
      </c>
      <c r="N13" s="8">
        <f t="shared" si="1"/>
        <v>208.79120879120879</v>
      </c>
      <c r="O13" s="7">
        <v>1.9</v>
      </c>
      <c r="P13" t="s">
        <v>37</v>
      </c>
      <c r="Q13" s="9">
        <f t="shared" si="0"/>
        <v>5.050907834223891E-2</v>
      </c>
    </row>
    <row r="14" spans="1:18" x14ac:dyDescent="0.25">
      <c r="A14" t="s">
        <v>170</v>
      </c>
      <c r="B14" s="6" t="s">
        <v>147</v>
      </c>
      <c r="C14" s="7">
        <v>42</v>
      </c>
      <c r="D14" s="7">
        <v>8.6999999999999993</v>
      </c>
      <c r="E14" s="7">
        <v>5.3</v>
      </c>
      <c r="F14" s="7">
        <v>8</v>
      </c>
      <c r="G14" s="7">
        <v>50.3</v>
      </c>
      <c r="H14" t="s">
        <v>36</v>
      </c>
      <c r="I14" s="7">
        <v>193.5</v>
      </c>
      <c r="J14" s="7">
        <v>12.3</v>
      </c>
      <c r="K14" s="7">
        <v>3.9</v>
      </c>
      <c r="L14" s="15">
        <v>0.13900000000000001</v>
      </c>
      <c r="M14" t="s">
        <v>141</v>
      </c>
      <c r="N14" s="8">
        <f t="shared" si="1"/>
        <v>300.19880715705767</v>
      </c>
      <c r="O14" s="7">
        <v>15.1</v>
      </c>
      <c r="P14" t="s">
        <v>20</v>
      </c>
      <c r="Q14" s="9">
        <f t="shared" si="0"/>
        <v>0.4014142541935829</v>
      </c>
    </row>
    <row r="15" spans="1:18" x14ac:dyDescent="0.25">
      <c r="A15" t="s">
        <v>171</v>
      </c>
      <c r="B15" s="6" t="s">
        <v>172</v>
      </c>
      <c r="C15" s="7">
        <v>20.5</v>
      </c>
      <c r="D15" s="7">
        <v>5.0999999999999996</v>
      </c>
      <c r="E15" s="7">
        <v>5.0999999999999996</v>
      </c>
      <c r="F15" s="7">
        <v>2.8</v>
      </c>
      <c r="G15" s="7">
        <v>6.2</v>
      </c>
      <c r="H15" t="s">
        <v>36</v>
      </c>
      <c r="I15" s="7">
        <v>13.6</v>
      </c>
      <c r="J15" s="7">
        <v>1.1000000000000001</v>
      </c>
      <c r="K15" s="7">
        <v>2.2000000000000002</v>
      </c>
      <c r="L15" s="15">
        <v>3.3000000000000002E-2</v>
      </c>
      <c r="M15" t="s">
        <v>141</v>
      </c>
      <c r="N15" s="8">
        <f t="shared" si="1"/>
        <v>806.45161290322574</v>
      </c>
      <c r="O15" s="7">
        <v>5</v>
      </c>
      <c r="P15" t="s">
        <v>37</v>
      </c>
      <c r="Q15" s="9">
        <f t="shared" si="0"/>
        <v>0.13291862721641817</v>
      </c>
    </row>
    <row r="16" spans="1:18" x14ac:dyDescent="0.25">
      <c r="A16" t="s">
        <v>173</v>
      </c>
      <c r="B16" s="6" t="s">
        <v>174</v>
      </c>
      <c r="C16" s="7">
        <v>24.4</v>
      </c>
      <c r="D16" s="7">
        <v>10.3</v>
      </c>
      <c r="E16" s="7">
        <v>8</v>
      </c>
      <c r="F16" s="7">
        <v>6.7</v>
      </c>
      <c r="G16" s="7">
        <v>34.700000000000003</v>
      </c>
      <c r="H16" t="s">
        <v>14</v>
      </c>
      <c r="I16" s="7">
        <v>170.6</v>
      </c>
      <c r="J16" s="7">
        <v>13.7</v>
      </c>
      <c r="K16" s="7">
        <v>4.9000000000000004</v>
      </c>
      <c r="L16" s="15">
        <v>4.7E-2</v>
      </c>
      <c r="M16" t="s">
        <v>141</v>
      </c>
      <c r="N16" s="8">
        <f t="shared" si="1"/>
        <v>308.35734870316998</v>
      </c>
      <c r="O16" s="7">
        <v>10.7</v>
      </c>
      <c r="P16" t="s">
        <v>25</v>
      </c>
      <c r="Q16" s="9">
        <f t="shared" si="0"/>
        <v>0.28444586224313489</v>
      </c>
    </row>
    <row r="17" spans="1:17" x14ac:dyDescent="0.25">
      <c r="A17" t="s">
        <v>175</v>
      </c>
      <c r="B17" s="6" t="s">
        <v>174</v>
      </c>
      <c r="C17" s="7">
        <v>30.6</v>
      </c>
      <c r="D17" s="7">
        <v>12.1</v>
      </c>
      <c r="E17" s="7">
        <v>10.5</v>
      </c>
      <c r="F17" s="7">
        <v>9.8000000000000007</v>
      </c>
      <c r="G17" s="7">
        <v>75.400000000000006</v>
      </c>
      <c r="H17" t="s">
        <v>14</v>
      </c>
      <c r="I17" s="7">
        <v>435.2</v>
      </c>
      <c r="J17" s="7">
        <v>34.9</v>
      </c>
      <c r="K17" s="7">
        <v>5.8</v>
      </c>
      <c r="L17" s="15">
        <v>7.3999999999999996E-2</v>
      </c>
      <c r="M17" t="s">
        <v>141</v>
      </c>
      <c r="N17" s="8">
        <f t="shared" si="1"/>
        <v>196.28647214854112</v>
      </c>
      <c r="O17" s="7">
        <v>14.8</v>
      </c>
      <c r="P17" t="s">
        <v>20</v>
      </c>
      <c r="Q17" s="9">
        <f t="shared" si="0"/>
        <v>0.39343913656059781</v>
      </c>
    </row>
    <row r="18" spans="1:17" x14ac:dyDescent="0.25">
      <c r="A18" t="s">
        <v>176</v>
      </c>
      <c r="B18" s="6" t="s">
        <v>174</v>
      </c>
      <c r="C18" s="7">
        <v>41.1</v>
      </c>
      <c r="D18" s="7">
        <v>15.3</v>
      </c>
      <c r="E18" s="7">
        <v>13.1</v>
      </c>
      <c r="F18" s="7">
        <v>9.6</v>
      </c>
      <c r="G18" s="7">
        <v>71.599999999999994</v>
      </c>
      <c r="H18" t="s">
        <v>14</v>
      </c>
      <c r="I18" s="7">
        <v>554.29999999999995</v>
      </c>
      <c r="J18" s="7">
        <v>44.4</v>
      </c>
      <c r="K18" s="7">
        <v>7.7</v>
      </c>
      <c r="L18" s="15">
        <v>0.13300000000000001</v>
      </c>
      <c r="M18" t="s">
        <v>141</v>
      </c>
      <c r="N18" s="8">
        <f t="shared" si="1"/>
        <v>315.64245810055871</v>
      </c>
      <c r="O18" s="7">
        <v>22.6</v>
      </c>
      <c r="P18" t="s">
        <v>534</v>
      </c>
      <c r="Q18" s="9">
        <f t="shared" si="0"/>
        <v>0.60079219501821013</v>
      </c>
    </row>
    <row r="19" spans="1:17" x14ac:dyDescent="0.25">
      <c r="A19" t="s">
        <v>177</v>
      </c>
      <c r="B19" s="6" t="s">
        <v>178</v>
      </c>
      <c r="C19" s="7">
        <v>11.9</v>
      </c>
      <c r="D19" s="7">
        <v>5.7</v>
      </c>
      <c r="E19" s="7">
        <v>3.5</v>
      </c>
      <c r="F19" s="7">
        <v>4.2</v>
      </c>
      <c r="G19" s="7">
        <v>13.9</v>
      </c>
      <c r="H19" t="s">
        <v>14</v>
      </c>
      <c r="I19" s="7">
        <v>39.9</v>
      </c>
      <c r="J19" s="7">
        <v>2.8</v>
      </c>
      <c r="K19" s="7">
        <v>2.9</v>
      </c>
      <c r="L19" s="15">
        <v>1.0999999999999999E-2</v>
      </c>
      <c r="M19" t="s">
        <v>141</v>
      </c>
      <c r="N19" s="8">
        <f t="shared" si="1"/>
        <v>158.27338129496405</v>
      </c>
      <c r="O19" s="7">
        <v>2.2000000000000002</v>
      </c>
      <c r="P19" t="s">
        <v>37</v>
      </c>
      <c r="Q19" s="9">
        <f t="shared" si="0"/>
        <v>5.8484195975224008E-2</v>
      </c>
    </row>
    <row r="20" spans="1:17" x14ac:dyDescent="0.25">
      <c r="A20" t="s">
        <v>179</v>
      </c>
      <c r="B20" s="6" t="s">
        <v>178</v>
      </c>
      <c r="C20" s="7">
        <v>14.2</v>
      </c>
      <c r="D20" s="7">
        <v>6.2</v>
      </c>
      <c r="E20" s="7">
        <v>4.2</v>
      </c>
      <c r="F20" s="7">
        <v>7.1</v>
      </c>
      <c r="G20" s="7">
        <v>39.6</v>
      </c>
      <c r="H20" t="s">
        <v>14</v>
      </c>
      <c r="I20" s="7">
        <v>143.1</v>
      </c>
      <c r="J20" s="7">
        <v>9.9</v>
      </c>
      <c r="K20" s="7">
        <v>3.6</v>
      </c>
      <c r="L20" s="15">
        <v>1.6E-2</v>
      </c>
      <c r="M20" t="s">
        <v>141</v>
      </c>
      <c r="N20" s="8">
        <f t="shared" si="1"/>
        <v>53.030303030303031</v>
      </c>
      <c r="O20" s="7">
        <v>2.1</v>
      </c>
      <c r="P20" t="s">
        <v>37</v>
      </c>
      <c r="Q20" s="9">
        <f t="shared" si="0"/>
        <v>5.5825823430895635E-2</v>
      </c>
    </row>
    <row r="21" spans="1:17" x14ac:dyDescent="0.25">
      <c r="A21" t="s">
        <v>180</v>
      </c>
      <c r="B21" s="6" t="s">
        <v>178</v>
      </c>
      <c r="C21" s="7">
        <v>14</v>
      </c>
      <c r="D21" s="7">
        <v>5.4</v>
      </c>
      <c r="E21" s="7">
        <v>3.7</v>
      </c>
      <c r="F21" s="7">
        <v>5.5</v>
      </c>
      <c r="G21" s="7">
        <v>23.8</v>
      </c>
      <c r="H21" t="s">
        <v>14</v>
      </c>
      <c r="I21" s="7">
        <v>75.900000000000006</v>
      </c>
      <c r="J21" s="7">
        <v>5.3</v>
      </c>
      <c r="K21" s="7">
        <v>3.2</v>
      </c>
      <c r="L21" s="15">
        <v>1.4999999999999999E-2</v>
      </c>
      <c r="M21" t="s">
        <v>141</v>
      </c>
      <c r="N21" s="8">
        <f t="shared" si="1"/>
        <v>109.24369747899159</v>
      </c>
      <c r="O21" s="7">
        <v>2.6</v>
      </c>
      <c r="P21" t="s">
        <v>37</v>
      </c>
      <c r="Q21" s="9">
        <f t="shared" si="0"/>
        <v>6.9117686152537453E-2</v>
      </c>
    </row>
    <row r="22" spans="1:17" x14ac:dyDescent="0.25">
      <c r="A22" t="s">
        <v>181</v>
      </c>
      <c r="B22" s="6" t="s">
        <v>178</v>
      </c>
      <c r="C22" s="7">
        <v>9.9</v>
      </c>
      <c r="D22" s="7">
        <v>4.3</v>
      </c>
      <c r="E22" s="7">
        <v>2.8</v>
      </c>
      <c r="F22" s="7">
        <v>3</v>
      </c>
      <c r="G22" s="7">
        <v>7.3</v>
      </c>
      <c r="H22" t="s">
        <v>36</v>
      </c>
      <c r="I22" s="7">
        <v>14.4</v>
      </c>
      <c r="J22" s="7">
        <v>1</v>
      </c>
      <c r="K22" s="7">
        <v>2</v>
      </c>
      <c r="L22" s="15">
        <v>8.0000000000000002E-3</v>
      </c>
      <c r="M22" t="s">
        <v>141</v>
      </c>
      <c r="N22" s="8">
        <f t="shared" si="1"/>
        <v>191.7808219178082</v>
      </c>
      <c r="O22" s="7">
        <v>1.4</v>
      </c>
      <c r="P22" t="s">
        <v>37</v>
      </c>
      <c r="Q22" s="9">
        <f t="shared" si="0"/>
        <v>3.7217215620597092E-2</v>
      </c>
    </row>
    <row r="23" spans="1:17" x14ac:dyDescent="0.25">
      <c r="A23" t="s">
        <v>144</v>
      </c>
      <c r="B23" s="6" t="s">
        <v>145</v>
      </c>
      <c r="C23" s="7">
        <v>49.2</v>
      </c>
      <c r="D23" s="7">
        <v>4.5999999999999996</v>
      </c>
      <c r="E23" s="7">
        <v>3.3</v>
      </c>
      <c r="F23" s="7">
        <v>1.7</v>
      </c>
      <c r="G23" s="7">
        <v>2.1</v>
      </c>
      <c r="H23" t="s">
        <v>36</v>
      </c>
      <c r="I23" s="7">
        <v>8.6999999999999993</v>
      </c>
      <c r="J23" s="7">
        <v>1.2</v>
      </c>
      <c r="K23" s="7">
        <v>4.0999999999999996</v>
      </c>
      <c r="L23" s="15">
        <v>0.19</v>
      </c>
      <c r="M23" t="s">
        <v>141</v>
      </c>
      <c r="N23" s="8">
        <f t="shared" si="1"/>
        <v>190.47619047619045</v>
      </c>
      <c r="O23" s="7">
        <v>0.4</v>
      </c>
      <c r="P23" t="s">
        <v>37</v>
      </c>
      <c r="Q23" s="9">
        <f t="shared" si="0"/>
        <v>1.0633490177313454E-2</v>
      </c>
    </row>
    <row r="24" spans="1:17" x14ac:dyDescent="0.25">
      <c r="A24" t="s">
        <v>182</v>
      </c>
      <c r="B24" s="6" t="s">
        <v>183</v>
      </c>
      <c r="C24" s="7">
        <v>26.3</v>
      </c>
      <c r="D24" s="7">
        <v>7.9</v>
      </c>
      <c r="E24" s="7">
        <v>2.1</v>
      </c>
      <c r="F24" s="7">
        <v>4.9000000000000004</v>
      </c>
      <c r="G24" s="7">
        <v>19.2</v>
      </c>
      <c r="H24" t="s">
        <v>14</v>
      </c>
      <c r="I24" s="7">
        <v>47</v>
      </c>
      <c r="J24" s="7">
        <v>2.8</v>
      </c>
      <c r="K24" s="7">
        <v>2.4</v>
      </c>
      <c r="L24" s="15">
        <v>5.3999999999999999E-2</v>
      </c>
      <c r="M24" t="s">
        <v>141</v>
      </c>
      <c r="N24" s="8">
        <f t="shared" si="1"/>
        <v>578.125</v>
      </c>
      <c r="O24" s="7">
        <v>11.1</v>
      </c>
      <c r="P24" t="s">
        <v>25</v>
      </c>
      <c r="Q24" s="9">
        <f t="shared" si="0"/>
        <v>0.29507935242044836</v>
      </c>
    </row>
    <row r="25" spans="1:17" x14ac:dyDescent="0.25">
      <c r="A25" t="s">
        <v>184</v>
      </c>
      <c r="B25" s="6" t="s">
        <v>183</v>
      </c>
      <c r="C25" s="7">
        <v>55.9</v>
      </c>
      <c r="D25" s="7">
        <v>16.2</v>
      </c>
      <c r="E25" s="7">
        <v>11.5</v>
      </c>
      <c r="F25" s="7">
        <v>10.199999999999999</v>
      </c>
      <c r="G25" s="7">
        <v>80.900000000000006</v>
      </c>
      <c r="H25" t="s">
        <v>14</v>
      </c>
      <c r="I25" s="7">
        <v>886.6</v>
      </c>
      <c r="J25" s="7">
        <v>53.4</v>
      </c>
      <c r="K25" s="7">
        <v>11</v>
      </c>
      <c r="L25" s="15">
        <v>0.245</v>
      </c>
      <c r="M25" t="s">
        <v>141</v>
      </c>
      <c r="N25" s="8">
        <f t="shared" si="1"/>
        <v>8.6526576019777508</v>
      </c>
      <c r="O25" s="7">
        <v>0.7</v>
      </c>
      <c r="P25" t="s">
        <v>37</v>
      </c>
      <c r="Q25" s="9">
        <f t="shared" si="0"/>
        <v>1.8608607810298546E-2</v>
      </c>
    </row>
    <row r="26" spans="1:17" x14ac:dyDescent="0.25">
      <c r="A26" t="s">
        <v>185</v>
      </c>
      <c r="B26" s="6" t="s">
        <v>186</v>
      </c>
      <c r="C26" s="7">
        <v>15.9</v>
      </c>
      <c r="D26" s="7">
        <v>8.1999999999999993</v>
      </c>
      <c r="E26" s="7">
        <v>5.0999999999999996</v>
      </c>
      <c r="F26" s="7">
        <v>4.2</v>
      </c>
      <c r="G26" s="7">
        <v>13.9</v>
      </c>
      <c r="H26" t="s">
        <v>14</v>
      </c>
      <c r="I26" s="7">
        <v>55.8</v>
      </c>
      <c r="J26" s="7">
        <v>3.9</v>
      </c>
      <c r="K26" s="7">
        <v>4</v>
      </c>
      <c r="L26" s="15">
        <v>0.02</v>
      </c>
      <c r="M26" t="s">
        <v>141</v>
      </c>
      <c r="N26" s="8">
        <f t="shared" si="1"/>
        <v>316.54676258992811</v>
      </c>
      <c r="O26" s="7">
        <v>4.4000000000000004</v>
      </c>
      <c r="P26" t="s">
        <v>37</v>
      </c>
      <c r="Q26" s="9">
        <f t="shared" si="0"/>
        <v>0.11696839195044802</v>
      </c>
    </row>
    <row r="27" spans="1:17" x14ac:dyDescent="0.25">
      <c r="A27" t="s">
        <v>187</v>
      </c>
      <c r="B27" s="6" t="s">
        <v>186</v>
      </c>
      <c r="C27" s="7">
        <v>16.2</v>
      </c>
      <c r="D27" s="7">
        <v>13.7</v>
      </c>
      <c r="E27" s="7">
        <v>11.2</v>
      </c>
      <c r="F27" s="7">
        <v>4</v>
      </c>
      <c r="G27" s="7">
        <v>12.6</v>
      </c>
      <c r="H27" t="s">
        <v>14</v>
      </c>
      <c r="I27" s="7">
        <v>176</v>
      </c>
      <c r="J27" s="7">
        <v>12.2</v>
      </c>
      <c r="K27" s="7">
        <v>14</v>
      </c>
      <c r="L27" s="15">
        <v>2.1000000000000001E-2</v>
      </c>
      <c r="M27" t="s">
        <v>141</v>
      </c>
      <c r="N27" s="8">
        <f t="shared" si="1"/>
        <v>285.71428571428578</v>
      </c>
      <c r="O27" s="7">
        <v>3.6</v>
      </c>
      <c r="P27" t="s">
        <v>37</v>
      </c>
      <c r="Q27" s="9">
        <f t="shared" si="0"/>
        <v>9.5701411595821087E-2</v>
      </c>
    </row>
    <row r="28" spans="1:17" x14ac:dyDescent="0.25">
      <c r="A28" t="s">
        <v>188</v>
      </c>
      <c r="B28" s="6" t="s">
        <v>189</v>
      </c>
      <c r="C28" s="7">
        <v>48.2</v>
      </c>
      <c r="D28" s="7">
        <v>19.8</v>
      </c>
      <c r="E28" s="7">
        <v>12.2</v>
      </c>
      <c r="F28" s="7">
        <v>8.6</v>
      </c>
      <c r="G28" s="7">
        <v>58.1</v>
      </c>
      <c r="H28" t="s">
        <v>14</v>
      </c>
      <c r="I28" s="7">
        <v>613.20000000000005</v>
      </c>
      <c r="J28" s="7">
        <v>44.7</v>
      </c>
      <c r="K28" s="7">
        <v>10.6</v>
      </c>
      <c r="L28" s="15">
        <v>0.183</v>
      </c>
      <c r="M28" t="s">
        <v>141</v>
      </c>
      <c r="N28" s="8">
        <f t="shared" si="1"/>
        <v>218.58864027538723</v>
      </c>
      <c r="O28" s="7">
        <v>12.7</v>
      </c>
      <c r="P28" t="s">
        <v>20</v>
      </c>
      <c r="Q28" s="9">
        <f t="shared" si="0"/>
        <v>0.33761331312970216</v>
      </c>
    </row>
    <row r="29" spans="1:17" x14ac:dyDescent="0.25">
      <c r="A29" t="s">
        <v>190</v>
      </c>
      <c r="B29" s="6" t="s">
        <v>189</v>
      </c>
      <c r="C29" s="7">
        <v>22.3</v>
      </c>
      <c r="D29" s="7">
        <v>12.5</v>
      </c>
      <c r="E29" s="7">
        <v>6.3</v>
      </c>
      <c r="F29" s="7">
        <v>4.5999999999999996</v>
      </c>
      <c r="G29" s="7">
        <v>16.600000000000001</v>
      </c>
      <c r="H29" t="s">
        <v>14</v>
      </c>
      <c r="I29" s="7">
        <v>77.5</v>
      </c>
      <c r="J29" s="7">
        <v>5.7</v>
      </c>
      <c r="K29" s="7">
        <v>4.7</v>
      </c>
      <c r="L29" s="15">
        <v>3.9E-2</v>
      </c>
      <c r="M29" t="s">
        <v>141</v>
      </c>
      <c r="N29" s="8">
        <f t="shared" si="1"/>
        <v>355.42168674698792</v>
      </c>
      <c r="O29" s="7">
        <v>5.9</v>
      </c>
      <c r="P29" t="s">
        <v>25</v>
      </c>
      <c r="Q29" s="9">
        <f t="shared" si="0"/>
        <v>0.15684398011537345</v>
      </c>
    </row>
    <row r="30" spans="1:17" x14ac:dyDescent="0.25">
      <c r="A30" t="s">
        <v>191</v>
      </c>
      <c r="B30" s="6" t="s">
        <v>192</v>
      </c>
      <c r="C30" s="7">
        <v>42.2</v>
      </c>
      <c r="D30" s="7">
        <v>17.2</v>
      </c>
      <c r="E30" s="7">
        <v>16.2</v>
      </c>
      <c r="F30" s="7">
        <v>12.3</v>
      </c>
      <c r="G30" s="7">
        <v>118.8</v>
      </c>
      <c r="H30" t="s">
        <v>14</v>
      </c>
      <c r="I30" s="7">
        <v>939.5</v>
      </c>
      <c r="J30" s="7">
        <v>61.3</v>
      </c>
      <c r="K30" s="7">
        <v>7.9</v>
      </c>
      <c r="L30" s="15">
        <v>0.14000000000000001</v>
      </c>
      <c r="M30" t="s">
        <v>141</v>
      </c>
      <c r="N30" s="8">
        <f t="shared" si="1"/>
        <v>126.26262626262627</v>
      </c>
      <c r="O30" s="7">
        <v>15</v>
      </c>
      <c r="P30" t="s">
        <v>20</v>
      </c>
      <c r="Q30" s="9">
        <f t="shared" si="0"/>
        <v>0.39875588164925452</v>
      </c>
    </row>
    <row r="31" spans="1:17" x14ac:dyDescent="0.25">
      <c r="A31" t="s">
        <v>193</v>
      </c>
      <c r="B31" s="6" t="s">
        <v>192</v>
      </c>
      <c r="C31" s="7">
        <v>28.2</v>
      </c>
      <c r="D31" s="7">
        <v>17.7</v>
      </c>
      <c r="E31" s="7">
        <v>10.9</v>
      </c>
      <c r="F31" s="7">
        <v>7.3</v>
      </c>
      <c r="G31" s="7">
        <v>41.3</v>
      </c>
      <c r="H31" t="s">
        <v>14</v>
      </c>
      <c r="I31" s="7">
        <v>362.8</v>
      </c>
      <c r="J31" s="7">
        <v>23.7</v>
      </c>
      <c r="K31" s="7">
        <v>8.8000000000000007</v>
      </c>
      <c r="L31" s="15">
        <v>6.2E-2</v>
      </c>
      <c r="M31" t="s">
        <v>141</v>
      </c>
      <c r="N31" s="8">
        <f t="shared" si="1"/>
        <v>205.81113801452784</v>
      </c>
      <c r="O31" s="7">
        <v>8.5</v>
      </c>
      <c r="P31" t="s">
        <v>25</v>
      </c>
      <c r="Q31" s="9">
        <f t="shared" si="0"/>
        <v>0.22596166626791089</v>
      </c>
    </row>
    <row r="32" spans="1:17" x14ac:dyDescent="0.25">
      <c r="A32" t="s">
        <v>194</v>
      </c>
      <c r="B32" s="6" t="s">
        <v>192</v>
      </c>
      <c r="C32" s="7">
        <v>30.3</v>
      </c>
      <c r="D32" s="7">
        <v>13.9</v>
      </c>
      <c r="E32" s="7">
        <v>11.9</v>
      </c>
      <c r="F32" s="7">
        <v>7.4</v>
      </c>
      <c r="G32" s="7">
        <v>43.6</v>
      </c>
      <c r="H32" t="s">
        <v>14</v>
      </c>
      <c r="I32" s="7">
        <v>405.2</v>
      </c>
      <c r="J32" s="7">
        <v>26.5</v>
      </c>
      <c r="K32" s="7">
        <v>9.3000000000000007</v>
      </c>
      <c r="L32" s="15">
        <v>7.1999999999999995E-2</v>
      </c>
      <c r="M32" t="s">
        <v>141</v>
      </c>
      <c r="N32" s="8">
        <f t="shared" si="1"/>
        <v>215.59633027522938</v>
      </c>
      <c r="O32" s="7">
        <v>9.4</v>
      </c>
      <c r="P32" t="s">
        <v>25</v>
      </c>
      <c r="Q32" s="9">
        <f t="shared" si="0"/>
        <v>0.24988701916686618</v>
      </c>
    </row>
    <row r="33" spans="1:17" x14ac:dyDescent="0.25">
      <c r="A33" t="s">
        <v>195</v>
      </c>
      <c r="B33" s="6" t="s">
        <v>192</v>
      </c>
      <c r="C33" s="7">
        <v>17.8</v>
      </c>
      <c r="D33" s="7">
        <v>13.4</v>
      </c>
      <c r="E33" s="7">
        <v>12.4</v>
      </c>
      <c r="F33" s="7">
        <v>5.5</v>
      </c>
      <c r="G33" s="7">
        <v>23.8</v>
      </c>
      <c r="H33" t="s">
        <v>14</v>
      </c>
      <c r="I33" s="7">
        <v>233.3</v>
      </c>
      <c r="J33" s="7">
        <v>15.2</v>
      </c>
      <c r="K33" s="7">
        <v>9.8000000000000007</v>
      </c>
      <c r="L33" s="15">
        <v>2.5000000000000001E-2</v>
      </c>
      <c r="M33" t="s">
        <v>141</v>
      </c>
      <c r="N33" s="8">
        <f t="shared" si="1"/>
        <v>184.87394957983193</v>
      </c>
      <c r="O33" s="7">
        <v>4.4000000000000004</v>
      </c>
      <c r="P33" t="s">
        <v>37</v>
      </c>
      <c r="Q33" s="9">
        <f t="shared" si="0"/>
        <v>0.11696839195044802</v>
      </c>
    </row>
    <row r="34" spans="1:17" x14ac:dyDescent="0.25">
      <c r="A34" t="s">
        <v>146</v>
      </c>
      <c r="B34" s="6" t="s">
        <v>147</v>
      </c>
      <c r="C34" s="7">
        <v>13.4</v>
      </c>
      <c r="D34" s="7">
        <v>13.4</v>
      </c>
      <c r="E34" s="7">
        <v>11.9</v>
      </c>
      <c r="F34" s="7">
        <v>12.7</v>
      </c>
      <c r="G34" s="7">
        <v>125.7</v>
      </c>
      <c r="H34" t="s">
        <v>24</v>
      </c>
      <c r="I34" s="7">
        <v>246.6</v>
      </c>
      <c r="J34" s="7">
        <v>15.6</v>
      </c>
      <c r="K34" s="7">
        <v>2</v>
      </c>
      <c r="L34" s="15">
        <v>1.4E-2</v>
      </c>
      <c r="M34" t="s">
        <v>141</v>
      </c>
      <c r="N34" s="8">
        <f t="shared" si="1"/>
        <v>51.710421638822595</v>
      </c>
      <c r="O34" s="7">
        <v>6.5</v>
      </c>
      <c r="P34" t="s">
        <v>25</v>
      </c>
      <c r="Q34" s="9">
        <f t="shared" si="0"/>
        <v>0.17279421538134362</v>
      </c>
    </row>
    <row r="35" spans="1:17" x14ac:dyDescent="0.25">
      <c r="A35" t="s">
        <v>196</v>
      </c>
      <c r="B35" s="6" t="s">
        <v>197</v>
      </c>
      <c r="C35" s="7">
        <v>25</v>
      </c>
      <c r="D35" s="7">
        <v>14</v>
      </c>
      <c r="E35" s="7">
        <v>10.3</v>
      </c>
      <c r="F35" s="7">
        <v>5.6</v>
      </c>
      <c r="G35" s="7">
        <v>24.6</v>
      </c>
      <c r="H35" t="s">
        <v>14</v>
      </c>
      <c r="I35" s="7">
        <v>253.6</v>
      </c>
      <c r="J35" s="7">
        <v>12.7</v>
      </c>
      <c r="K35" s="7">
        <v>10.3</v>
      </c>
      <c r="L35" s="15">
        <v>4.9000000000000002E-2</v>
      </c>
      <c r="M35" t="s">
        <v>141</v>
      </c>
      <c r="N35" s="8">
        <f t="shared" si="1"/>
        <v>239.83739837398375</v>
      </c>
      <c r="O35" s="7">
        <v>5.9</v>
      </c>
      <c r="P35" t="s">
        <v>25</v>
      </c>
      <c r="Q35" s="9">
        <f t="shared" si="0"/>
        <v>0.15684398011537345</v>
      </c>
    </row>
    <row r="36" spans="1:17" x14ac:dyDescent="0.25">
      <c r="A36" t="s">
        <v>198</v>
      </c>
      <c r="B36" s="6" t="s">
        <v>197</v>
      </c>
      <c r="C36" s="7">
        <v>51.6</v>
      </c>
      <c r="D36" s="7">
        <v>15.9</v>
      </c>
      <c r="E36" s="7">
        <v>13.6</v>
      </c>
      <c r="F36" s="7">
        <v>9.4</v>
      </c>
      <c r="G36" s="7">
        <v>69.400000000000006</v>
      </c>
      <c r="H36" t="s">
        <v>14</v>
      </c>
      <c r="I36" s="7">
        <v>787.2</v>
      </c>
      <c r="J36" s="7">
        <v>39.4</v>
      </c>
      <c r="K36" s="7">
        <v>11.3</v>
      </c>
      <c r="L36" s="15">
        <v>0.20899999999999999</v>
      </c>
      <c r="M36" t="s">
        <v>141</v>
      </c>
      <c r="N36" s="8">
        <f t="shared" si="1"/>
        <v>280.97982708933716</v>
      </c>
      <c r="O36" s="7">
        <v>19.5</v>
      </c>
      <c r="P36" t="s">
        <v>534</v>
      </c>
      <c r="Q36" s="9">
        <f t="shared" si="0"/>
        <v>0.51838264614403085</v>
      </c>
    </row>
    <row r="37" spans="1:17" x14ac:dyDescent="0.25">
      <c r="A37" t="s">
        <v>199</v>
      </c>
      <c r="B37" s="6" t="s">
        <v>197</v>
      </c>
      <c r="C37" s="7">
        <v>43.4</v>
      </c>
      <c r="D37" s="7">
        <v>15.2</v>
      </c>
      <c r="E37" s="7">
        <v>12.4</v>
      </c>
      <c r="F37" s="7">
        <v>9.9</v>
      </c>
      <c r="G37" s="7">
        <v>77.8</v>
      </c>
      <c r="H37" t="s">
        <v>14</v>
      </c>
      <c r="I37" s="7">
        <v>529.5</v>
      </c>
      <c r="J37" s="7">
        <v>26.5</v>
      </c>
      <c r="K37" s="7">
        <v>6.8</v>
      </c>
      <c r="L37" s="15">
        <v>0.14799999999999999</v>
      </c>
      <c r="M37" t="s">
        <v>141</v>
      </c>
      <c r="N37" s="8">
        <f t="shared" si="1"/>
        <v>200.51413881748073</v>
      </c>
      <c r="O37" s="7">
        <v>15.6</v>
      </c>
      <c r="P37" t="s">
        <v>20</v>
      </c>
      <c r="Q37" s="9">
        <f t="shared" si="0"/>
        <v>0.41470611691522474</v>
      </c>
    </row>
    <row r="38" spans="1:17" x14ac:dyDescent="0.25">
      <c r="A38" t="s">
        <v>200</v>
      </c>
      <c r="B38" s="6" t="s">
        <v>197</v>
      </c>
      <c r="C38" s="7">
        <v>24</v>
      </c>
      <c r="D38" s="7">
        <v>11.6</v>
      </c>
      <c r="E38" s="7">
        <v>8.8000000000000007</v>
      </c>
      <c r="F38" s="7">
        <v>7.5</v>
      </c>
      <c r="G38" s="7">
        <v>43.6</v>
      </c>
      <c r="H38" t="s">
        <v>14</v>
      </c>
      <c r="I38" s="7">
        <v>271.89999999999998</v>
      </c>
      <c r="J38" s="7">
        <v>13.6</v>
      </c>
      <c r="K38" s="7">
        <v>6.2</v>
      </c>
      <c r="L38" s="15">
        <v>4.4999999999999998E-2</v>
      </c>
      <c r="M38" t="s">
        <v>141</v>
      </c>
      <c r="N38" s="8">
        <f t="shared" si="1"/>
        <v>128.44036697247705</v>
      </c>
      <c r="O38" s="7">
        <v>5.6</v>
      </c>
      <c r="P38" t="s">
        <v>25</v>
      </c>
      <c r="Q38" s="9">
        <f t="shared" si="0"/>
        <v>0.14886886248238837</v>
      </c>
    </row>
    <row r="39" spans="1:17" x14ac:dyDescent="0.25">
      <c r="A39" t="s">
        <v>201</v>
      </c>
      <c r="B39" s="6" t="s">
        <v>197</v>
      </c>
      <c r="C39" s="7">
        <v>55.4</v>
      </c>
      <c r="D39" s="7">
        <v>16.2</v>
      </c>
      <c r="E39" s="7">
        <v>12.8</v>
      </c>
      <c r="F39" s="7">
        <v>10.199999999999999</v>
      </c>
      <c r="G39" s="7">
        <v>80.900000000000006</v>
      </c>
      <c r="H39" t="s">
        <v>14</v>
      </c>
      <c r="I39" s="7">
        <v>746</v>
      </c>
      <c r="J39" s="7">
        <v>37.299999999999997</v>
      </c>
      <c r="K39" s="7">
        <v>9.1999999999999993</v>
      </c>
      <c r="L39" s="15">
        <v>0.24099999999999999</v>
      </c>
      <c r="M39" t="s">
        <v>141</v>
      </c>
      <c r="N39" s="8">
        <f t="shared" si="1"/>
        <v>208.89987639060564</v>
      </c>
      <c r="O39" s="7">
        <v>16.899999999999999</v>
      </c>
      <c r="P39" t="s">
        <v>20</v>
      </c>
      <c r="Q39" s="9">
        <f t="shared" si="0"/>
        <v>0.44926495999149341</v>
      </c>
    </row>
    <row r="40" spans="1:17" x14ac:dyDescent="0.25">
      <c r="A40" t="s">
        <v>202</v>
      </c>
      <c r="B40" s="6" t="s">
        <v>203</v>
      </c>
      <c r="C40" s="7">
        <v>49</v>
      </c>
      <c r="D40" s="7">
        <v>15.9</v>
      </c>
      <c r="E40" s="7">
        <v>11.1</v>
      </c>
      <c r="F40" s="7">
        <v>9.6</v>
      </c>
      <c r="G40" s="7">
        <v>72.400000000000006</v>
      </c>
      <c r="H40" t="s">
        <v>14</v>
      </c>
      <c r="I40" s="7">
        <v>390.4</v>
      </c>
      <c r="J40" s="7">
        <v>26</v>
      </c>
      <c r="K40" s="7">
        <v>5.4</v>
      </c>
      <c r="L40" s="15">
        <v>0.189</v>
      </c>
      <c r="M40" t="s">
        <v>141</v>
      </c>
      <c r="N40" s="8">
        <f t="shared" si="1"/>
        <v>303.86740331491711</v>
      </c>
      <c r="O40" s="7">
        <v>22</v>
      </c>
      <c r="P40" t="s">
        <v>534</v>
      </c>
      <c r="Q40" s="9">
        <f t="shared" si="0"/>
        <v>0.58484195975223996</v>
      </c>
    </row>
    <row r="41" spans="1:17" x14ac:dyDescent="0.25">
      <c r="A41" t="s">
        <v>204</v>
      </c>
      <c r="B41" s="6" t="s">
        <v>205</v>
      </c>
      <c r="C41" s="7">
        <v>38.200000000000003</v>
      </c>
      <c r="D41" s="7">
        <v>15</v>
      </c>
      <c r="E41" s="7">
        <v>12.7</v>
      </c>
      <c r="F41" s="7">
        <v>10.6</v>
      </c>
      <c r="G41" s="7">
        <v>88.2</v>
      </c>
      <c r="H41" t="s">
        <v>14</v>
      </c>
      <c r="I41" s="7">
        <v>461.4</v>
      </c>
      <c r="J41" s="7">
        <v>45.3</v>
      </c>
      <c r="K41" s="7">
        <v>5.2</v>
      </c>
      <c r="L41" s="15">
        <v>0.115</v>
      </c>
      <c r="M41" t="s">
        <v>141</v>
      </c>
      <c r="N41" s="8">
        <f t="shared" si="1"/>
        <v>183.67346938775509</v>
      </c>
      <c r="O41" s="7">
        <v>16.2</v>
      </c>
      <c r="P41" t="s">
        <v>20</v>
      </c>
      <c r="Q41" s="9">
        <f t="shared" si="0"/>
        <v>0.43065635218119491</v>
      </c>
    </row>
    <row r="42" spans="1:17" x14ac:dyDescent="0.25">
      <c r="A42" t="s">
        <v>206</v>
      </c>
      <c r="B42" s="6" t="s">
        <v>203</v>
      </c>
      <c r="C42" s="7">
        <v>52.6</v>
      </c>
      <c r="D42" s="7">
        <v>15.5</v>
      </c>
      <c r="E42" s="7">
        <v>11.3</v>
      </c>
      <c r="F42" s="7">
        <v>9.4</v>
      </c>
      <c r="G42" s="7">
        <v>70.099999999999994</v>
      </c>
      <c r="H42" t="s">
        <v>14</v>
      </c>
      <c r="I42" s="7">
        <v>404.5</v>
      </c>
      <c r="J42" s="7">
        <v>26.9</v>
      </c>
      <c r="K42" s="7">
        <v>5.8</v>
      </c>
      <c r="L42" s="15">
        <v>0.217</v>
      </c>
      <c r="M42" t="s">
        <v>141</v>
      </c>
      <c r="N42" s="8">
        <f t="shared" si="1"/>
        <v>336.66191155492157</v>
      </c>
      <c r="O42" s="7">
        <v>23.6</v>
      </c>
      <c r="P42" t="s">
        <v>534</v>
      </c>
      <c r="Q42" s="9">
        <f t="shared" si="0"/>
        <v>0.62737592046149382</v>
      </c>
    </row>
    <row r="43" spans="1:17" x14ac:dyDescent="0.25">
      <c r="A43" t="s">
        <v>207</v>
      </c>
      <c r="B43" s="6" t="s">
        <v>203</v>
      </c>
      <c r="C43" s="7">
        <v>53.2</v>
      </c>
      <c r="D43" s="7">
        <v>15.3</v>
      </c>
      <c r="E43" s="7">
        <v>10</v>
      </c>
      <c r="F43" s="7">
        <v>11.2</v>
      </c>
      <c r="G43" s="7">
        <v>97.6</v>
      </c>
      <c r="H43" t="s">
        <v>14</v>
      </c>
      <c r="I43" s="7">
        <v>406</v>
      </c>
      <c r="J43" s="7">
        <v>27</v>
      </c>
      <c r="K43" s="7">
        <v>4.2</v>
      </c>
      <c r="L43" s="15">
        <v>0.222</v>
      </c>
      <c r="M43" t="s">
        <v>141</v>
      </c>
      <c r="N43" s="8">
        <f t="shared" si="1"/>
        <v>244.87704918032787</v>
      </c>
      <c r="O43" s="7">
        <v>23.9</v>
      </c>
      <c r="P43" t="s">
        <v>534</v>
      </c>
      <c r="Q43" s="9">
        <f t="shared" si="0"/>
        <v>0.6353510380944789</v>
      </c>
    </row>
    <row r="44" spans="1:17" x14ac:dyDescent="0.25">
      <c r="A44" t="s">
        <v>208</v>
      </c>
      <c r="B44" s="6" t="s">
        <v>209</v>
      </c>
      <c r="C44" s="7">
        <v>50.3</v>
      </c>
      <c r="D44" s="7">
        <v>20.7</v>
      </c>
      <c r="E44" s="7">
        <v>15.3</v>
      </c>
      <c r="F44" s="7">
        <v>12.1</v>
      </c>
      <c r="G44" s="7">
        <v>115</v>
      </c>
      <c r="H44" t="s">
        <v>14</v>
      </c>
      <c r="I44" s="7">
        <v>789.8</v>
      </c>
      <c r="J44" s="7">
        <v>77.599999999999994</v>
      </c>
      <c r="K44" s="7">
        <v>6.9</v>
      </c>
      <c r="L44" s="15">
        <v>0.19900000000000001</v>
      </c>
      <c r="M44" t="s">
        <v>141</v>
      </c>
      <c r="N44" s="8">
        <f t="shared" si="1"/>
        <v>189.56521739130434</v>
      </c>
      <c r="O44" s="7">
        <v>21.8</v>
      </c>
      <c r="P44" t="s">
        <v>534</v>
      </c>
      <c r="Q44" s="9">
        <f t="shared" si="0"/>
        <v>0.57952521466358331</v>
      </c>
    </row>
    <row r="45" spans="1:17" x14ac:dyDescent="0.25">
      <c r="A45" t="s">
        <v>148</v>
      </c>
      <c r="B45" s="6" t="s">
        <v>149</v>
      </c>
      <c r="C45" s="7">
        <v>11.4</v>
      </c>
      <c r="D45" s="7">
        <v>4.3</v>
      </c>
      <c r="E45" s="7">
        <v>3.8</v>
      </c>
      <c r="F45" s="7">
        <v>3.1</v>
      </c>
      <c r="G45" s="7">
        <v>7.8</v>
      </c>
      <c r="H45" t="s">
        <v>24</v>
      </c>
      <c r="I45" s="7">
        <v>20.6</v>
      </c>
      <c r="J45" s="7">
        <v>1.3</v>
      </c>
      <c r="K45" s="7">
        <v>2.6</v>
      </c>
      <c r="L45" s="15">
        <v>0.01</v>
      </c>
      <c r="M45" t="s">
        <v>141</v>
      </c>
      <c r="N45" s="8">
        <f t="shared" si="1"/>
        <v>384.61538461538464</v>
      </c>
      <c r="O45" s="7">
        <v>3</v>
      </c>
      <c r="P45" t="s">
        <v>37</v>
      </c>
      <c r="Q45" s="9">
        <f t="shared" si="0"/>
        <v>7.9751176329850904E-2</v>
      </c>
    </row>
    <row r="46" spans="1:17" x14ac:dyDescent="0.25">
      <c r="A46" t="s">
        <v>210</v>
      </c>
      <c r="B46" s="6" t="s">
        <v>209</v>
      </c>
      <c r="C46" s="7">
        <v>64.900000000000006</v>
      </c>
      <c r="D46" s="7">
        <v>14</v>
      </c>
      <c r="E46" s="7">
        <v>10.1</v>
      </c>
      <c r="F46" s="7">
        <v>9.1999999999999993</v>
      </c>
      <c r="G46" s="7">
        <v>65.8</v>
      </c>
      <c r="H46" t="s">
        <v>24</v>
      </c>
      <c r="I46" s="7">
        <v>452.4</v>
      </c>
      <c r="J46" s="7">
        <v>44.5</v>
      </c>
      <c r="K46" s="7">
        <v>6.9</v>
      </c>
      <c r="L46" s="15">
        <v>0.33100000000000002</v>
      </c>
      <c r="M46" t="s">
        <v>141</v>
      </c>
      <c r="N46" s="8">
        <f t="shared" si="1"/>
        <v>455.92705167173256</v>
      </c>
      <c r="O46" s="7">
        <v>30</v>
      </c>
      <c r="P46" t="s">
        <v>16</v>
      </c>
      <c r="Q46" s="9">
        <f t="shared" si="0"/>
        <v>0.79751176329850904</v>
      </c>
    </row>
    <row r="47" spans="1:17" x14ac:dyDescent="0.25">
      <c r="A47" t="s">
        <v>211</v>
      </c>
      <c r="B47" s="6" t="s">
        <v>212</v>
      </c>
      <c r="C47" s="7">
        <v>32.799999999999997</v>
      </c>
      <c r="D47" s="7">
        <v>15.4</v>
      </c>
      <c r="E47" s="7">
        <v>15.4</v>
      </c>
      <c r="F47" s="7">
        <v>6.9</v>
      </c>
      <c r="G47" s="7">
        <v>37.9</v>
      </c>
      <c r="H47" t="s">
        <v>14</v>
      </c>
      <c r="I47" s="7">
        <v>541.29999999999995</v>
      </c>
      <c r="J47" s="7">
        <v>53.2</v>
      </c>
      <c r="K47" s="7">
        <v>14.3</v>
      </c>
      <c r="L47" s="15">
        <v>8.5000000000000006E-2</v>
      </c>
      <c r="M47" t="s">
        <v>141</v>
      </c>
      <c r="N47" s="8">
        <f t="shared" si="1"/>
        <v>324.53825857519791</v>
      </c>
      <c r="O47" s="7">
        <v>12.3</v>
      </c>
      <c r="P47" t="s">
        <v>20</v>
      </c>
      <c r="Q47" s="9">
        <f t="shared" si="0"/>
        <v>0.3269798229523887</v>
      </c>
    </row>
    <row r="48" spans="1:17" x14ac:dyDescent="0.25">
      <c r="A48" t="s">
        <v>213</v>
      </c>
      <c r="B48" s="6" t="s">
        <v>212</v>
      </c>
      <c r="C48" s="7">
        <v>37.200000000000003</v>
      </c>
      <c r="D48" s="7">
        <v>15</v>
      </c>
      <c r="E48" s="7">
        <v>15</v>
      </c>
      <c r="F48" s="7">
        <v>6.8</v>
      </c>
      <c r="G48" s="7">
        <v>35.799999999999997</v>
      </c>
      <c r="H48" t="s">
        <v>14</v>
      </c>
      <c r="I48" s="7">
        <v>446.7</v>
      </c>
      <c r="J48" s="7">
        <v>43.9</v>
      </c>
      <c r="K48" s="7">
        <v>12.5</v>
      </c>
      <c r="L48" s="15">
        <v>0.109</v>
      </c>
      <c r="M48" t="s">
        <v>141</v>
      </c>
      <c r="N48" s="8">
        <f t="shared" si="1"/>
        <v>513.96648044692733</v>
      </c>
      <c r="O48" s="7">
        <v>18.399999999999999</v>
      </c>
      <c r="P48" t="s">
        <v>20</v>
      </c>
      <c r="Q48" s="9">
        <f t="shared" si="0"/>
        <v>0.48914054815641883</v>
      </c>
    </row>
    <row r="49" spans="1:17" x14ac:dyDescent="0.25">
      <c r="A49" t="s">
        <v>214</v>
      </c>
      <c r="B49" s="6" t="s">
        <v>212</v>
      </c>
      <c r="C49" s="7">
        <v>44.4</v>
      </c>
      <c r="D49" s="7">
        <v>15.2</v>
      </c>
      <c r="E49" s="7">
        <v>14.7</v>
      </c>
      <c r="F49" s="7">
        <v>7.4</v>
      </c>
      <c r="G49" s="7">
        <v>43</v>
      </c>
      <c r="H49" t="s">
        <v>14</v>
      </c>
      <c r="I49" s="7">
        <v>567.79999999999995</v>
      </c>
      <c r="J49" s="7">
        <v>55.8</v>
      </c>
      <c r="K49" s="7">
        <v>13.2</v>
      </c>
      <c r="L49" s="15">
        <v>0.155</v>
      </c>
      <c r="M49" t="s">
        <v>141</v>
      </c>
      <c r="N49" s="8">
        <f t="shared" si="1"/>
        <v>537.20930232558135</v>
      </c>
      <c r="O49" s="7">
        <v>23.1</v>
      </c>
      <c r="P49" t="s">
        <v>534</v>
      </c>
      <c r="Q49" s="9">
        <f t="shared" si="0"/>
        <v>0.61408405773985197</v>
      </c>
    </row>
    <row r="50" spans="1:17" x14ac:dyDescent="0.25">
      <c r="A50" t="s">
        <v>215</v>
      </c>
      <c r="B50" s="6" t="s">
        <v>212</v>
      </c>
      <c r="C50" s="7">
        <v>72.5</v>
      </c>
      <c r="D50" s="7">
        <v>10.9</v>
      </c>
      <c r="E50" s="7">
        <v>10.9</v>
      </c>
      <c r="F50" s="7">
        <v>11.7</v>
      </c>
      <c r="G50" s="7">
        <v>106.6</v>
      </c>
      <c r="H50" t="s">
        <v>14</v>
      </c>
      <c r="I50" s="7">
        <v>587.5</v>
      </c>
      <c r="J50" s="7">
        <v>57.7</v>
      </c>
      <c r="K50" s="7">
        <v>5.5</v>
      </c>
      <c r="L50" s="15">
        <v>0.41299999999999998</v>
      </c>
      <c r="M50" t="s">
        <v>141</v>
      </c>
      <c r="N50" s="8">
        <f t="shared" si="1"/>
        <v>399.62476547842408</v>
      </c>
      <c r="O50" s="7">
        <v>42.6</v>
      </c>
      <c r="P50" t="s">
        <v>16</v>
      </c>
      <c r="Q50" s="9">
        <f t="shared" si="0"/>
        <v>1.1324667038838829</v>
      </c>
    </row>
    <row r="51" spans="1:17" x14ac:dyDescent="0.25">
      <c r="A51" t="s">
        <v>216</v>
      </c>
      <c r="B51" s="6" t="s">
        <v>212</v>
      </c>
      <c r="C51" s="7">
        <v>39.5</v>
      </c>
      <c r="D51" s="7">
        <v>14.5</v>
      </c>
      <c r="E51" s="7">
        <v>14.5</v>
      </c>
      <c r="F51" s="7">
        <v>8.5</v>
      </c>
      <c r="G51" s="7">
        <v>56.1</v>
      </c>
      <c r="H51" t="s">
        <v>14</v>
      </c>
      <c r="I51" s="7">
        <v>793.6</v>
      </c>
      <c r="J51" s="7">
        <v>78</v>
      </c>
      <c r="K51" s="7">
        <v>14.2</v>
      </c>
      <c r="L51" s="15">
        <v>0.123</v>
      </c>
      <c r="M51" t="s">
        <v>141</v>
      </c>
      <c r="N51" s="8">
        <f t="shared" si="1"/>
        <v>354.7237076648841</v>
      </c>
      <c r="O51" s="7">
        <v>19.899999999999999</v>
      </c>
      <c r="P51" t="s">
        <v>534</v>
      </c>
      <c r="Q51" s="9">
        <f t="shared" si="0"/>
        <v>0.52901613632134425</v>
      </c>
    </row>
    <row r="52" spans="1:17" x14ac:dyDescent="0.25">
      <c r="A52" t="s">
        <v>217</v>
      </c>
      <c r="B52" s="6" t="s">
        <v>205</v>
      </c>
      <c r="C52" s="7">
        <v>45.2</v>
      </c>
      <c r="D52" s="7">
        <v>16</v>
      </c>
      <c r="E52" s="7">
        <v>14.7</v>
      </c>
      <c r="F52" s="7">
        <v>9.8000000000000007</v>
      </c>
      <c r="G52" s="7">
        <v>75.400000000000006</v>
      </c>
      <c r="H52" t="s">
        <v>14</v>
      </c>
      <c r="I52" s="7">
        <v>783.7</v>
      </c>
      <c r="J52" s="7">
        <v>77</v>
      </c>
      <c r="K52" s="7">
        <v>10.4</v>
      </c>
      <c r="L52" s="15">
        <v>0.161</v>
      </c>
      <c r="M52" t="s">
        <v>141</v>
      </c>
      <c r="N52" s="8">
        <f t="shared" si="1"/>
        <v>253.31564986737399</v>
      </c>
      <c r="O52" s="7">
        <v>19.100000000000001</v>
      </c>
      <c r="P52" t="s">
        <v>20</v>
      </c>
      <c r="Q52" s="9">
        <f t="shared" si="0"/>
        <v>0.50774915596671755</v>
      </c>
    </row>
    <row r="53" spans="1:17" x14ac:dyDescent="0.25">
      <c r="A53" t="s">
        <v>218</v>
      </c>
      <c r="B53" s="6" t="s">
        <v>219</v>
      </c>
      <c r="C53" s="7">
        <v>61.9</v>
      </c>
      <c r="D53" s="7">
        <v>16.100000000000001</v>
      </c>
      <c r="E53" s="7">
        <v>14.5</v>
      </c>
      <c r="F53" s="7">
        <v>13.3</v>
      </c>
      <c r="G53" s="7">
        <v>138.9</v>
      </c>
      <c r="H53" t="s">
        <v>14</v>
      </c>
      <c r="I53" s="7">
        <v>694.3</v>
      </c>
      <c r="J53" s="7">
        <v>48.3</v>
      </c>
      <c r="K53" s="7">
        <v>5</v>
      </c>
      <c r="L53" s="15">
        <v>0.30099999999999999</v>
      </c>
      <c r="M53" t="s">
        <v>141</v>
      </c>
      <c r="N53" s="8">
        <f t="shared" si="1"/>
        <v>182.86537077033836</v>
      </c>
      <c r="O53" s="7">
        <v>25.4</v>
      </c>
      <c r="P53" t="s">
        <v>534</v>
      </c>
      <c r="Q53" s="9">
        <f t="shared" si="0"/>
        <v>0.67522662625940433</v>
      </c>
    </row>
    <row r="54" spans="1:17" x14ac:dyDescent="0.25">
      <c r="A54" t="s">
        <v>150</v>
      </c>
      <c r="B54" s="6" t="s">
        <v>151</v>
      </c>
      <c r="C54" s="7">
        <v>9.5</v>
      </c>
      <c r="D54" s="7">
        <v>5.3</v>
      </c>
      <c r="E54" s="7">
        <v>5.3</v>
      </c>
      <c r="F54" s="7">
        <v>6.2</v>
      </c>
      <c r="G54" s="7">
        <v>30.2</v>
      </c>
      <c r="H54" t="s">
        <v>14</v>
      </c>
      <c r="I54" s="7">
        <v>88.9</v>
      </c>
      <c r="J54" s="7">
        <v>5.6</v>
      </c>
      <c r="K54" s="7">
        <v>2.9</v>
      </c>
      <c r="L54" s="15">
        <v>7.0000000000000001E-3</v>
      </c>
      <c r="M54" t="s">
        <v>141</v>
      </c>
      <c r="N54" s="8">
        <f t="shared" si="1"/>
        <v>102.64900662251657</v>
      </c>
      <c r="O54" s="7">
        <v>3.1</v>
      </c>
      <c r="P54" t="s">
        <v>37</v>
      </c>
      <c r="Q54" s="9">
        <f t="shared" si="0"/>
        <v>8.240954887417927E-2</v>
      </c>
    </row>
    <row r="55" spans="1:17" x14ac:dyDescent="0.25">
      <c r="A55" t="s">
        <v>220</v>
      </c>
      <c r="B55" s="6" t="s">
        <v>221</v>
      </c>
      <c r="C55" s="7">
        <v>13.7</v>
      </c>
      <c r="D55" s="7">
        <v>6.6</v>
      </c>
      <c r="E55" s="7">
        <v>3.2</v>
      </c>
      <c r="F55" s="7">
        <v>4.7</v>
      </c>
      <c r="G55" s="7">
        <v>17.3</v>
      </c>
      <c r="H55" t="s">
        <v>14</v>
      </c>
      <c r="I55" s="7">
        <v>46.1</v>
      </c>
      <c r="J55" s="7">
        <v>5.8</v>
      </c>
      <c r="K55" s="7">
        <v>2.7</v>
      </c>
      <c r="L55" s="15">
        <v>1.4999999999999999E-2</v>
      </c>
      <c r="M55" t="s">
        <v>141</v>
      </c>
      <c r="N55" s="8">
        <f t="shared" si="1"/>
        <v>190.75144508670519</v>
      </c>
      <c r="O55" s="7">
        <v>3.3</v>
      </c>
      <c r="P55" t="s">
        <v>37</v>
      </c>
      <c r="Q55" s="9">
        <f t="shared" si="0"/>
        <v>8.7726293962836002E-2</v>
      </c>
    </row>
    <row r="56" spans="1:17" x14ac:dyDescent="0.25">
      <c r="A56" t="s">
        <v>152</v>
      </c>
      <c r="B56" s="6" t="s">
        <v>153</v>
      </c>
      <c r="C56" s="7">
        <v>54.7</v>
      </c>
      <c r="D56" s="7">
        <v>21.4</v>
      </c>
      <c r="E56" s="7">
        <v>13.4</v>
      </c>
      <c r="F56" s="7">
        <v>10.4</v>
      </c>
      <c r="G56" s="7">
        <v>85.8</v>
      </c>
      <c r="H56" t="s">
        <v>14</v>
      </c>
      <c r="I56" s="7">
        <v>502</v>
      </c>
      <c r="J56" s="7">
        <v>43.6</v>
      </c>
      <c r="K56" s="7">
        <v>5.9</v>
      </c>
      <c r="L56" s="15">
        <v>0.23499999999999999</v>
      </c>
      <c r="M56" t="s">
        <v>141</v>
      </c>
      <c r="N56" s="8">
        <f t="shared" si="1"/>
        <v>315.85081585081588</v>
      </c>
      <c r="O56" s="7">
        <v>27.1</v>
      </c>
      <c r="P56" t="s">
        <v>534</v>
      </c>
      <c r="Q56" s="9">
        <f t="shared" si="0"/>
        <v>0.72041895951298651</v>
      </c>
    </row>
    <row r="57" spans="1:17" x14ac:dyDescent="0.25">
      <c r="A57" t="s">
        <v>154</v>
      </c>
      <c r="B57" s="6" t="s">
        <v>155</v>
      </c>
      <c r="C57" s="7">
        <v>35.299999999999997</v>
      </c>
      <c r="D57" s="7">
        <v>21.8</v>
      </c>
      <c r="E57" s="7">
        <v>19.5</v>
      </c>
      <c r="F57" s="7">
        <v>4.4000000000000004</v>
      </c>
      <c r="G57" s="7">
        <v>15.2</v>
      </c>
      <c r="H57" t="s">
        <v>14</v>
      </c>
      <c r="I57" s="7">
        <v>185</v>
      </c>
      <c r="J57" s="7">
        <v>13.3</v>
      </c>
      <c r="K57" s="7">
        <v>12.2</v>
      </c>
      <c r="L57" s="15">
        <v>9.8000000000000004E-2</v>
      </c>
      <c r="M57" t="s">
        <v>141</v>
      </c>
      <c r="N57" s="8">
        <f t="shared" si="1"/>
        <v>736.8421052631578</v>
      </c>
      <c r="O57" s="7">
        <v>11.2</v>
      </c>
      <c r="P57" t="s">
        <v>25</v>
      </c>
      <c r="Q57" s="9">
        <f t="shared" si="0"/>
        <v>0.29773772496477674</v>
      </c>
    </row>
    <row r="58" spans="1:17" x14ac:dyDescent="0.25">
      <c r="A58" t="s">
        <v>156</v>
      </c>
      <c r="B58" s="6" t="s">
        <v>153</v>
      </c>
      <c r="C58" s="7">
        <v>54.7</v>
      </c>
      <c r="D58" s="7">
        <v>21.2</v>
      </c>
      <c r="E58" s="7">
        <v>16.7</v>
      </c>
      <c r="F58" s="7">
        <v>13.6</v>
      </c>
      <c r="G58" s="7">
        <v>144.19999999999999</v>
      </c>
      <c r="H58" t="s">
        <v>14</v>
      </c>
      <c r="I58" s="7">
        <v>898.8</v>
      </c>
      <c r="J58" s="7">
        <v>78.2</v>
      </c>
      <c r="K58" s="7">
        <v>6.2</v>
      </c>
      <c r="L58" s="15">
        <v>0.23499999999999999</v>
      </c>
      <c r="M58" t="s">
        <v>141</v>
      </c>
      <c r="N58" s="8">
        <f t="shared" si="1"/>
        <v>187.9334257975035</v>
      </c>
      <c r="O58" s="7">
        <v>27.1</v>
      </c>
      <c r="P58" t="s">
        <v>534</v>
      </c>
      <c r="Q58" s="9">
        <f t="shared" si="0"/>
        <v>0.72041895951298651</v>
      </c>
    </row>
    <row r="59" spans="1:17" x14ac:dyDescent="0.25">
      <c r="A59" t="s">
        <v>222</v>
      </c>
      <c r="B59" s="6" t="s">
        <v>219</v>
      </c>
      <c r="C59" s="7">
        <v>56.8</v>
      </c>
      <c r="D59" s="7">
        <v>20</v>
      </c>
      <c r="E59" s="7">
        <v>18.8</v>
      </c>
      <c r="F59" s="7">
        <v>13.5</v>
      </c>
      <c r="G59" s="7">
        <v>143.1</v>
      </c>
      <c r="H59" t="s">
        <v>14</v>
      </c>
      <c r="I59" s="7">
        <v>1143</v>
      </c>
      <c r="J59" s="7">
        <v>79.5</v>
      </c>
      <c r="K59" s="7">
        <v>8</v>
      </c>
      <c r="L59" s="15">
        <v>0.253</v>
      </c>
      <c r="M59" t="s">
        <v>141</v>
      </c>
      <c r="N59" s="8">
        <f t="shared" si="1"/>
        <v>157.23270440251571</v>
      </c>
      <c r="O59" s="7">
        <v>22.5</v>
      </c>
      <c r="P59" t="s">
        <v>534</v>
      </c>
      <c r="Q59" s="9">
        <f t="shared" si="0"/>
        <v>0.5981338224738818</v>
      </c>
    </row>
    <row r="60" spans="1:17" x14ac:dyDescent="0.25">
      <c r="A60" t="s">
        <v>234</v>
      </c>
      <c r="B60" s="6" t="s">
        <v>233</v>
      </c>
      <c r="C60" s="7">
        <v>38.5</v>
      </c>
      <c r="D60" s="7">
        <v>12.2</v>
      </c>
      <c r="E60" s="7">
        <v>5.0999999999999996</v>
      </c>
      <c r="F60" s="7">
        <v>7.5</v>
      </c>
      <c r="G60" s="7">
        <v>44.8</v>
      </c>
      <c r="H60" t="s">
        <v>14</v>
      </c>
      <c r="I60" s="7">
        <v>236.2</v>
      </c>
      <c r="J60" s="7">
        <v>13.9</v>
      </c>
      <c r="K60" s="7">
        <v>5.3</v>
      </c>
      <c r="L60" s="15">
        <v>0.11600000000000001</v>
      </c>
      <c r="M60" t="s">
        <v>141</v>
      </c>
      <c r="N60" s="8">
        <f t="shared" si="1"/>
        <v>62.5</v>
      </c>
      <c r="O60" s="7">
        <v>2.8</v>
      </c>
      <c r="P60" t="s">
        <v>37</v>
      </c>
      <c r="Q60" s="9">
        <f t="shared" si="0"/>
        <v>7.4434431241194185E-2</v>
      </c>
    </row>
    <row r="61" spans="1:17" x14ac:dyDescent="0.25">
      <c r="A61" t="s">
        <v>235</v>
      </c>
      <c r="B61" s="6" t="s">
        <v>236</v>
      </c>
      <c r="C61" s="7">
        <v>30</v>
      </c>
      <c r="D61" s="7">
        <v>11.9</v>
      </c>
      <c r="E61" s="7">
        <v>11.4</v>
      </c>
      <c r="F61" s="7">
        <v>9.6999999999999993</v>
      </c>
      <c r="G61" s="7">
        <v>73.900000000000006</v>
      </c>
      <c r="H61" t="s">
        <v>14</v>
      </c>
      <c r="I61" s="7">
        <v>364.6</v>
      </c>
      <c r="J61" s="7">
        <v>20.5</v>
      </c>
      <c r="K61" s="7">
        <v>4.9000000000000004</v>
      </c>
      <c r="L61" s="15">
        <v>7.0999999999999994E-2</v>
      </c>
      <c r="M61" t="s">
        <v>141</v>
      </c>
      <c r="N61" s="8">
        <f t="shared" si="1"/>
        <v>108.25439783491203</v>
      </c>
      <c r="O61" s="7">
        <v>8</v>
      </c>
      <c r="P61" t="s">
        <v>25</v>
      </c>
      <c r="Q61" s="9">
        <f t="shared" si="0"/>
        <v>0.21266980354626908</v>
      </c>
    </row>
    <row r="62" spans="1:17" x14ac:dyDescent="0.25">
      <c r="A62" t="s">
        <v>237</v>
      </c>
      <c r="B62" s="6" t="s">
        <v>197</v>
      </c>
      <c r="C62" s="7">
        <v>68.3</v>
      </c>
      <c r="D62" s="7">
        <v>13.4</v>
      </c>
      <c r="E62" s="7">
        <v>11.8</v>
      </c>
      <c r="F62" s="7">
        <v>10.199999999999999</v>
      </c>
      <c r="G62" s="7">
        <v>80.900000000000006</v>
      </c>
      <c r="H62" t="s">
        <v>14</v>
      </c>
      <c r="I62" s="7">
        <v>573</v>
      </c>
      <c r="J62" s="7">
        <v>28.7</v>
      </c>
      <c r="K62" s="7">
        <v>7.1</v>
      </c>
      <c r="L62" s="15">
        <v>0.36599999999999999</v>
      </c>
      <c r="M62" t="s">
        <v>141</v>
      </c>
      <c r="N62" s="8">
        <f t="shared" si="1"/>
        <v>212.60815822002468</v>
      </c>
      <c r="O62" s="7">
        <v>17.2</v>
      </c>
      <c r="P62" t="s">
        <v>20</v>
      </c>
      <c r="Q62" s="9">
        <f t="shared" si="0"/>
        <v>0.45724007762447855</v>
      </c>
    </row>
    <row r="63" spans="1:17" x14ac:dyDescent="0.25">
      <c r="A63" t="s">
        <v>238</v>
      </c>
      <c r="B63" s="6" t="s">
        <v>239</v>
      </c>
      <c r="C63" s="7">
        <v>14.6</v>
      </c>
      <c r="D63" s="7">
        <v>5</v>
      </c>
      <c r="E63" s="7">
        <v>5</v>
      </c>
      <c r="F63" s="7">
        <v>3.2</v>
      </c>
      <c r="G63" s="7">
        <v>7.8</v>
      </c>
      <c r="H63" t="s">
        <v>14</v>
      </c>
      <c r="I63" s="7">
        <v>25.7</v>
      </c>
      <c r="J63" s="7">
        <v>4.5999999999999996</v>
      </c>
      <c r="K63" s="7">
        <v>3.3</v>
      </c>
      <c r="L63" s="15">
        <v>1.7000000000000001E-2</v>
      </c>
      <c r="M63" t="s">
        <v>141</v>
      </c>
      <c r="N63" s="8">
        <f t="shared" si="1"/>
        <v>1307.6923076923076</v>
      </c>
      <c r="O63" s="7">
        <v>10.199999999999999</v>
      </c>
      <c r="P63" t="s">
        <v>25</v>
      </c>
      <c r="Q63" s="9">
        <f t="shared" si="0"/>
        <v>0.27115399952149305</v>
      </c>
    </row>
    <row r="64" spans="1:17" x14ac:dyDescent="0.25">
      <c r="A64" t="s">
        <v>240</v>
      </c>
      <c r="B64" s="6" t="s">
        <v>241</v>
      </c>
      <c r="C64" s="7">
        <v>32.299999999999997</v>
      </c>
      <c r="D64" s="7">
        <v>5.9</v>
      </c>
      <c r="E64" s="7">
        <v>5.0999999999999996</v>
      </c>
      <c r="F64" s="7">
        <v>6.9</v>
      </c>
      <c r="G64" s="7">
        <v>37.4</v>
      </c>
      <c r="H64" t="s">
        <v>14</v>
      </c>
      <c r="I64" s="7">
        <v>179.4</v>
      </c>
      <c r="J64" s="7">
        <v>14</v>
      </c>
      <c r="K64" s="7">
        <v>4.8</v>
      </c>
      <c r="L64" s="15">
        <v>8.2000000000000003E-2</v>
      </c>
      <c r="M64" t="s">
        <v>480</v>
      </c>
      <c r="N64" s="8">
        <f t="shared" si="1"/>
        <v>534.75935828877004</v>
      </c>
      <c r="O64" s="7">
        <v>20</v>
      </c>
      <c r="P64" t="s">
        <v>534</v>
      </c>
      <c r="Q64" s="9">
        <f t="shared" si="0"/>
        <v>0.53167450886567269</v>
      </c>
    </row>
    <row r="65" spans="1:17" x14ac:dyDescent="0.25">
      <c r="A65" t="s">
        <v>223</v>
      </c>
      <c r="B65" s="6" t="s">
        <v>219</v>
      </c>
      <c r="C65" s="7">
        <v>47.4</v>
      </c>
      <c r="D65" s="7">
        <v>19.3</v>
      </c>
      <c r="E65" s="7">
        <v>16.399999999999999</v>
      </c>
      <c r="F65" s="7">
        <v>11.6</v>
      </c>
      <c r="G65" s="7">
        <v>104.8</v>
      </c>
      <c r="H65" t="s">
        <v>14</v>
      </c>
      <c r="I65" s="7">
        <v>907.1</v>
      </c>
      <c r="J65" s="7">
        <v>63.1</v>
      </c>
      <c r="K65" s="7">
        <v>8.6999999999999993</v>
      </c>
      <c r="L65" s="15">
        <v>0.17699999999999999</v>
      </c>
      <c r="M65" t="s">
        <v>141</v>
      </c>
      <c r="N65" s="8">
        <f t="shared" si="1"/>
        <v>166.03053435114504</v>
      </c>
      <c r="O65" s="7">
        <v>17.399999999999999</v>
      </c>
      <c r="P65" t="s">
        <v>20</v>
      </c>
      <c r="Q65" s="9">
        <f t="shared" si="0"/>
        <v>0.4625568227131352</v>
      </c>
    </row>
    <row r="66" spans="1:17" x14ac:dyDescent="0.25">
      <c r="A66" t="s">
        <v>224</v>
      </c>
      <c r="B66" s="6" t="s">
        <v>225</v>
      </c>
      <c r="C66" s="7">
        <v>54.7</v>
      </c>
      <c r="D66" s="7">
        <v>16.100000000000001</v>
      </c>
      <c r="E66" s="7">
        <v>13.1</v>
      </c>
      <c r="F66" s="7">
        <v>13.7</v>
      </c>
      <c r="G66" s="7">
        <v>146.30000000000001</v>
      </c>
      <c r="H66" t="s">
        <v>14</v>
      </c>
      <c r="I66" s="7">
        <v>577.1</v>
      </c>
      <c r="J66" s="7">
        <v>39.299999999999997</v>
      </c>
      <c r="K66" s="7">
        <v>3.9</v>
      </c>
      <c r="L66" s="15">
        <v>0.23499999999999999</v>
      </c>
      <c r="M66" t="s">
        <v>141</v>
      </c>
      <c r="N66" s="8">
        <f t="shared" si="1"/>
        <v>209.15926179084073</v>
      </c>
      <c r="O66" s="7">
        <v>30.6</v>
      </c>
      <c r="P66" t="s">
        <v>16</v>
      </c>
      <c r="Q66" s="9">
        <f t="shared" ref="Q66:Q129" si="2">O66*100/$O$364</f>
        <v>0.81346199856447921</v>
      </c>
    </row>
    <row r="67" spans="1:17" x14ac:dyDescent="0.25">
      <c r="A67" t="s">
        <v>226</v>
      </c>
      <c r="B67" s="6" t="s">
        <v>227</v>
      </c>
      <c r="C67" s="7">
        <v>8.6</v>
      </c>
      <c r="D67" s="7">
        <v>3.5</v>
      </c>
      <c r="E67" s="7">
        <v>2.8</v>
      </c>
      <c r="F67" s="7">
        <v>4</v>
      </c>
      <c r="G67" s="7">
        <v>12.6</v>
      </c>
      <c r="H67" t="s">
        <v>14</v>
      </c>
      <c r="I67" s="7">
        <v>24.9</v>
      </c>
      <c r="J67" s="7">
        <v>1.4</v>
      </c>
      <c r="K67" s="7">
        <v>2</v>
      </c>
      <c r="L67" s="15">
        <v>6.0000000000000001E-3</v>
      </c>
      <c r="M67" t="s">
        <v>141</v>
      </c>
      <c r="N67" s="8">
        <f t="shared" ref="N67:N130" si="3">(O67/G67)*1000</f>
        <v>206.34920634920636</v>
      </c>
      <c r="O67" s="7">
        <v>2.6</v>
      </c>
      <c r="P67" t="s">
        <v>37</v>
      </c>
      <c r="Q67" s="9">
        <f t="shared" si="2"/>
        <v>6.9117686152537453E-2</v>
      </c>
    </row>
    <row r="68" spans="1:17" x14ac:dyDescent="0.25">
      <c r="A68" t="s">
        <v>228</v>
      </c>
      <c r="B68" s="6" t="s">
        <v>229</v>
      </c>
      <c r="C68" s="7">
        <v>7.3</v>
      </c>
      <c r="D68" s="7">
        <v>4.8</v>
      </c>
      <c r="E68" s="7">
        <v>2.8</v>
      </c>
      <c r="F68" s="7">
        <v>2.9</v>
      </c>
      <c r="G68" s="7">
        <v>6.6</v>
      </c>
      <c r="H68" t="s">
        <v>14</v>
      </c>
      <c r="I68" s="7">
        <v>13.1</v>
      </c>
      <c r="J68" s="7">
        <v>1.3</v>
      </c>
      <c r="K68" s="7">
        <v>2</v>
      </c>
      <c r="L68" s="15">
        <v>4.0000000000000001E-3</v>
      </c>
      <c r="M68" t="s">
        <v>141</v>
      </c>
      <c r="N68" s="8">
        <f t="shared" si="3"/>
        <v>424.24242424242425</v>
      </c>
      <c r="O68" s="7">
        <v>2.8</v>
      </c>
      <c r="P68" t="s">
        <v>37</v>
      </c>
      <c r="Q68" s="9">
        <f t="shared" si="2"/>
        <v>7.4434431241194185E-2</v>
      </c>
    </row>
    <row r="69" spans="1:17" x14ac:dyDescent="0.25">
      <c r="A69" t="s">
        <v>230</v>
      </c>
      <c r="B69" s="6" t="s">
        <v>231</v>
      </c>
      <c r="C69" s="7">
        <v>59.5</v>
      </c>
      <c r="D69" s="7">
        <v>14.9</v>
      </c>
      <c r="E69" s="7">
        <v>13.7</v>
      </c>
      <c r="F69" s="7">
        <v>14.2</v>
      </c>
      <c r="G69" s="7">
        <v>158.4</v>
      </c>
      <c r="H69" t="s">
        <v>36</v>
      </c>
      <c r="I69" s="7">
        <v>599.79999999999995</v>
      </c>
      <c r="J69" s="7">
        <v>60.3</v>
      </c>
      <c r="K69" s="7">
        <v>3.8</v>
      </c>
      <c r="L69" s="15">
        <v>0.27800000000000002</v>
      </c>
      <c r="M69" t="s">
        <v>141</v>
      </c>
      <c r="N69" s="8">
        <f t="shared" si="3"/>
        <v>8.2070707070707076</v>
      </c>
      <c r="O69" s="7">
        <v>1.3</v>
      </c>
      <c r="P69" t="s">
        <v>37</v>
      </c>
      <c r="Q69" s="9">
        <f t="shared" si="2"/>
        <v>3.4558843076268726E-2</v>
      </c>
    </row>
    <row r="70" spans="1:17" x14ac:dyDescent="0.25">
      <c r="A70" t="s">
        <v>232</v>
      </c>
      <c r="B70" s="6" t="s">
        <v>233</v>
      </c>
      <c r="C70" s="7">
        <v>60.2</v>
      </c>
      <c r="D70" s="7">
        <v>14.6</v>
      </c>
      <c r="E70" s="7">
        <v>11</v>
      </c>
      <c r="F70" s="7">
        <v>12.2</v>
      </c>
      <c r="G70" s="7">
        <v>116.9</v>
      </c>
      <c r="H70" t="s">
        <v>14</v>
      </c>
      <c r="I70" s="7">
        <v>601</v>
      </c>
      <c r="J70" s="7">
        <v>35.4</v>
      </c>
      <c r="K70" s="7">
        <v>5.0999999999999996</v>
      </c>
      <c r="L70" s="15">
        <v>0.28499999999999998</v>
      </c>
      <c r="M70" t="s">
        <v>141</v>
      </c>
      <c r="N70" s="8">
        <f t="shared" si="3"/>
        <v>33.361847733105215</v>
      </c>
      <c r="O70" s="7">
        <v>3.9</v>
      </c>
      <c r="P70" t="s">
        <v>37</v>
      </c>
      <c r="Q70" s="9">
        <f t="shared" si="2"/>
        <v>0.10367652922880619</v>
      </c>
    </row>
    <row r="71" spans="1:17" x14ac:dyDescent="0.25">
      <c r="A71" t="s">
        <v>242</v>
      </c>
      <c r="B71" s="6" t="s">
        <v>243</v>
      </c>
      <c r="C71" s="7">
        <v>37.6</v>
      </c>
      <c r="D71" s="7">
        <v>8.9</v>
      </c>
      <c r="E71" s="7">
        <v>6.2</v>
      </c>
      <c r="F71" s="7">
        <v>6.4</v>
      </c>
      <c r="G71" s="7">
        <v>32.200000000000003</v>
      </c>
      <c r="H71" t="s">
        <v>14</v>
      </c>
      <c r="I71" s="7">
        <v>215.1</v>
      </c>
      <c r="J71" s="7">
        <v>12.7</v>
      </c>
      <c r="K71" s="7">
        <v>6.7</v>
      </c>
      <c r="L71" s="15">
        <v>0.111</v>
      </c>
      <c r="M71" t="s">
        <v>244</v>
      </c>
      <c r="N71" s="8">
        <f t="shared" si="3"/>
        <v>739.13043478260863</v>
      </c>
      <c r="O71" s="7">
        <v>23.8</v>
      </c>
      <c r="P71" t="s">
        <v>534</v>
      </c>
      <c r="Q71" s="9">
        <f t="shared" si="2"/>
        <v>0.63269266555015058</v>
      </c>
    </row>
    <row r="72" spans="1:17" x14ac:dyDescent="0.25">
      <c r="A72" t="s">
        <v>245</v>
      </c>
      <c r="B72" s="6" t="s">
        <v>243</v>
      </c>
      <c r="C72" s="7">
        <v>39.799999999999997</v>
      </c>
      <c r="D72" s="7">
        <v>9.5</v>
      </c>
      <c r="E72" s="7">
        <v>6.3</v>
      </c>
      <c r="F72" s="7">
        <v>5.5</v>
      </c>
      <c r="G72" s="7">
        <v>23.3</v>
      </c>
      <c r="H72" t="s">
        <v>14</v>
      </c>
      <c r="I72" s="7">
        <v>166</v>
      </c>
      <c r="J72" s="7">
        <v>9.8000000000000007</v>
      </c>
      <c r="K72" s="7">
        <v>7.1</v>
      </c>
      <c r="L72" s="15">
        <v>0.124</v>
      </c>
      <c r="M72" t="s">
        <v>244</v>
      </c>
      <c r="N72" s="8">
        <f t="shared" si="3"/>
        <v>1107.2961373390558</v>
      </c>
      <c r="O72" s="7">
        <v>25.8</v>
      </c>
      <c r="P72" t="s">
        <v>534</v>
      </c>
      <c r="Q72" s="9">
        <f t="shared" si="2"/>
        <v>0.68586011643671785</v>
      </c>
    </row>
    <row r="73" spans="1:17" x14ac:dyDescent="0.25">
      <c r="A73" t="s">
        <v>246</v>
      </c>
      <c r="B73" s="6" t="s">
        <v>243</v>
      </c>
      <c r="C73" s="7">
        <v>29</v>
      </c>
      <c r="D73" s="7">
        <v>6.2</v>
      </c>
      <c r="E73" s="7">
        <v>5</v>
      </c>
      <c r="F73" s="7">
        <v>5.0999999999999996</v>
      </c>
      <c r="G73" s="7">
        <v>20</v>
      </c>
      <c r="H73" t="s">
        <v>14</v>
      </c>
      <c r="I73" s="7">
        <v>102.9</v>
      </c>
      <c r="J73" s="7">
        <v>6.1</v>
      </c>
      <c r="K73" s="7">
        <v>5.0999999999999996</v>
      </c>
      <c r="L73" s="15">
        <v>6.6000000000000003E-2</v>
      </c>
      <c r="M73" t="s">
        <v>244</v>
      </c>
      <c r="N73" s="8">
        <f t="shared" si="3"/>
        <v>575</v>
      </c>
      <c r="O73" s="7">
        <v>11.5</v>
      </c>
      <c r="P73" t="s">
        <v>25</v>
      </c>
      <c r="Q73" s="9">
        <f t="shared" si="2"/>
        <v>0.30571284259776182</v>
      </c>
    </row>
    <row r="74" spans="1:17" x14ac:dyDescent="0.25">
      <c r="A74" t="s">
        <v>247</v>
      </c>
      <c r="B74" s="6" t="s">
        <v>243</v>
      </c>
      <c r="C74" s="7">
        <v>43.9</v>
      </c>
      <c r="D74" s="7">
        <v>15.1</v>
      </c>
      <c r="E74" s="7">
        <v>13</v>
      </c>
      <c r="F74" s="7">
        <v>6.9</v>
      </c>
      <c r="G74" s="7">
        <v>37.4</v>
      </c>
      <c r="H74" t="s">
        <v>14</v>
      </c>
      <c r="I74" s="7">
        <v>616.70000000000005</v>
      </c>
      <c r="J74" s="7">
        <v>36.4</v>
      </c>
      <c r="K74" s="7">
        <v>16.5</v>
      </c>
      <c r="L74" s="15">
        <v>0.151</v>
      </c>
      <c r="M74" t="s">
        <v>244</v>
      </c>
      <c r="N74" s="8">
        <f t="shared" si="3"/>
        <v>791.44385026737973</v>
      </c>
      <c r="O74" s="7">
        <v>29.6</v>
      </c>
      <c r="P74" t="s">
        <v>16</v>
      </c>
      <c r="Q74" s="9">
        <f t="shared" si="2"/>
        <v>0.78687827312119563</v>
      </c>
    </row>
    <row r="75" spans="1:17" x14ac:dyDescent="0.25">
      <c r="A75" t="s">
        <v>248</v>
      </c>
      <c r="B75" s="6" t="s">
        <v>249</v>
      </c>
      <c r="C75" s="7">
        <v>4.7</v>
      </c>
      <c r="D75" s="7">
        <v>2</v>
      </c>
      <c r="E75" s="7">
        <v>2</v>
      </c>
      <c r="F75" s="7">
        <v>2.7</v>
      </c>
      <c r="G75" s="7">
        <v>5.7</v>
      </c>
      <c r="H75" t="s">
        <v>14</v>
      </c>
      <c r="I75" s="7">
        <v>9.1999999999999993</v>
      </c>
      <c r="J75" s="7">
        <v>0.5</v>
      </c>
      <c r="K75" s="7">
        <v>1.6</v>
      </c>
      <c r="L75" s="15">
        <v>2E-3</v>
      </c>
      <c r="M75" t="s">
        <v>244</v>
      </c>
      <c r="N75" s="8">
        <f t="shared" si="3"/>
        <v>403.50877192982455</v>
      </c>
      <c r="O75" s="7">
        <v>2.2999999999999998</v>
      </c>
      <c r="P75" t="s">
        <v>37</v>
      </c>
      <c r="Q75" s="9">
        <f t="shared" si="2"/>
        <v>6.1142568519552354E-2</v>
      </c>
    </row>
    <row r="76" spans="1:17" x14ac:dyDescent="0.25">
      <c r="A76" t="s">
        <v>250</v>
      </c>
      <c r="B76" s="6" t="s">
        <v>251</v>
      </c>
      <c r="C76" s="7">
        <v>33.6</v>
      </c>
      <c r="D76" s="7">
        <v>11.6</v>
      </c>
      <c r="E76" s="7">
        <v>8.4</v>
      </c>
      <c r="F76" s="7">
        <v>9.8000000000000007</v>
      </c>
      <c r="G76" s="7">
        <v>74.7</v>
      </c>
      <c r="H76" t="s">
        <v>14</v>
      </c>
      <c r="I76" s="7">
        <v>467.7</v>
      </c>
      <c r="J76" s="7">
        <v>21.5</v>
      </c>
      <c r="K76" s="7">
        <v>6.3</v>
      </c>
      <c r="L76" s="15">
        <v>8.8999999999999996E-2</v>
      </c>
      <c r="M76" t="s">
        <v>244</v>
      </c>
      <c r="N76" s="8">
        <f t="shared" si="3"/>
        <v>191.43239625167337</v>
      </c>
      <c r="O76" s="7">
        <v>14.3</v>
      </c>
      <c r="P76" t="s">
        <v>20</v>
      </c>
      <c r="Q76" s="9">
        <f t="shared" si="2"/>
        <v>0.38014727383895597</v>
      </c>
    </row>
    <row r="77" spans="1:17" x14ac:dyDescent="0.25">
      <c r="A77" t="s">
        <v>264</v>
      </c>
      <c r="B77" s="6" t="s">
        <v>265</v>
      </c>
      <c r="C77" s="7">
        <v>5.9</v>
      </c>
      <c r="D77" s="7">
        <v>2.1</v>
      </c>
      <c r="E77" s="7">
        <v>1.7</v>
      </c>
      <c r="F77" s="7">
        <v>2.2000000000000002</v>
      </c>
      <c r="G77" s="7">
        <v>3.8</v>
      </c>
      <c r="H77" t="s">
        <v>14</v>
      </c>
      <c r="I77" s="7">
        <v>5.2</v>
      </c>
      <c r="J77" s="7">
        <v>0.4</v>
      </c>
      <c r="K77" s="7">
        <v>1.4</v>
      </c>
      <c r="L77" s="15">
        <v>3.0000000000000001E-3</v>
      </c>
      <c r="M77" t="s">
        <v>244</v>
      </c>
      <c r="N77" s="8">
        <f t="shared" si="3"/>
        <v>552.63157894736844</v>
      </c>
      <c r="O77" s="7">
        <v>2.1</v>
      </c>
      <c r="P77" t="s">
        <v>37</v>
      </c>
      <c r="Q77" s="9">
        <f t="shared" si="2"/>
        <v>5.5825823430895635E-2</v>
      </c>
    </row>
    <row r="78" spans="1:17" x14ac:dyDescent="0.25">
      <c r="A78" t="s">
        <v>266</v>
      </c>
      <c r="B78" s="6" t="s">
        <v>265</v>
      </c>
      <c r="C78" s="7">
        <v>5.2</v>
      </c>
      <c r="D78" s="7">
        <v>3.5</v>
      </c>
      <c r="E78" s="7">
        <v>2.7</v>
      </c>
      <c r="F78" s="7">
        <v>3.5</v>
      </c>
      <c r="G78" s="7">
        <v>9.9</v>
      </c>
      <c r="H78" t="s">
        <v>14</v>
      </c>
      <c r="I78" s="7">
        <v>14.1</v>
      </c>
      <c r="J78" s="7">
        <v>1.1000000000000001</v>
      </c>
      <c r="K78" s="7">
        <v>1.4</v>
      </c>
      <c r="L78" s="15">
        <v>2E-3</v>
      </c>
      <c r="M78" t="s">
        <v>244</v>
      </c>
      <c r="N78" s="8">
        <f t="shared" si="3"/>
        <v>272.72727272727275</v>
      </c>
      <c r="O78" s="7">
        <v>2.7</v>
      </c>
      <c r="P78" t="s">
        <v>37</v>
      </c>
      <c r="Q78" s="9">
        <f t="shared" si="2"/>
        <v>7.1776058696865819E-2</v>
      </c>
    </row>
    <row r="79" spans="1:17" x14ac:dyDescent="0.25">
      <c r="A79" t="s">
        <v>252</v>
      </c>
      <c r="B79" s="6" t="s">
        <v>251</v>
      </c>
      <c r="C79" s="7">
        <v>35</v>
      </c>
      <c r="D79" s="7">
        <v>16.399999999999999</v>
      </c>
      <c r="E79" s="7">
        <v>14</v>
      </c>
      <c r="F79" s="7">
        <v>7.7</v>
      </c>
      <c r="G79" s="7">
        <v>47.2</v>
      </c>
      <c r="H79" t="s">
        <v>14</v>
      </c>
      <c r="I79" s="7">
        <v>541.4</v>
      </c>
      <c r="J79" s="7">
        <v>24.9</v>
      </c>
      <c r="K79" s="7">
        <v>11.5</v>
      </c>
      <c r="L79" s="15">
        <v>9.6000000000000002E-2</v>
      </c>
      <c r="M79" t="s">
        <v>244</v>
      </c>
      <c r="N79" s="8">
        <f t="shared" si="3"/>
        <v>222.45762711864407</v>
      </c>
      <c r="O79" s="7">
        <v>10.5</v>
      </c>
      <c r="P79" t="s">
        <v>25</v>
      </c>
      <c r="Q79" s="9">
        <f t="shared" si="2"/>
        <v>0.27912911715447819</v>
      </c>
    </row>
    <row r="80" spans="1:17" x14ac:dyDescent="0.25">
      <c r="A80" t="s">
        <v>267</v>
      </c>
      <c r="B80" s="6" t="s">
        <v>268</v>
      </c>
      <c r="C80" s="7">
        <v>3</v>
      </c>
      <c r="D80" s="7">
        <v>2.5</v>
      </c>
      <c r="E80" s="7">
        <v>2</v>
      </c>
      <c r="F80" s="7">
        <v>1.8</v>
      </c>
      <c r="G80" s="7">
        <v>2.5</v>
      </c>
      <c r="H80" t="s">
        <v>14</v>
      </c>
      <c r="I80" s="7">
        <v>3.8</v>
      </c>
      <c r="J80" s="7">
        <v>0.3</v>
      </c>
      <c r="K80" s="7">
        <v>1.5</v>
      </c>
      <c r="L80" s="15">
        <v>1E-3</v>
      </c>
      <c r="M80" t="s">
        <v>244</v>
      </c>
      <c r="N80" s="8">
        <f t="shared" si="3"/>
        <v>480</v>
      </c>
      <c r="O80" s="7">
        <v>1.2</v>
      </c>
      <c r="P80" t="s">
        <v>37</v>
      </c>
      <c r="Q80" s="9">
        <f t="shared" si="2"/>
        <v>3.190047053194036E-2</v>
      </c>
    </row>
    <row r="81" spans="1:17" x14ac:dyDescent="0.25">
      <c r="A81" t="s">
        <v>253</v>
      </c>
      <c r="B81" s="6" t="s">
        <v>251</v>
      </c>
      <c r="C81" s="7">
        <v>41.4</v>
      </c>
      <c r="D81" s="7">
        <v>15.6</v>
      </c>
      <c r="E81" s="7">
        <v>12</v>
      </c>
      <c r="F81" s="7">
        <v>9.4</v>
      </c>
      <c r="G81" s="7">
        <v>69.400000000000006</v>
      </c>
      <c r="H81" t="s">
        <v>14</v>
      </c>
      <c r="I81" s="7">
        <v>525.1</v>
      </c>
      <c r="J81" s="7">
        <v>24.1</v>
      </c>
      <c r="K81" s="7">
        <v>7.6</v>
      </c>
      <c r="L81" s="15">
        <v>0.13500000000000001</v>
      </c>
      <c r="M81" t="s">
        <v>244</v>
      </c>
      <c r="N81" s="8">
        <f t="shared" si="3"/>
        <v>194.5244956772334</v>
      </c>
      <c r="O81" s="7">
        <v>13.5</v>
      </c>
      <c r="P81" t="s">
        <v>20</v>
      </c>
      <c r="Q81" s="9">
        <f t="shared" si="2"/>
        <v>0.35888029348432909</v>
      </c>
    </row>
    <row r="82" spans="1:17" x14ac:dyDescent="0.25">
      <c r="A82" t="s">
        <v>254</v>
      </c>
      <c r="B82" s="6" t="s">
        <v>251</v>
      </c>
      <c r="C82" s="7">
        <v>39.299999999999997</v>
      </c>
      <c r="D82" s="7">
        <v>16.399999999999999</v>
      </c>
      <c r="E82" s="7">
        <v>13</v>
      </c>
      <c r="F82" s="7">
        <v>7.9</v>
      </c>
      <c r="G82" s="7">
        <v>49</v>
      </c>
      <c r="H82" t="s">
        <v>14</v>
      </c>
      <c r="I82" s="7">
        <v>593</v>
      </c>
      <c r="J82" s="7">
        <v>27.2</v>
      </c>
      <c r="K82" s="7">
        <v>12.1</v>
      </c>
      <c r="L82" s="15">
        <v>0.121</v>
      </c>
      <c r="M82" t="s">
        <v>244</v>
      </c>
      <c r="N82" s="8">
        <f t="shared" si="3"/>
        <v>255.10204081632654</v>
      </c>
      <c r="O82" s="7">
        <v>12.5</v>
      </c>
      <c r="P82" t="s">
        <v>20</v>
      </c>
      <c r="Q82" s="9">
        <f t="shared" si="2"/>
        <v>0.33229656804104546</v>
      </c>
    </row>
    <row r="83" spans="1:17" x14ac:dyDescent="0.25">
      <c r="A83" t="s">
        <v>255</v>
      </c>
      <c r="B83" s="6" t="s">
        <v>251</v>
      </c>
      <c r="C83" s="7">
        <v>56.8</v>
      </c>
      <c r="D83" s="7">
        <v>17.3</v>
      </c>
      <c r="E83" s="7">
        <v>15.7</v>
      </c>
      <c r="F83" s="7">
        <v>12.1</v>
      </c>
      <c r="G83" s="7">
        <v>115.9</v>
      </c>
      <c r="H83" t="s">
        <v>14</v>
      </c>
      <c r="I83" s="7">
        <v>1223.2</v>
      </c>
      <c r="J83" s="7">
        <v>56.2</v>
      </c>
      <c r="K83" s="7">
        <v>10.5</v>
      </c>
      <c r="L83" s="15">
        <v>0.253</v>
      </c>
      <c r="M83" t="s">
        <v>244</v>
      </c>
      <c r="N83" s="8">
        <f t="shared" si="3"/>
        <v>264.02070750647113</v>
      </c>
      <c r="O83" s="7">
        <v>30.6</v>
      </c>
      <c r="P83" t="s">
        <v>16</v>
      </c>
      <c r="Q83" s="9">
        <f t="shared" si="2"/>
        <v>0.81346199856447921</v>
      </c>
    </row>
    <row r="84" spans="1:17" x14ac:dyDescent="0.25">
      <c r="A84" t="s">
        <v>256</v>
      </c>
      <c r="B84" s="6" t="s">
        <v>257</v>
      </c>
      <c r="C84" s="7">
        <v>4.3</v>
      </c>
      <c r="D84" s="7">
        <v>2.4</v>
      </c>
      <c r="E84" s="7">
        <v>2.4</v>
      </c>
      <c r="F84" s="7">
        <v>2.9</v>
      </c>
      <c r="G84" s="7">
        <v>6.6</v>
      </c>
      <c r="H84" t="s">
        <v>14</v>
      </c>
      <c r="I84" s="7">
        <v>9.6</v>
      </c>
      <c r="J84" s="7">
        <v>0.7</v>
      </c>
      <c r="K84" s="7">
        <v>1.5</v>
      </c>
      <c r="L84" s="15">
        <v>1E-3</v>
      </c>
      <c r="M84" t="s">
        <v>244</v>
      </c>
      <c r="N84" s="8">
        <f t="shared" si="3"/>
        <v>90.909090909090907</v>
      </c>
      <c r="O84" s="7">
        <v>0.6</v>
      </c>
      <c r="P84" t="s">
        <v>37</v>
      </c>
      <c r="Q84" s="9">
        <f t="shared" si="2"/>
        <v>1.595023526597018E-2</v>
      </c>
    </row>
    <row r="85" spans="1:17" x14ac:dyDescent="0.25">
      <c r="A85" t="s">
        <v>258</v>
      </c>
      <c r="B85" s="6" t="s">
        <v>259</v>
      </c>
      <c r="C85" s="7">
        <v>35</v>
      </c>
      <c r="D85" s="7">
        <v>3.2</v>
      </c>
      <c r="E85" s="7">
        <v>1.6</v>
      </c>
      <c r="F85" s="7">
        <v>4.8</v>
      </c>
      <c r="G85" s="7">
        <v>18.100000000000001</v>
      </c>
      <c r="H85" t="s">
        <v>14</v>
      </c>
      <c r="I85" s="7">
        <v>29.8</v>
      </c>
      <c r="J85" s="7">
        <v>2.2999999999999998</v>
      </c>
      <c r="K85" s="7">
        <v>1.6</v>
      </c>
      <c r="L85" s="15">
        <v>9.6000000000000002E-2</v>
      </c>
      <c r="M85" t="s">
        <v>244</v>
      </c>
      <c r="N85" s="8">
        <f t="shared" si="3"/>
        <v>1464.0883977900551</v>
      </c>
      <c r="O85" s="7">
        <v>26.5</v>
      </c>
      <c r="P85" t="s">
        <v>534</v>
      </c>
      <c r="Q85" s="9">
        <f t="shared" si="2"/>
        <v>0.70446872424701634</v>
      </c>
    </row>
    <row r="86" spans="1:17" x14ac:dyDescent="0.25">
      <c r="A86" t="s">
        <v>260</v>
      </c>
      <c r="B86" s="6" t="s">
        <v>261</v>
      </c>
      <c r="C86" s="7">
        <v>4.7</v>
      </c>
      <c r="D86" s="7">
        <v>2.8</v>
      </c>
      <c r="E86" s="7">
        <v>2.2999999999999998</v>
      </c>
      <c r="F86" s="7">
        <v>2.6</v>
      </c>
      <c r="G86" s="7">
        <v>5.5</v>
      </c>
      <c r="H86" t="s">
        <v>14</v>
      </c>
      <c r="I86" s="7">
        <v>7.8</v>
      </c>
      <c r="J86" s="7">
        <v>0.6</v>
      </c>
      <c r="K86" s="7">
        <v>1.4</v>
      </c>
      <c r="L86" s="15">
        <v>2E-3</v>
      </c>
      <c r="M86" t="s">
        <v>244</v>
      </c>
      <c r="N86" s="8">
        <f t="shared" si="3"/>
        <v>218.18181818181816</v>
      </c>
      <c r="O86" s="7">
        <v>1.2</v>
      </c>
      <c r="P86" t="s">
        <v>37</v>
      </c>
      <c r="Q86" s="9">
        <f t="shared" si="2"/>
        <v>3.190047053194036E-2</v>
      </c>
    </row>
    <row r="87" spans="1:17" x14ac:dyDescent="0.25">
      <c r="A87" t="s">
        <v>262</v>
      </c>
      <c r="B87" s="6" t="s">
        <v>263</v>
      </c>
      <c r="C87" s="7">
        <v>4.5999999999999996</v>
      </c>
      <c r="D87" s="7">
        <v>4.9000000000000004</v>
      </c>
      <c r="E87" s="7">
        <v>3.7</v>
      </c>
      <c r="F87" s="7">
        <v>1.4</v>
      </c>
      <c r="G87" s="7">
        <v>1.7</v>
      </c>
      <c r="H87" t="s">
        <v>14</v>
      </c>
      <c r="I87" s="7">
        <v>5.0999999999999996</v>
      </c>
      <c r="J87" s="7">
        <v>0.4</v>
      </c>
      <c r="K87" s="7">
        <v>3.1</v>
      </c>
      <c r="L87" s="15">
        <v>2E-3</v>
      </c>
      <c r="M87" t="s">
        <v>244</v>
      </c>
      <c r="N87" s="8">
        <f t="shared" si="3"/>
        <v>1352.9411764705881</v>
      </c>
      <c r="O87" s="7">
        <v>2.2999999999999998</v>
      </c>
      <c r="P87" t="s">
        <v>37</v>
      </c>
      <c r="Q87" s="9">
        <f t="shared" si="2"/>
        <v>6.1142568519552354E-2</v>
      </c>
    </row>
    <row r="88" spans="1:17" x14ac:dyDescent="0.25">
      <c r="A88" t="s">
        <v>269</v>
      </c>
      <c r="B88" s="6" t="s">
        <v>270</v>
      </c>
      <c r="C88" s="7">
        <v>16</v>
      </c>
      <c r="D88" s="7">
        <v>5.7</v>
      </c>
      <c r="E88" s="7">
        <v>3.8</v>
      </c>
      <c r="F88" s="7">
        <v>2.5</v>
      </c>
      <c r="G88" s="7">
        <v>5.0999999999999996</v>
      </c>
      <c r="H88" t="s">
        <v>14</v>
      </c>
      <c r="I88" s="7">
        <v>16.2</v>
      </c>
      <c r="J88" s="7">
        <v>1.6</v>
      </c>
      <c r="K88" s="7">
        <v>3.2</v>
      </c>
      <c r="L88" s="15">
        <v>0.02</v>
      </c>
      <c r="M88" t="s">
        <v>244</v>
      </c>
      <c r="N88" s="8">
        <f t="shared" si="3"/>
        <v>1941.1764705882356</v>
      </c>
      <c r="O88" s="7">
        <v>9.9</v>
      </c>
      <c r="P88" t="s">
        <v>25</v>
      </c>
      <c r="Q88" s="9">
        <f t="shared" si="2"/>
        <v>0.26317888188850802</v>
      </c>
    </row>
    <row r="89" spans="1:17" x14ac:dyDescent="0.25">
      <c r="A89" t="s">
        <v>277</v>
      </c>
      <c r="B89" s="6" t="s">
        <v>278</v>
      </c>
      <c r="C89" s="7">
        <v>7.2</v>
      </c>
      <c r="D89" s="7">
        <v>3</v>
      </c>
      <c r="E89" s="7">
        <v>2.2000000000000002</v>
      </c>
      <c r="F89" s="7">
        <v>2.6</v>
      </c>
      <c r="G89" s="7">
        <v>5.0999999999999996</v>
      </c>
      <c r="H89" t="s">
        <v>14</v>
      </c>
      <c r="I89" s="7">
        <v>7.9</v>
      </c>
      <c r="J89" s="7">
        <v>0.5</v>
      </c>
      <c r="K89" s="7">
        <v>1.5</v>
      </c>
      <c r="L89" s="15">
        <v>4.0000000000000001E-3</v>
      </c>
      <c r="M89" t="s">
        <v>244</v>
      </c>
      <c r="N89" s="8">
        <f t="shared" si="3"/>
        <v>568.62745098039215</v>
      </c>
      <c r="O89" s="7">
        <v>2.9</v>
      </c>
      <c r="P89" t="s">
        <v>37</v>
      </c>
      <c r="Q89" s="9">
        <f t="shared" si="2"/>
        <v>7.7092803785522537E-2</v>
      </c>
    </row>
    <row r="90" spans="1:17" x14ac:dyDescent="0.25">
      <c r="A90" t="s">
        <v>279</v>
      </c>
      <c r="B90" s="6" t="s">
        <v>280</v>
      </c>
      <c r="C90" s="7">
        <v>2.8</v>
      </c>
      <c r="D90" s="7">
        <v>2.5</v>
      </c>
      <c r="E90" s="7">
        <v>1.7</v>
      </c>
      <c r="F90" s="7">
        <v>1.6</v>
      </c>
      <c r="G90" s="7">
        <v>1.9</v>
      </c>
      <c r="H90" t="s">
        <v>14</v>
      </c>
      <c r="I90" s="7">
        <v>2.7</v>
      </c>
      <c r="J90" s="7">
        <v>0.2</v>
      </c>
      <c r="K90" s="7">
        <v>1.5</v>
      </c>
      <c r="L90" s="15">
        <v>1E-3</v>
      </c>
      <c r="M90" t="s">
        <v>244</v>
      </c>
      <c r="N90" s="8">
        <f t="shared" si="3"/>
        <v>894.73684210526312</v>
      </c>
      <c r="O90" s="7">
        <v>1.7</v>
      </c>
      <c r="P90" t="s">
        <v>37</v>
      </c>
      <c r="Q90" s="9">
        <f t="shared" si="2"/>
        <v>4.5192333253582184E-2</v>
      </c>
    </row>
    <row r="91" spans="1:17" x14ac:dyDescent="0.25">
      <c r="A91" t="s">
        <v>281</v>
      </c>
      <c r="B91" s="6" t="s">
        <v>282</v>
      </c>
      <c r="C91" s="7">
        <v>5.4</v>
      </c>
      <c r="D91" s="7">
        <v>2.2000000000000002</v>
      </c>
      <c r="E91" s="7">
        <v>2.2000000000000002</v>
      </c>
      <c r="F91" s="7">
        <v>2.4</v>
      </c>
      <c r="G91" s="7">
        <v>4.5</v>
      </c>
      <c r="H91" t="s">
        <v>14</v>
      </c>
      <c r="I91" s="7">
        <v>6.5</v>
      </c>
      <c r="J91" s="7">
        <v>0.6</v>
      </c>
      <c r="K91" s="7">
        <v>1.4</v>
      </c>
      <c r="L91" s="15">
        <v>2E-3</v>
      </c>
      <c r="M91" t="s">
        <v>244</v>
      </c>
      <c r="N91" s="8">
        <f t="shared" si="3"/>
        <v>755.55555555555554</v>
      </c>
      <c r="O91" s="7">
        <v>3.4</v>
      </c>
      <c r="P91" t="s">
        <v>37</v>
      </c>
      <c r="Q91" s="9">
        <f t="shared" si="2"/>
        <v>9.0384666507164368E-2</v>
      </c>
    </row>
    <row r="92" spans="1:17" x14ac:dyDescent="0.25">
      <c r="A92" t="s">
        <v>283</v>
      </c>
      <c r="B92" s="6" t="s">
        <v>284</v>
      </c>
      <c r="C92" s="7">
        <v>18.5</v>
      </c>
      <c r="D92" s="7">
        <v>2.8</v>
      </c>
      <c r="E92" s="7">
        <v>0.8</v>
      </c>
      <c r="F92" s="7">
        <v>2.2999999999999998</v>
      </c>
      <c r="G92" s="7">
        <v>4</v>
      </c>
      <c r="H92" t="s">
        <v>14</v>
      </c>
      <c r="I92" s="7">
        <v>5.2</v>
      </c>
      <c r="J92" s="7">
        <v>0.6</v>
      </c>
      <c r="K92" s="7">
        <v>1.3</v>
      </c>
      <c r="L92" s="15">
        <v>2.7E-2</v>
      </c>
      <c r="M92" t="s">
        <v>244</v>
      </c>
      <c r="N92" s="8">
        <f t="shared" si="3"/>
        <v>3150</v>
      </c>
      <c r="O92" s="7">
        <v>12.6</v>
      </c>
      <c r="P92" t="s">
        <v>20</v>
      </c>
      <c r="Q92" s="9">
        <f t="shared" si="2"/>
        <v>0.33495494058537384</v>
      </c>
    </row>
    <row r="93" spans="1:17" x14ac:dyDescent="0.25">
      <c r="A93" t="s">
        <v>285</v>
      </c>
      <c r="B93" s="6" t="s">
        <v>284</v>
      </c>
      <c r="C93" s="7">
        <v>8.8000000000000007</v>
      </c>
      <c r="D93" s="7">
        <v>2.7</v>
      </c>
      <c r="E93" s="7">
        <v>0.7</v>
      </c>
      <c r="F93" s="7">
        <v>1.9</v>
      </c>
      <c r="G93" s="7">
        <v>2.7</v>
      </c>
      <c r="H93" t="s">
        <v>14</v>
      </c>
      <c r="I93" s="7">
        <v>3.5</v>
      </c>
      <c r="J93" s="7">
        <v>0.4</v>
      </c>
      <c r="K93" s="7">
        <v>1.3</v>
      </c>
      <c r="L93" s="15">
        <v>6.0000000000000001E-3</v>
      </c>
      <c r="M93" t="s">
        <v>244</v>
      </c>
      <c r="N93" s="8">
        <f t="shared" si="3"/>
        <v>1703.7037037037035</v>
      </c>
      <c r="O93" s="7">
        <v>4.5999999999999996</v>
      </c>
      <c r="P93" t="s">
        <v>37</v>
      </c>
      <c r="Q93" s="9">
        <f t="shared" si="2"/>
        <v>0.12228513703910471</v>
      </c>
    </row>
    <row r="94" spans="1:17" x14ac:dyDescent="0.25">
      <c r="A94" t="s">
        <v>286</v>
      </c>
      <c r="B94" s="6" t="s">
        <v>284</v>
      </c>
      <c r="C94" s="7">
        <v>7.3</v>
      </c>
      <c r="D94" s="7">
        <v>4.5</v>
      </c>
      <c r="E94" s="7">
        <v>2.7</v>
      </c>
      <c r="F94" s="7">
        <v>1.9</v>
      </c>
      <c r="G94" s="7">
        <v>2.8</v>
      </c>
      <c r="H94" t="s">
        <v>14</v>
      </c>
      <c r="I94" s="7">
        <v>4.8</v>
      </c>
      <c r="J94" s="7">
        <v>0.5</v>
      </c>
      <c r="K94" s="7">
        <v>1.7</v>
      </c>
      <c r="L94" s="15">
        <v>4.0000000000000001E-3</v>
      </c>
      <c r="M94" t="s">
        <v>244</v>
      </c>
      <c r="N94" s="8">
        <f t="shared" si="3"/>
        <v>1321.4285714285716</v>
      </c>
      <c r="O94" s="7">
        <v>3.7</v>
      </c>
      <c r="P94" t="s">
        <v>37</v>
      </c>
      <c r="Q94" s="9">
        <f t="shared" si="2"/>
        <v>9.8359784140149453E-2</v>
      </c>
    </row>
    <row r="95" spans="1:17" x14ac:dyDescent="0.25">
      <c r="A95" t="s">
        <v>287</v>
      </c>
      <c r="B95" s="6" t="s">
        <v>288</v>
      </c>
      <c r="C95" s="7">
        <v>5.0999999999999996</v>
      </c>
      <c r="D95" s="7">
        <v>1.8</v>
      </c>
      <c r="E95" s="7">
        <v>1.2</v>
      </c>
      <c r="F95" s="7">
        <v>1.6</v>
      </c>
      <c r="G95" s="7">
        <v>2</v>
      </c>
      <c r="H95" t="s">
        <v>14</v>
      </c>
      <c r="I95" s="7">
        <v>3.1</v>
      </c>
      <c r="J95" s="7">
        <v>0.3</v>
      </c>
      <c r="K95" s="7">
        <v>1.5</v>
      </c>
      <c r="L95" s="15">
        <v>2E-3</v>
      </c>
      <c r="M95" t="s">
        <v>244</v>
      </c>
      <c r="N95" s="8">
        <f t="shared" si="3"/>
        <v>1100</v>
      </c>
      <c r="O95" s="7">
        <v>2.2000000000000002</v>
      </c>
      <c r="P95" t="s">
        <v>37</v>
      </c>
      <c r="Q95" s="9">
        <f t="shared" si="2"/>
        <v>5.8484195975224008E-2</v>
      </c>
    </row>
    <row r="96" spans="1:17" x14ac:dyDescent="0.25">
      <c r="A96" t="s">
        <v>289</v>
      </c>
      <c r="B96" s="6" t="s">
        <v>290</v>
      </c>
      <c r="C96" s="7">
        <v>6.9</v>
      </c>
      <c r="D96" s="7">
        <v>2</v>
      </c>
      <c r="E96" s="7">
        <v>1.4</v>
      </c>
      <c r="F96" s="7">
        <v>1.3</v>
      </c>
      <c r="G96" s="7">
        <v>1.2</v>
      </c>
      <c r="H96" t="s">
        <v>14</v>
      </c>
      <c r="I96" s="7">
        <v>3.1</v>
      </c>
      <c r="J96" s="7">
        <v>0.3</v>
      </c>
      <c r="K96" s="7">
        <v>2.5</v>
      </c>
      <c r="L96" s="15">
        <v>4.0000000000000001E-3</v>
      </c>
      <c r="M96" t="s">
        <v>244</v>
      </c>
      <c r="N96" s="8">
        <f t="shared" si="3"/>
        <v>1500</v>
      </c>
      <c r="O96" s="7">
        <v>1.8</v>
      </c>
      <c r="P96" t="s">
        <v>37</v>
      </c>
      <c r="Q96" s="9">
        <f t="shared" si="2"/>
        <v>4.7850705797910544E-2</v>
      </c>
    </row>
    <row r="97" spans="1:17" x14ac:dyDescent="0.25">
      <c r="A97" t="s">
        <v>291</v>
      </c>
      <c r="B97" s="6" t="s">
        <v>292</v>
      </c>
      <c r="C97" s="7">
        <v>12.4</v>
      </c>
      <c r="D97" s="7">
        <v>2.8</v>
      </c>
      <c r="E97" s="7">
        <v>1.5</v>
      </c>
      <c r="F97" s="7">
        <v>1.4</v>
      </c>
      <c r="G97" s="7">
        <v>1.7</v>
      </c>
      <c r="H97" t="s">
        <v>14</v>
      </c>
      <c r="I97" s="7">
        <v>4.2</v>
      </c>
      <c r="J97" s="7">
        <v>0.4</v>
      </c>
      <c r="K97" s="7">
        <v>2.5</v>
      </c>
      <c r="L97" s="15">
        <v>1.2E-2</v>
      </c>
      <c r="M97" t="s">
        <v>244</v>
      </c>
      <c r="N97" s="8">
        <f t="shared" si="3"/>
        <v>5647.0588235294117</v>
      </c>
      <c r="O97" s="7">
        <v>9.6</v>
      </c>
      <c r="P97" t="s">
        <v>25</v>
      </c>
      <c r="Q97" s="9">
        <f t="shared" si="2"/>
        <v>0.25520376425552288</v>
      </c>
    </row>
    <row r="98" spans="1:17" x14ac:dyDescent="0.25">
      <c r="A98" t="s">
        <v>293</v>
      </c>
      <c r="B98" s="6" t="s">
        <v>294</v>
      </c>
      <c r="C98" s="7">
        <v>6.7</v>
      </c>
      <c r="D98" s="7">
        <v>2.6</v>
      </c>
      <c r="E98" s="7">
        <v>1.7</v>
      </c>
      <c r="F98" s="7">
        <v>4</v>
      </c>
      <c r="G98" s="7">
        <v>12.9</v>
      </c>
      <c r="H98" t="s">
        <v>14</v>
      </c>
      <c r="I98" s="7">
        <v>15.2</v>
      </c>
      <c r="J98" s="7">
        <v>1.3</v>
      </c>
      <c r="K98" s="7">
        <v>1.2</v>
      </c>
      <c r="L98" s="15">
        <v>3.0000000000000001E-3</v>
      </c>
      <c r="M98" t="s">
        <v>244</v>
      </c>
      <c r="N98" s="8">
        <f t="shared" si="3"/>
        <v>170.54263565891472</v>
      </c>
      <c r="O98" s="7">
        <v>2.2000000000000002</v>
      </c>
      <c r="P98" t="s">
        <v>37</v>
      </c>
      <c r="Q98" s="9">
        <f t="shared" si="2"/>
        <v>5.8484195975224008E-2</v>
      </c>
    </row>
    <row r="99" spans="1:17" x14ac:dyDescent="0.25">
      <c r="A99" t="s">
        <v>295</v>
      </c>
      <c r="B99" s="6" t="s">
        <v>296</v>
      </c>
      <c r="C99" s="7">
        <v>18.600000000000001</v>
      </c>
      <c r="D99" s="7">
        <v>7.5</v>
      </c>
      <c r="E99" s="7">
        <v>5.8</v>
      </c>
      <c r="F99" s="7">
        <v>7.2</v>
      </c>
      <c r="G99" s="7">
        <v>40.700000000000003</v>
      </c>
      <c r="H99" t="s">
        <v>14</v>
      </c>
      <c r="I99" s="7">
        <v>160.30000000000001</v>
      </c>
      <c r="J99" s="7">
        <v>16.8</v>
      </c>
      <c r="K99" s="7">
        <v>3.9</v>
      </c>
      <c r="L99" s="15">
        <v>2.7E-2</v>
      </c>
      <c r="M99" t="s">
        <v>244</v>
      </c>
      <c r="N99" s="8">
        <f t="shared" si="3"/>
        <v>245.70024570024569</v>
      </c>
      <c r="O99" s="7">
        <v>10</v>
      </c>
      <c r="P99" t="s">
        <v>25</v>
      </c>
      <c r="Q99" s="9">
        <f t="shared" si="2"/>
        <v>0.26583725443283635</v>
      </c>
    </row>
    <row r="100" spans="1:17" x14ac:dyDescent="0.25">
      <c r="A100" t="s">
        <v>297</v>
      </c>
      <c r="B100" s="6" t="s">
        <v>298</v>
      </c>
      <c r="C100" s="7">
        <v>6</v>
      </c>
      <c r="D100" s="7">
        <v>1.9</v>
      </c>
      <c r="E100" s="7">
        <v>1.5</v>
      </c>
      <c r="F100" s="7">
        <v>1.1000000000000001</v>
      </c>
      <c r="G100" s="7">
        <v>1</v>
      </c>
      <c r="H100" t="s">
        <v>14</v>
      </c>
      <c r="I100" s="7">
        <v>3.1</v>
      </c>
      <c r="J100" s="7">
        <v>0.4</v>
      </c>
      <c r="K100" s="7">
        <v>3</v>
      </c>
      <c r="L100" s="15">
        <v>3.0000000000000001E-3</v>
      </c>
      <c r="M100" t="s">
        <v>244</v>
      </c>
      <c r="N100" s="8">
        <f t="shared" si="3"/>
        <v>3600</v>
      </c>
      <c r="O100" s="7">
        <v>3.6</v>
      </c>
      <c r="P100" t="s">
        <v>37</v>
      </c>
      <c r="Q100" s="9">
        <f t="shared" si="2"/>
        <v>9.5701411595821087E-2</v>
      </c>
    </row>
    <row r="101" spans="1:17" x14ac:dyDescent="0.25">
      <c r="A101" t="s">
        <v>299</v>
      </c>
      <c r="B101" s="6" t="s">
        <v>298</v>
      </c>
      <c r="C101" s="7">
        <v>9</v>
      </c>
      <c r="D101" s="7">
        <v>2</v>
      </c>
      <c r="E101" s="7">
        <v>1.8</v>
      </c>
      <c r="F101" s="7">
        <v>1.1000000000000001</v>
      </c>
      <c r="G101" s="7">
        <v>1</v>
      </c>
      <c r="H101" t="s">
        <v>14</v>
      </c>
      <c r="I101" s="7">
        <v>3.4</v>
      </c>
      <c r="J101" s="7">
        <v>0.5</v>
      </c>
      <c r="K101" s="7">
        <v>3.5</v>
      </c>
      <c r="L101" s="15">
        <v>6.0000000000000001E-3</v>
      </c>
      <c r="M101" t="s">
        <v>244</v>
      </c>
      <c r="N101" s="8">
        <f t="shared" si="3"/>
        <v>6100</v>
      </c>
      <c r="O101" s="7">
        <v>6.1</v>
      </c>
      <c r="P101" t="s">
        <v>25</v>
      </c>
      <c r="Q101" s="9">
        <f t="shared" si="2"/>
        <v>0.16216072520403019</v>
      </c>
    </row>
    <row r="102" spans="1:17" x14ac:dyDescent="0.25">
      <c r="A102" t="s">
        <v>271</v>
      </c>
      <c r="B102" s="6" t="s">
        <v>272</v>
      </c>
      <c r="C102" s="7">
        <v>19.7</v>
      </c>
      <c r="D102" s="7">
        <v>3.4</v>
      </c>
      <c r="E102" s="7">
        <v>3.4</v>
      </c>
      <c r="F102" s="7">
        <v>3.2</v>
      </c>
      <c r="G102" s="7">
        <v>8</v>
      </c>
      <c r="H102" t="s">
        <v>14</v>
      </c>
      <c r="I102" s="7">
        <v>22</v>
      </c>
      <c r="J102" s="7">
        <v>1.7</v>
      </c>
      <c r="K102" s="7">
        <v>2.7</v>
      </c>
      <c r="L102" s="15">
        <v>0.03</v>
      </c>
      <c r="M102" t="s">
        <v>244</v>
      </c>
      <c r="N102" s="8">
        <f t="shared" si="3"/>
        <v>2087.5</v>
      </c>
      <c r="O102" s="7">
        <v>16.7</v>
      </c>
      <c r="P102" t="s">
        <v>20</v>
      </c>
      <c r="Q102" s="9">
        <f t="shared" si="2"/>
        <v>0.4439482149028367</v>
      </c>
    </row>
    <row r="103" spans="1:17" x14ac:dyDescent="0.25">
      <c r="A103" t="s">
        <v>300</v>
      </c>
      <c r="B103" s="6" t="s">
        <v>301</v>
      </c>
      <c r="C103" s="7">
        <v>5.5</v>
      </c>
      <c r="D103" s="7">
        <v>4.0999999999999996</v>
      </c>
      <c r="E103" s="7">
        <v>2.9</v>
      </c>
      <c r="F103" s="7">
        <v>2.1</v>
      </c>
      <c r="G103" s="7">
        <v>3.5</v>
      </c>
      <c r="H103" t="s">
        <v>14</v>
      </c>
      <c r="I103" s="7">
        <v>6.4</v>
      </c>
      <c r="J103" s="7">
        <v>0.9</v>
      </c>
      <c r="K103" s="7">
        <v>1.9</v>
      </c>
      <c r="L103" s="15">
        <v>2E-3</v>
      </c>
      <c r="M103" t="s">
        <v>244</v>
      </c>
      <c r="N103" s="8">
        <f t="shared" si="3"/>
        <v>428.57142857142856</v>
      </c>
      <c r="O103" s="7">
        <v>1.5</v>
      </c>
      <c r="P103" t="s">
        <v>37</v>
      </c>
      <c r="Q103" s="9">
        <f t="shared" si="2"/>
        <v>3.9875588164925452E-2</v>
      </c>
    </row>
    <row r="104" spans="1:17" x14ac:dyDescent="0.25">
      <c r="A104" t="s">
        <v>302</v>
      </c>
      <c r="B104" s="6" t="s">
        <v>303</v>
      </c>
      <c r="C104" s="7">
        <v>22</v>
      </c>
      <c r="D104" s="7">
        <v>4.9000000000000004</v>
      </c>
      <c r="E104" s="7">
        <v>3</v>
      </c>
      <c r="F104" s="7">
        <v>3.8</v>
      </c>
      <c r="G104" s="7">
        <v>11.6</v>
      </c>
      <c r="H104" t="s">
        <v>14</v>
      </c>
      <c r="I104" s="7">
        <v>22.1</v>
      </c>
      <c r="J104" s="7">
        <v>1.6</v>
      </c>
      <c r="K104" s="7">
        <v>1.9</v>
      </c>
      <c r="L104" s="15">
        <v>3.7999999999999999E-2</v>
      </c>
      <c r="M104" t="s">
        <v>244</v>
      </c>
      <c r="N104" s="8">
        <f t="shared" si="3"/>
        <v>741.37931034482767</v>
      </c>
      <c r="O104" s="7">
        <v>8.6</v>
      </c>
      <c r="P104" t="s">
        <v>25</v>
      </c>
      <c r="Q104" s="9">
        <f t="shared" si="2"/>
        <v>0.22862003881223927</v>
      </c>
    </row>
    <row r="105" spans="1:17" x14ac:dyDescent="0.25">
      <c r="A105" t="s">
        <v>304</v>
      </c>
      <c r="B105" s="6" t="s">
        <v>305</v>
      </c>
      <c r="C105" s="7">
        <v>11.5</v>
      </c>
      <c r="D105" s="7">
        <v>3.4</v>
      </c>
      <c r="E105" s="7">
        <v>2.2000000000000002</v>
      </c>
      <c r="F105" s="7">
        <v>3.5</v>
      </c>
      <c r="G105" s="7">
        <v>9.6</v>
      </c>
      <c r="H105" t="s">
        <v>14</v>
      </c>
      <c r="I105" s="7">
        <v>21.4</v>
      </c>
      <c r="J105" s="7">
        <v>1.7</v>
      </c>
      <c r="K105" s="7">
        <v>2.2000000000000002</v>
      </c>
      <c r="L105" s="15">
        <v>0.01</v>
      </c>
      <c r="M105" t="s">
        <v>244</v>
      </c>
      <c r="N105" s="8">
        <f t="shared" si="3"/>
        <v>385.41666666666669</v>
      </c>
      <c r="O105" s="7">
        <v>3.7</v>
      </c>
      <c r="P105" t="s">
        <v>37</v>
      </c>
      <c r="Q105" s="9">
        <f t="shared" si="2"/>
        <v>9.8359784140149453E-2</v>
      </c>
    </row>
    <row r="106" spans="1:17" x14ac:dyDescent="0.25">
      <c r="A106" t="s">
        <v>306</v>
      </c>
      <c r="B106" s="6" t="s">
        <v>307</v>
      </c>
      <c r="C106" s="7">
        <v>32.1</v>
      </c>
      <c r="D106" s="7">
        <v>12.3</v>
      </c>
      <c r="E106" s="7">
        <v>10.5</v>
      </c>
      <c r="F106" s="7">
        <v>5.8</v>
      </c>
      <c r="G106" s="7">
        <v>26.4</v>
      </c>
      <c r="H106" t="s">
        <v>14</v>
      </c>
      <c r="I106" s="7">
        <v>395.1</v>
      </c>
      <c r="J106" s="7">
        <v>28.1</v>
      </c>
      <c r="K106" s="7">
        <v>15</v>
      </c>
      <c r="L106" s="15">
        <v>8.1000000000000003E-2</v>
      </c>
      <c r="M106" t="s">
        <v>244</v>
      </c>
      <c r="N106" s="8">
        <f t="shared" si="3"/>
        <v>344.69696969696975</v>
      </c>
      <c r="O106" s="7">
        <v>9.1</v>
      </c>
      <c r="P106" t="s">
        <v>25</v>
      </c>
      <c r="Q106" s="9">
        <f t="shared" si="2"/>
        <v>0.24191190153388109</v>
      </c>
    </row>
    <row r="107" spans="1:17" x14ac:dyDescent="0.25">
      <c r="A107" t="s">
        <v>308</v>
      </c>
      <c r="B107" s="6" t="s">
        <v>307</v>
      </c>
      <c r="C107" s="7">
        <v>49.7</v>
      </c>
      <c r="D107" s="7">
        <v>17.8</v>
      </c>
      <c r="E107" s="7">
        <v>16.8</v>
      </c>
      <c r="F107" s="7">
        <v>11.3</v>
      </c>
      <c r="G107" s="7">
        <v>101.2</v>
      </c>
      <c r="H107" t="s">
        <v>14</v>
      </c>
      <c r="I107" s="7">
        <v>1545</v>
      </c>
      <c r="J107" s="7">
        <v>110</v>
      </c>
      <c r="K107" s="7">
        <v>15.3</v>
      </c>
      <c r="L107" s="15">
        <v>0.19400000000000001</v>
      </c>
      <c r="M107" t="s">
        <v>244</v>
      </c>
      <c r="N107" s="8">
        <f t="shared" si="3"/>
        <v>232.21343873517785</v>
      </c>
      <c r="O107" s="7">
        <v>23.5</v>
      </c>
      <c r="P107" t="s">
        <v>534</v>
      </c>
      <c r="Q107" s="9">
        <f t="shared" si="2"/>
        <v>0.62471754791716549</v>
      </c>
    </row>
    <row r="108" spans="1:17" x14ac:dyDescent="0.25">
      <c r="A108" t="s">
        <v>309</v>
      </c>
      <c r="B108" s="6" t="s">
        <v>310</v>
      </c>
      <c r="C108" s="7">
        <v>31.5</v>
      </c>
      <c r="D108" s="7">
        <v>18.7</v>
      </c>
      <c r="E108" s="7">
        <v>17</v>
      </c>
      <c r="F108" s="7">
        <v>8.3000000000000007</v>
      </c>
      <c r="G108" s="7">
        <v>54.1</v>
      </c>
      <c r="H108" t="s">
        <v>14</v>
      </c>
      <c r="I108" s="7">
        <v>829.8</v>
      </c>
      <c r="J108" s="7">
        <v>59.1</v>
      </c>
      <c r="K108" s="7">
        <v>15.3</v>
      </c>
      <c r="L108" s="15">
        <v>7.8E-2</v>
      </c>
      <c r="M108" t="s">
        <v>244</v>
      </c>
      <c r="N108" s="8">
        <f t="shared" si="3"/>
        <v>92.421441774491683</v>
      </c>
      <c r="O108" s="7">
        <v>5</v>
      </c>
      <c r="P108" t="s">
        <v>37</v>
      </c>
      <c r="Q108" s="9">
        <f t="shared" si="2"/>
        <v>0.13291862721641817</v>
      </c>
    </row>
    <row r="109" spans="1:17" x14ac:dyDescent="0.25">
      <c r="A109" t="s">
        <v>311</v>
      </c>
      <c r="B109" s="6" t="s">
        <v>312</v>
      </c>
      <c r="C109" s="7">
        <v>17.3</v>
      </c>
      <c r="D109" s="7">
        <v>4.5999999999999996</v>
      </c>
      <c r="E109" s="7">
        <v>2.8</v>
      </c>
      <c r="F109" s="7">
        <v>4.8</v>
      </c>
      <c r="G109" s="7">
        <v>17.7</v>
      </c>
      <c r="H109" t="s">
        <v>14</v>
      </c>
      <c r="I109" s="7">
        <v>54.7</v>
      </c>
      <c r="J109" s="7">
        <v>5.8</v>
      </c>
      <c r="K109" s="7">
        <v>3.1</v>
      </c>
      <c r="L109" s="15">
        <v>2.4E-2</v>
      </c>
      <c r="M109" t="s">
        <v>244</v>
      </c>
      <c r="N109" s="8">
        <f t="shared" si="3"/>
        <v>451.97740112994347</v>
      </c>
      <c r="O109" s="7">
        <v>8</v>
      </c>
      <c r="P109" t="s">
        <v>25</v>
      </c>
      <c r="Q109" s="9">
        <f t="shared" si="2"/>
        <v>0.21266980354626908</v>
      </c>
    </row>
    <row r="110" spans="1:17" x14ac:dyDescent="0.25">
      <c r="A110" t="s">
        <v>313</v>
      </c>
      <c r="B110" s="6" t="s">
        <v>307</v>
      </c>
      <c r="C110" s="7">
        <v>50.9</v>
      </c>
      <c r="D110" s="7">
        <v>15.4</v>
      </c>
      <c r="E110" s="7">
        <v>13.9</v>
      </c>
      <c r="F110" s="7">
        <v>9.5</v>
      </c>
      <c r="G110" s="7">
        <v>70.900000000000006</v>
      </c>
      <c r="H110" t="s">
        <v>14</v>
      </c>
      <c r="I110" s="7">
        <v>826.9</v>
      </c>
      <c r="J110" s="7">
        <v>58.9</v>
      </c>
      <c r="K110" s="7">
        <v>11.7</v>
      </c>
      <c r="L110" s="15">
        <v>0.20399999999999999</v>
      </c>
      <c r="M110" t="s">
        <v>244</v>
      </c>
      <c r="N110" s="8">
        <f t="shared" si="3"/>
        <v>334.27362482369534</v>
      </c>
      <c r="O110" s="7">
        <v>23.7</v>
      </c>
      <c r="P110" t="s">
        <v>534</v>
      </c>
      <c r="Q110" s="9">
        <f t="shared" si="2"/>
        <v>0.63003429300582214</v>
      </c>
    </row>
    <row r="111" spans="1:17" x14ac:dyDescent="0.25">
      <c r="A111" t="s">
        <v>314</v>
      </c>
      <c r="B111" s="6" t="s">
        <v>307</v>
      </c>
      <c r="C111" s="7">
        <v>26.1</v>
      </c>
      <c r="D111" s="7">
        <v>7</v>
      </c>
      <c r="E111" s="7">
        <v>4.9000000000000004</v>
      </c>
      <c r="F111" s="7">
        <v>3.5</v>
      </c>
      <c r="G111" s="7">
        <v>9.6</v>
      </c>
      <c r="H111" t="s">
        <v>36</v>
      </c>
      <c r="I111" s="7">
        <v>34.1</v>
      </c>
      <c r="J111" s="7">
        <v>2.4</v>
      </c>
      <c r="K111" s="7">
        <v>3.5</v>
      </c>
      <c r="L111" s="15">
        <v>5.3999999999999999E-2</v>
      </c>
      <c r="M111" t="s">
        <v>244</v>
      </c>
      <c r="N111" s="8">
        <f t="shared" si="3"/>
        <v>468.75</v>
      </c>
      <c r="O111" s="7">
        <v>4.5</v>
      </c>
      <c r="P111" t="s">
        <v>37</v>
      </c>
      <c r="Q111" s="9">
        <f t="shared" si="2"/>
        <v>0.11962676449477636</v>
      </c>
    </row>
    <row r="112" spans="1:17" x14ac:dyDescent="0.25">
      <c r="A112" t="s">
        <v>315</v>
      </c>
      <c r="B112" s="6" t="s">
        <v>316</v>
      </c>
      <c r="C112" s="7">
        <v>8.9</v>
      </c>
      <c r="D112" s="7">
        <v>2.5</v>
      </c>
      <c r="E112" s="7">
        <v>1.3</v>
      </c>
      <c r="F112" s="7">
        <v>3.1</v>
      </c>
      <c r="G112" s="7">
        <v>7.5</v>
      </c>
      <c r="H112" t="s">
        <v>36</v>
      </c>
      <c r="I112" s="7">
        <v>9.5</v>
      </c>
      <c r="J112" s="7">
        <v>0.9</v>
      </c>
      <c r="K112" s="7">
        <v>1.3</v>
      </c>
      <c r="L112" s="15">
        <v>6.0000000000000001E-3</v>
      </c>
      <c r="M112" t="s">
        <v>244</v>
      </c>
      <c r="N112" s="8">
        <f t="shared" si="3"/>
        <v>320</v>
      </c>
      <c r="O112" s="7">
        <v>2.4</v>
      </c>
      <c r="P112" t="s">
        <v>37</v>
      </c>
      <c r="Q112" s="9">
        <f t="shared" si="2"/>
        <v>6.380094106388072E-2</v>
      </c>
    </row>
    <row r="113" spans="1:17" x14ac:dyDescent="0.25">
      <c r="A113" t="s">
        <v>317</v>
      </c>
      <c r="B113" s="6" t="s">
        <v>318</v>
      </c>
      <c r="C113" s="7">
        <v>5.7</v>
      </c>
      <c r="D113" s="7">
        <v>2.6</v>
      </c>
      <c r="E113" s="7">
        <v>2.2999999999999998</v>
      </c>
      <c r="F113" s="7">
        <v>2.4</v>
      </c>
      <c r="G113" s="7">
        <v>4.5</v>
      </c>
      <c r="H113" t="s">
        <v>14</v>
      </c>
      <c r="I113" s="7">
        <v>9.3000000000000007</v>
      </c>
      <c r="J113" s="7">
        <v>0.7</v>
      </c>
      <c r="K113" s="7">
        <v>2</v>
      </c>
      <c r="L113" s="15">
        <v>3.0000000000000001E-3</v>
      </c>
      <c r="M113" t="s">
        <v>244</v>
      </c>
      <c r="N113" s="8">
        <f t="shared" si="3"/>
        <v>600.00000000000011</v>
      </c>
      <c r="O113" s="7">
        <v>2.7</v>
      </c>
      <c r="P113" t="s">
        <v>37</v>
      </c>
      <c r="Q113" s="9">
        <f t="shared" si="2"/>
        <v>7.1776058696865819E-2</v>
      </c>
    </row>
    <row r="114" spans="1:17" x14ac:dyDescent="0.25">
      <c r="A114" t="s">
        <v>319</v>
      </c>
      <c r="B114" s="6" t="s">
        <v>318</v>
      </c>
      <c r="C114" s="7">
        <v>5.0999999999999996</v>
      </c>
      <c r="D114" s="7">
        <v>1.9</v>
      </c>
      <c r="E114" s="7">
        <v>1.5</v>
      </c>
      <c r="F114" s="7">
        <v>1.5</v>
      </c>
      <c r="G114" s="7">
        <v>1.8</v>
      </c>
      <c r="H114" t="s">
        <v>14</v>
      </c>
      <c r="I114" s="7">
        <v>4.3</v>
      </c>
      <c r="J114" s="7">
        <v>0.3</v>
      </c>
      <c r="K114" s="7">
        <v>2.4</v>
      </c>
      <c r="L114" s="15">
        <v>2E-3</v>
      </c>
      <c r="M114" t="s">
        <v>244</v>
      </c>
      <c r="N114" s="8">
        <f t="shared" si="3"/>
        <v>833.33333333333326</v>
      </c>
      <c r="O114" s="7">
        <v>1.5</v>
      </c>
      <c r="P114" t="s">
        <v>37</v>
      </c>
      <c r="Q114" s="9">
        <f t="shared" si="2"/>
        <v>3.9875588164925452E-2</v>
      </c>
    </row>
    <row r="115" spans="1:17" x14ac:dyDescent="0.25">
      <c r="A115" t="s">
        <v>320</v>
      </c>
      <c r="B115" s="6" t="s">
        <v>318</v>
      </c>
      <c r="C115" s="7">
        <v>6.3</v>
      </c>
      <c r="D115" s="7">
        <v>2.6</v>
      </c>
      <c r="E115" s="7">
        <v>2.6</v>
      </c>
      <c r="F115" s="7">
        <v>2</v>
      </c>
      <c r="G115" s="7">
        <v>3.3</v>
      </c>
      <c r="H115" t="s">
        <v>14</v>
      </c>
      <c r="I115" s="7">
        <v>8.4</v>
      </c>
      <c r="J115" s="7">
        <v>0.7</v>
      </c>
      <c r="K115" s="7">
        <v>2.5</v>
      </c>
      <c r="L115" s="15">
        <v>3.0000000000000001E-3</v>
      </c>
      <c r="M115" t="s">
        <v>244</v>
      </c>
      <c r="N115" s="8">
        <f t="shared" si="3"/>
        <v>909.09090909090912</v>
      </c>
      <c r="O115" s="7">
        <v>3</v>
      </c>
      <c r="P115" t="s">
        <v>37</v>
      </c>
      <c r="Q115" s="9">
        <f t="shared" si="2"/>
        <v>7.9751176329850904E-2</v>
      </c>
    </row>
    <row r="116" spans="1:17" x14ac:dyDescent="0.25">
      <c r="A116" t="s">
        <v>321</v>
      </c>
      <c r="B116" s="6" t="s">
        <v>322</v>
      </c>
      <c r="C116" s="7">
        <v>4.5</v>
      </c>
      <c r="D116" s="7">
        <v>2.2000000000000002</v>
      </c>
      <c r="E116" s="7">
        <v>2.2000000000000002</v>
      </c>
      <c r="F116" s="7">
        <v>1.6</v>
      </c>
      <c r="G116" s="7">
        <v>1.9</v>
      </c>
      <c r="H116" t="s">
        <v>14</v>
      </c>
      <c r="I116" s="7">
        <v>5</v>
      </c>
      <c r="J116" s="7">
        <v>0.5</v>
      </c>
      <c r="K116" s="7">
        <v>2.7</v>
      </c>
      <c r="L116" s="15">
        <v>2E-3</v>
      </c>
      <c r="M116" t="s">
        <v>244</v>
      </c>
      <c r="N116" s="8">
        <f t="shared" si="3"/>
        <v>1052.6315789473683</v>
      </c>
      <c r="O116" s="7">
        <v>2</v>
      </c>
      <c r="P116" t="s">
        <v>37</v>
      </c>
      <c r="Q116" s="9">
        <f t="shared" si="2"/>
        <v>5.3167450886567269E-2</v>
      </c>
    </row>
    <row r="117" spans="1:17" x14ac:dyDescent="0.25">
      <c r="A117" t="s">
        <v>323</v>
      </c>
      <c r="B117" s="6" t="s">
        <v>324</v>
      </c>
      <c r="C117" s="7">
        <v>38.200000000000003</v>
      </c>
      <c r="D117" s="7">
        <v>6.1</v>
      </c>
      <c r="E117" s="7">
        <v>4.2</v>
      </c>
      <c r="F117" s="7">
        <v>8.6999999999999993</v>
      </c>
      <c r="G117" s="7">
        <v>58.8</v>
      </c>
      <c r="H117" t="s">
        <v>14</v>
      </c>
      <c r="I117" s="7">
        <v>275.5</v>
      </c>
      <c r="J117" s="7">
        <v>21.4</v>
      </c>
      <c r="K117" s="7">
        <v>4.7</v>
      </c>
      <c r="L117" s="15">
        <v>0.115</v>
      </c>
      <c r="M117" t="s">
        <v>244</v>
      </c>
      <c r="N117" s="8">
        <f t="shared" si="3"/>
        <v>190.47619047619045</v>
      </c>
      <c r="O117" s="7">
        <v>11.2</v>
      </c>
      <c r="P117" t="s">
        <v>25</v>
      </c>
      <c r="Q117" s="9">
        <f t="shared" si="2"/>
        <v>0.29773772496477674</v>
      </c>
    </row>
    <row r="118" spans="1:17" x14ac:dyDescent="0.25">
      <c r="A118" t="s">
        <v>325</v>
      </c>
      <c r="B118" s="6" t="s">
        <v>326</v>
      </c>
      <c r="C118" s="7">
        <v>9.1999999999999993</v>
      </c>
      <c r="D118" s="7">
        <v>3.5</v>
      </c>
      <c r="E118" s="7">
        <v>3.5</v>
      </c>
      <c r="F118" s="7">
        <v>4.2</v>
      </c>
      <c r="G118" s="7">
        <v>13.9</v>
      </c>
      <c r="H118" t="s">
        <v>14</v>
      </c>
      <c r="I118" s="7">
        <v>35.6</v>
      </c>
      <c r="J118" s="7">
        <v>2.8</v>
      </c>
      <c r="K118" s="7">
        <v>2.6</v>
      </c>
      <c r="L118" s="15">
        <v>7.0000000000000001E-3</v>
      </c>
      <c r="M118" t="s">
        <v>244</v>
      </c>
      <c r="N118" s="8">
        <f t="shared" si="3"/>
        <v>309.35251798561148</v>
      </c>
      <c r="O118" s="7">
        <v>4.3</v>
      </c>
      <c r="P118" t="s">
        <v>37</v>
      </c>
      <c r="Q118" s="9">
        <f t="shared" si="2"/>
        <v>0.11431001940611964</v>
      </c>
    </row>
    <row r="119" spans="1:17" x14ac:dyDescent="0.25">
      <c r="A119" t="s">
        <v>327</v>
      </c>
      <c r="B119" s="6" t="s">
        <v>324</v>
      </c>
      <c r="C119" s="7">
        <v>7.8</v>
      </c>
      <c r="D119" s="7">
        <v>2.8</v>
      </c>
      <c r="E119" s="7">
        <v>1.6</v>
      </c>
      <c r="F119" s="7">
        <v>3.6</v>
      </c>
      <c r="G119" s="7">
        <v>10.199999999999999</v>
      </c>
      <c r="H119" t="s">
        <v>14</v>
      </c>
      <c r="I119" s="7">
        <v>17</v>
      </c>
      <c r="J119" s="7">
        <v>1.3</v>
      </c>
      <c r="K119" s="7">
        <v>1.7</v>
      </c>
      <c r="L119" s="15">
        <v>5.0000000000000001E-3</v>
      </c>
      <c r="M119" t="s">
        <v>244</v>
      </c>
      <c r="N119" s="8">
        <f t="shared" si="3"/>
        <v>254.90196078431376</v>
      </c>
      <c r="O119" s="7">
        <v>2.6</v>
      </c>
      <c r="P119" t="s">
        <v>37</v>
      </c>
      <c r="Q119" s="9">
        <f t="shared" si="2"/>
        <v>6.9117686152537453E-2</v>
      </c>
    </row>
    <row r="120" spans="1:17" x14ac:dyDescent="0.25">
      <c r="A120" t="s">
        <v>273</v>
      </c>
      <c r="B120" s="6" t="s">
        <v>274</v>
      </c>
      <c r="C120" s="7">
        <v>3.8</v>
      </c>
      <c r="D120" s="7">
        <v>3.3</v>
      </c>
      <c r="E120" s="7">
        <v>2.6</v>
      </c>
      <c r="F120" s="7">
        <v>1.4</v>
      </c>
      <c r="G120" s="7">
        <v>1.5</v>
      </c>
      <c r="H120" t="s">
        <v>14</v>
      </c>
      <c r="I120" s="7">
        <v>2.7</v>
      </c>
      <c r="J120" s="7">
        <v>0.2</v>
      </c>
      <c r="K120" s="7">
        <v>1.8</v>
      </c>
      <c r="L120" s="15">
        <v>1E-3</v>
      </c>
      <c r="M120" t="s">
        <v>244</v>
      </c>
      <c r="N120" s="8">
        <f t="shared" si="3"/>
        <v>1000</v>
      </c>
      <c r="O120" s="7">
        <v>1.5</v>
      </c>
      <c r="P120" t="s">
        <v>37</v>
      </c>
      <c r="Q120" s="9">
        <f t="shared" si="2"/>
        <v>3.9875588164925452E-2</v>
      </c>
    </row>
    <row r="121" spans="1:17" x14ac:dyDescent="0.25">
      <c r="A121" t="s">
        <v>275</v>
      </c>
      <c r="B121" s="6" t="s">
        <v>276</v>
      </c>
      <c r="C121" s="7">
        <v>8.1</v>
      </c>
      <c r="D121" s="7">
        <v>6.1</v>
      </c>
      <c r="E121" s="7">
        <v>4.9000000000000004</v>
      </c>
      <c r="F121" s="7">
        <v>3</v>
      </c>
      <c r="G121" s="7">
        <v>7.1</v>
      </c>
      <c r="H121" t="s">
        <v>14</v>
      </c>
      <c r="I121" s="7">
        <v>20.6</v>
      </c>
      <c r="J121" s="7">
        <v>1.6</v>
      </c>
      <c r="K121" s="7">
        <v>2.9</v>
      </c>
      <c r="L121" s="15">
        <v>5.0000000000000001E-3</v>
      </c>
      <c r="M121" t="s">
        <v>244</v>
      </c>
      <c r="N121" s="8">
        <f t="shared" si="3"/>
        <v>464.78873239436621</v>
      </c>
      <c r="O121" s="7">
        <v>3.3</v>
      </c>
      <c r="P121" t="s">
        <v>37</v>
      </c>
      <c r="Q121" s="9">
        <f t="shared" si="2"/>
        <v>8.7726293962836002E-2</v>
      </c>
    </row>
    <row r="122" spans="1:17" x14ac:dyDescent="0.25">
      <c r="A122" t="s">
        <v>328</v>
      </c>
      <c r="B122" s="6" t="s">
        <v>329</v>
      </c>
      <c r="C122" s="7">
        <v>7.6</v>
      </c>
      <c r="D122" s="7">
        <v>2.5</v>
      </c>
      <c r="E122" s="7">
        <v>1.1000000000000001</v>
      </c>
      <c r="F122" s="7">
        <v>2.2999999999999998</v>
      </c>
      <c r="G122" s="7">
        <v>4</v>
      </c>
      <c r="H122" t="s">
        <v>14</v>
      </c>
      <c r="I122" s="7">
        <v>7.2</v>
      </c>
      <c r="J122" s="7">
        <v>0.7</v>
      </c>
      <c r="K122" s="7">
        <v>1.8</v>
      </c>
      <c r="L122" s="15">
        <v>4.0000000000000001E-3</v>
      </c>
      <c r="M122" t="s">
        <v>244</v>
      </c>
      <c r="N122" s="8">
        <f t="shared" si="3"/>
        <v>950</v>
      </c>
      <c r="O122" s="7">
        <v>3.8</v>
      </c>
      <c r="P122" t="s">
        <v>37</v>
      </c>
      <c r="Q122" s="9">
        <f t="shared" si="2"/>
        <v>0.10101815668447782</v>
      </c>
    </row>
    <row r="123" spans="1:17" x14ac:dyDescent="0.25">
      <c r="A123" t="s">
        <v>359</v>
      </c>
      <c r="B123" s="6" t="s">
        <v>357</v>
      </c>
      <c r="C123" s="7">
        <v>23.2</v>
      </c>
      <c r="D123" s="7">
        <v>10.3</v>
      </c>
      <c r="E123" s="7">
        <v>6.4</v>
      </c>
      <c r="F123" s="7">
        <v>3.7</v>
      </c>
      <c r="G123" s="7">
        <v>10.5</v>
      </c>
      <c r="H123" t="s">
        <v>14</v>
      </c>
      <c r="I123" s="7">
        <v>70</v>
      </c>
      <c r="J123" s="7">
        <v>6.4</v>
      </c>
      <c r="K123" s="7">
        <v>6.7</v>
      </c>
      <c r="L123" s="15">
        <v>4.2000000000000003E-2</v>
      </c>
      <c r="M123" t="s">
        <v>244</v>
      </c>
      <c r="N123" s="8">
        <f t="shared" si="3"/>
        <v>552.38095238095241</v>
      </c>
      <c r="O123" s="7">
        <v>5.8</v>
      </c>
      <c r="P123" t="s">
        <v>25</v>
      </c>
      <c r="Q123" s="9">
        <f t="shared" si="2"/>
        <v>0.15418560757104507</v>
      </c>
    </row>
    <row r="124" spans="1:17" x14ac:dyDescent="0.25">
      <c r="A124" t="s">
        <v>360</v>
      </c>
      <c r="B124" s="6" t="s">
        <v>357</v>
      </c>
      <c r="C124" s="7">
        <v>32.5</v>
      </c>
      <c r="D124" s="7">
        <v>10.3</v>
      </c>
      <c r="E124" s="7">
        <v>7.8</v>
      </c>
      <c r="F124" s="7">
        <v>6.2</v>
      </c>
      <c r="G124" s="7">
        <v>29.7</v>
      </c>
      <c r="H124" t="s">
        <v>14</v>
      </c>
      <c r="I124" s="7">
        <v>236.5</v>
      </c>
      <c r="J124" s="7">
        <v>21.5</v>
      </c>
      <c r="K124" s="7">
        <v>8</v>
      </c>
      <c r="L124" s="15">
        <v>8.3000000000000004E-2</v>
      </c>
      <c r="M124" t="s">
        <v>244</v>
      </c>
      <c r="N124" s="8">
        <f t="shared" si="3"/>
        <v>296.29629629629636</v>
      </c>
      <c r="O124" s="7">
        <v>8.8000000000000007</v>
      </c>
      <c r="P124" t="s">
        <v>25</v>
      </c>
      <c r="Q124" s="9">
        <f t="shared" si="2"/>
        <v>0.23393678390089603</v>
      </c>
    </row>
    <row r="125" spans="1:17" x14ac:dyDescent="0.25">
      <c r="A125" t="s">
        <v>361</v>
      </c>
      <c r="B125" s="6" t="s">
        <v>357</v>
      </c>
      <c r="C125" s="7">
        <v>42.1</v>
      </c>
      <c r="D125" s="7">
        <v>9.6999999999999993</v>
      </c>
      <c r="E125" s="7">
        <v>6.6</v>
      </c>
      <c r="F125" s="7">
        <v>8.3000000000000007</v>
      </c>
      <c r="G125" s="7">
        <v>53.5</v>
      </c>
      <c r="H125" t="s">
        <v>14</v>
      </c>
      <c r="I125" s="7">
        <v>359.7</v>
      </c>
      <c r="J125" s="7">
        <v>32.700000000000003</v>
      </c>
      <c r="K125" s="7">
        <v>6.7</v>
      </c>
      <c r="L125" s="15">
        <v>0.13900000000000001</v>
      </c>
      <c r="M125" t="s">
        <v>244</v>
      </c>
      <c r="N125" s="8">
        <f t="shared" si="3"/>
        <v>285.98130841121497</v>
      </c>
      <c r="O125" s="7">
        <v>15.3</v>
      </c>
      <c r="P125" t="s">
        <v>20</v>
      </c>
      <c r="Q125" s="9">
        <f t="shared" si="2"/>
        <v>0.4067309992822396</v>
      </c>
    </row>
    <row r="126" spans="1:17" x14ac:dyDescent="0.25">
      <c r="A126" t="s">
        <v>362</v>
      </c>
      <c r="B126" s="6" t="s">
        <v>178</v>
      </c>
      <c r="C126" s="7">
        <v>5.9</v>
      </c>
      <c r="D126" s="7">
        <v>3.8</v>
      </c>
      <c r="E126" s="7">
        <v>3.8</v>
      </c>
      <c r="F126" s="7">
        <v>4.4000000000000004</v>
      </c>
      <c r="G126" s="7">
        <v>14.9</v>
      </c>
      <c r="H126" t="s">
        <v>14</v>
      </c>
      <c r="I126" s="7">
        <v>35.4</v>
      </c>
      <c r="J126" s="7">
        <v>2.5</v>
      </c>
      <c r="K126" s="7">
        <v>2.4</v>
      </c>
      <c r="L126" s="15">
        <v>3.0000000000000001E-3</v>
      </c>
      <c r="M126" t="s">
        <v>244</v>
      </c>
      <c r="N126" s="8">
        <f t="shared" si="3"/>
        <v>67.114093959731548</v>
      </c>
      <c r="O126" s="7">
        <v>1</v>
      </c>
      <c r="P126" t="s">
        <v>37</v>
      </c>
      <c r="Q126" s="9">
        <f t="shared" si="2"/>
        <v>2.6583725443283635E-2</v>
      </c>
    </row>
    <row r="127" spans="1:17" x14ac:dyDescent="0.25">
      <c r="A127" t="s">
        <v>363</v>
      </c>
      <c r="B127" s="6" t="s">
        <v>364</v>
      </c>
      <c r="C127" s="7">
        <v>21.3</v>
      </c>
      <c r="D127" s="7">
        <v>13.1</v>
      </c>
      <c r="E127" s="7">
        <v>7.6</v>
      </c>
      <c r="F127" s="7">
        <v>6.4</v>
      </c>
      <c r="G127" s="7">
        <v>32.700000000000003</v>
      </c>
      <c r="H127" t="s">
        <v>14</v>
      </c>
      <c r="I127" s="7">
        <v>163</v>
      </c>
      <c r="J127" s="7">
        <v>8.8000000000000007</v>
      </c>
      <c r="K127" s="7">
        <v>5</v>
      </c>
      <c r="L127" s="15">
        <v>3.5999999999999997E-2</v>
      </c>
      <c r="M127" t="s">
        <v>244</v>
      </c>
      <c r="N127" s="8">
        <f t="shared" si="3"/>
        <v>223.24159021406726</v>
      </c>
      <c r="O127" s="7">
        <v>7.3</v>
      </c>
      <c r="P127" t="s">
        <v>25</v>
      </c>
      <c r="Q127" s="9">
        <f t="shared" si="2"/>
        <v>0.19406119573597055</v>
      </c>
    </row>
    <row r="128" spans="1:17" x14ac:dyDescent="0.25">
      <c r="A128" t="s">
        <v>365</v>
      </c>
      <c r="B128" s="6" t="s">
        <v>364</v>
      </c>
      <c r="C128" s="7">
        <v>27.4</v>
      </c>
      <c r="D128" s="7">
        <v>12.6</v>
      </c>
      <c r="E128" s="7">
        <v>6.9</v>
      </c>
      <c r="F128" s="7">
        <v>7.3</v>
      </c>
      <c r="G128" s="7">
        <v>42.4</v>
      </c>
      <c r="H128" t="s">
        <v>14</v>
      </c>
      <c r="I128" s="7">
        <v>201.7</v>
      </c>
      <c r="J128" s="7">
        <v>10.9</v>
      </c>
      <c r="K128" s="7">
        <v>4.8</v>
      </c>
      <c r="L128" s="15">
        <v>5.8999999999999997E-2</v>
      </c>
      <c r="M128" t="s">
        <v>244</v>
      </c>
      <c r="N128" s="8">
        <f t="shared" si="3"/>
        <v>316.03773584905662</v>
      </c>
      <c r="O128" s="7">
        <v>13.4</v>
      </c>
      <c r="P128" t="s">
        <v>20</v>
      </c>
      <c r="Q128" s="9">
        <f t="shared" si="2"/>
        <v>0.35622192094000071</v>
      </c>
    </row>
    <row r="129" spans="1:17" x14ac:dyDescent="0.25">
      <c r="A129" t="s">
        <v>366</v>
      </c>
      <c r="B129" s="6" t="s">
        <v>364</v>
      </c>
      <c r="C129" s="7">
        <v>25.1</v>
      </c>
      <c r="D129" s="7">
        <v>13.2</v>
      </c>
      <c r="E129" s="7">
        <v>8.8000000000000007</v>
      </c>
      <c r="F129" s="7">
        <v>6.1</v>
      </c>
      <c r="G129" s="7">
        <v>29.2</v>
      </c>
      <c r="H129" t="s">
        <v>14</v>
      </c>
      <c r="I129" s="7">
        <v>189.2</v>
      </c>
      <c r="J129" s="7">
        <v>10.199999999999999</v>
      </c>
      <c r="K129" s="7">
        <v>6.5</v>
      </c>
      <c r="L129" s="15">
        <v>4.9000000000000002E-2</v>
      </c>
      <c r="M129" t="s">
        <v>244</v>
      </c>
      <c r="N129" s="8">
        <f t="shared" si="3"/>
        <v>582.19178082191786</v>
      </c>
      <c r="O129" s="7">
        <v>17</v>
      </c>
      <c r="P129" t="s">
        <v>20</v>
      </c>
      <c r="Q129" s="9">
        <f t="shared" si="2"/>
        <v>0.45192333253582179</v>
      </c>
    </row>
    <row r="130" spans="1:17" x14ac:dyDescent="0.25">
      <c r="A130" t="s">
        <v>367</v>
      </c>
      <c r="B130" s="6" t="s">
        <v>231</v>
      </c>
      <c r="C130" s="7">
        <v>5.4</v>
      </c>
      <c r="D130" s="7">
        <v>5.6</v>
      </c>
      <c r="E130" s="7">
        <v>4</v>
      </c>
      <c r="F130" s="7">
        <v>3.3</v>
      </c>
      <c r="G130" s="7">
        <v>8.6</v>
      </c>
      <c r="H130" t="s">
        <v>14</v>
      </c>
      <c r="I130" s="7">
        <v>15.9</v>
      </c>
      <c r="J130" s="7">
        <v>1.6</v>
      </c>
      <c r="K130" s="7">
        <v>1.9</v>
      </c>
      <c r="L130" s="15">
        <v>2E-3</v>
      </c>
      <c r="M130" t="s">
        <v>244</v>
      </c>
      <c r="N130" s="8">
        <f t="shared" si="3"/>
        <v>209.30232558139537</v>
      </c>
      <c r="O130" s="7">
        <v>1.8</v>
      </c>
      <c r="P130" t="s">
        <v>37</v>
      </c>
      <c r="Q130" s="9">
        <f t="shared" ref="Q130:Q193" si="4">O130*100/$O$364</f>
        <v>4.7850705797910544E-2</v>
      </c>
    </row>
    <row r="131" spans="1:17" x14ac:dyDescent="0.25">
      <c r="A131" t="s">
        <v>368</v>
      </c>
      <c r="B131" s="6" t="s">
        <v>231</v>
      </c>
      <c r="C131" s="7">
        <v>5.0999999999999996</v>
      </c>
      <c r="D131" s="7">
        <v>5.8</v>
      </c>
      <c r="E131" s="7">
        <v>4.0999999999999996</v>
      </c>
      <c r="F131" s="7">
        <v>4.7</v>
      </c>
      <c r="G131" s="7">
        <v>17</v>
      </c>
      <c r="H131" t="s">
        <v>14</v>
      </c>
      <c r="I131" s="7">
        <v>32.9</v>
      </c>
      <c r="J131" s="7">
        <v>3.3</v>
      </c>
      <c r="K131" s="7">
        <v>1.9</v>
      </c>
      <c r="L131" s="15">
        <v>2E-3</v>
      </c>
      <c r="M131" t="s">
        <v>244</v>
      </c>
      <c r="N131" s="8">
        <f t="shared" ref="N131:N194" si="5">(O131/G131)*1000</f>
        <v>99.999999999999986</v>
      </c>
      <c r="O131" s="7">
        <v>1.7</v>
      </c>
      <c r="P131" t="s">
        <v>37</v>
      </c>
      <c r="Q131" s="9">
        <f t="shared" si="4"/>
        <v>4.5192333253582184E-2</v>
      </c>
    </row>
    <row r="132" spans="1:17" x14ac:dyDescent="0.25">
      <c r="A132" t="s">
        <v>369</v>
      </c>
      <c r="B132" s="6" t="s">
        <v>241</v>
      </c>
      <c r="C132" s="7">
        <v>33.4</v>
      </c>
      <c r="D132" s="7">
        <v>6</v>
      </c>
      <c r="E132" s="7">
        <v>5</v>
      </c>
      <c r="F132" s="7">
        <v>8.3000000000000007</v>
      </c>
      <c r="G132" s="7">
        <v>53.5</v>
      </c>
      <c r="H132" t="s">
        <v>14</v>
      </c>
      <c r="I132" s="7">
        <v>255.4</v>
      </c>
      <c r="J132" s="7">
        <v>20</v>
      </c>
      <c r="K132" s="7">
        <v>4.8</v>
      </c>
      <c r="L132" s="15">
        <v>8.7999999999999995E-2</v>
      </c>
      <c r="M132" t="s">
        <v>244</v>
      </c>
      <c r="N132" s="8">
        <f t="shared" si="5"/>
        <v>362.61682242990651</v>
      </c>
      <c r="O132" s="7">
        <v>19.399999999999999</v>
      </c>
      <c r="P132" t="s">
        <v>534</v>
      </c>
      <c r="Q132" s="9">
        <f t="shared" si="4"/>
        <v>0.51572427359970252</v>
      </c>
    </row>
    <row r="133" spans="1:17" x14ac:dyDescent="0.25">
      <c r="A133" t="s">
        <v>370</v>
      </c>
      <c r="B133" s="6" t="s">
        <v>56</v>
      </c>
      <c r="C133" s="7">
        <v>4.2</v>
      </c>
      <c r="D133" s="7">
        <v>3</v>
      </c>
      <c r="E133" s="7">
        <v>2.5</v>
      </c>
      <c r="F133" s="7">
        <v>2</v>
      </c>
      <c r="G133" s="7">
        <v>3.1</v>
      </c>
      <c r="H133" t="s">
        <v>14</v>
      </c>
      <c r="I133" s="7">
        <v>6</v>
      </c>
      <c r="J133" s="7">
        <v>0.3</v>
      </c>
      <c r="K133" s="7">
        <v>1.9</v>
      </c>
      <c r="L133" s="15">
        <v>1E-3</v>
      </c>
      <c r="M133" t="s">
        <v>244</v>
      </c>
      <c r="N133" s="8">
        <f t="shared" si="5"/>
        <v>387.09677419354836</v>
      </c>
      <c r="O133" s="7">
        <v>1.2</v>
      </c>
      <c r="P133" t="s">
        <v>37</v>
      </c>
      <c r="Q133" s="9">
        <f t="shared" si="4"/>
        <v>3.190047053194036E-2</v>
      </c>
    </row>
    <row r="134" spans="1:17" x14ac:dyDescent="0.25">
      <c r="A134" t="s">
        <v>371</v>
      </c>
      <c r="B134" s="6" t="s">
        <v>56</v>
      </c>
      <c r="C134" s="7">
        <v>4.5999999999999996</v>
      </c>
      <c r="D134" s="7">
        <v>3.4</v>
      </c>
      <c r="E134" s="7">
        <v>3</v>
      </c>
      <c r="F134" s="7">
        <v>1.7</v>
      </c>
      <c r="G134" s="7">
        <v>2.2999999999999998</v>
      </c>
      <c r="H134" t="s">
        <v>14</v>
      </c>
      <c r="I134" s="7">
        <v>5.9</v>
      </c>
      <c r="J134" s="7">
        <v>0.3</v>
      </c>
      <c r="K134" s="7">
        <v>2.6</v>
      </c>
      <c r="L134" s="15">
        <v>2E-3</v>
      </c>
      <c r="M134" t="s">
        <v>244</v>
      </c>
      <c r="N134" s="8">
        <f t="shared" si="5"/>
        <v>478.26086956521743</v>
      </c>
      <c r="O134" s="7">
        <v>1.1000000000000001</v>
      </c>
      <c r="P134" t="s">
        <v>37</v>
      </c>
      <c r="Q134" s="9">
        <f t="shared" si="4"/>
        <v>2.9242097987612004E-2</v>
      </c>
    </row>
    <row r="135" spans="1:17" x14ac:dyDescent="0.25">
      <c r="A135" t="s">
        <v>372</v>
      </c>
      <c r="B135" s="6" t="s">
        <v>56</v>
      </c>
      <c r="C135" s="7">
        <v>4.3</v>
      </c>
      <c r="D135" s="7">
        <v>2.5</v>
      </c>
      <c r="E135" s="7">
        <v>2.5</v>
      </c>
      <c r="F135" s="7">
        <v>2</v>
      </c>
      <c r="G135" s="7">
        <v>3</v>
      </c>
      <c r="H135" t="s">
        <v>14</v>
      </c>
      <c r="I135" s="7">
        <v>5.9</v>
      </c>
      <c r="J135" s="7">
        <v>0.3</v>
      </c>
      <c r="K135" s="7">
        <v>2</v>
      </c>
      <c r="L135" s="15">
        <v>1E-3</v>
      </c>
      <c r="M135" t="s">
        <v>244</v>
      </c>
      <c r="N135" s="8">
        <f t="shared" si="5"/>
        <v>333.33333333333331</v>
      </c>
      <c r="O135" s="7">
        <v>1</v>
      </c>
      <c r="P135" t="s">
        <v>37</v>
      </c>
      <c r="Q135" s="9">
        <f t="shared" si="4"/>
        <v>2.6583725443283635E-2</v>
      </c>
    </row>
    <row r="136" spans="1:17" x14ac:dyDescent="0.25">
      <c r="A136" t="s">
        <v>373</v>
      </c>
      <c r="B136" s="6" t="s">
        <v>374</v>
      </c>
      <c r="C136" s="7">
        <v>8.1999999999999993</v>
      </c>
      <c r="D136" s="7">
        <v>3.7</v>
      </c>
      <c r="E136" s="7">
        <v>2.5</v>
      </c>
      <c r="F136" s="7">
        <v>2.1</v>
      </c>
      <c r="G136" s="7">
        <v>3.6</v>
      </c>
      <c r="H136" t="s">
        <v>14</v>
      </c>
      <c r="I136" s="7">
        <v>7.3</v>
      </c>
      <c r="J136" s="7">
        <v>0.7</v>
      </c>
      <c r="K136" s="7">
        <v>2</v>
      </c>
      <c r="L136" s="15">
        <v>5.0000000000000001E-3</v>
      </c>
      <c r="M136" t="s">
        <v>244</v>
      </c>
      <c r="N136" s="8">
        <f t="shared" si="5"/>
        <v>583.33333333333337</v>
      </c>
      <c r="O136" s="7">
        <v>2.1</v>
      </c>
      <c r="P136" t="s">
        <v>37</v>
      </c>
      <c r="Q136" s="9">
        <f t="shared" si="4"/>
        <v>5.5825823430895635E-2</v>
      </c>
    </row>
    <row r="137" spans="1:17" x14ac:dyDescent="0.25">
      <c r="A137" t="s">
        <v>375</v>
      </c>
      <c r="B137" s="6" t="s">
        <v>374</v>
      </c>
      <c r="C137" s="7">
        <v>7.3</v>
      </c>
      <c r="D137" s="7">
        <v>3.8</v>
      </c>
      <c r="E137" s="7">
        <v>2.6</v>
      </c>
      <c r="F137" s="7">
        <v>1.7</v>
      </c>
      <c r="G137" s="7">
        <v>2.2999999999999998</v>
      </c>
      <c r="H137" t="s">
        <v>14</v>
      </c>
      <c r="I137" s="7">
        <v>5.9</v>
      </c>
      <c r="J137" s="7">
        <v>0.5</v>
      </c>
      <c r="K137" s="7">
        <v>2.6</v>
      </c>
      <c r="L137" s="15">
        <v>4.0000000000000001E-3</v>
      </c>
      <c r="M137" t="s">
        <v>244</v>
      </c>
      <c r="N137" s="8">
        <f t="shared" si="5"/>
        <v>1043.4782608695652</v>
      </c>
      <c r="O137" s="7">
        <v>2.4</v>
      </c>
      <c r="P137" t="s">
        <v>37</v>
      </c>
      <c r="Q137" s="9">
        <f t="shared" si="4"/>
        <v>6.380094106388072E-2</v>
      </c>
    </row>
    <row r="138" spans="1:17" x14ac:dyDescent="0.25">
      <c r="A138" t="s">
        <v>376</v>
      </c>
      <c r="B138" s="6" t="s">
        <v>377</v>
      </c>
      <c r="C138" s="7">
        <v>4.4000000000000004</v>
      </c>
      <c r="D138" s="7">
        <v>2.6</v>
      </c>
      <c r="E138" s="7">
        <v>2.6</v>
      </c>
      <c r="F138" s="7">
        <v>2</v>
      </c>
      <c r="G138" s="7">
        <v>3.1</v>
      </c>
      <c r="H138" t="s">
        <v>14</v>
      </c>
      <c r="I138" s="7">
        <v>6.1</v>
      </c>
      <c r="J138" s="7">
        <v>0.3</v>
      </c>
      <c r="K138" s="7">
        <v>1.9</v>
      </c>
      <c r="L138" s="15">
        <v>1E-3</v>
      </c>
      <c r="M138" t="s">
        <v>244</v>
      </c>
      <c r="N138" s="8">
        <f t="shared" si="5"/>
        <v>290.32258064516134</v>
      </c>
      <c r="O138" s="7">
        <v>0.9</v>
      </c>
      <c r="P138" t="s">
        <v>37</v>
      </c>
      <c r="Q138" s="9">
        <f t="shared" si="4"/>
        <v>2.3925352898955272E-2</v>
      </c>
    </row>
    <row r="139" spans="1:17" x14ac:dyDescent="0.25">
      <c r="A139" t="s">
        <v>378</v>
      </c>
      <c r="B139" s="6" t="s">
        <v>377</v>
      </c>
      <c r="C139" s="7">
        <v>4.2</v>
      </c>
      <c r="D139" s="7">
        <v>2.4</v>
      </c>
      <c r="E139" s="7">
        <v>2.4</v>
      </c>
      <c r="F139" s="7">
        <v>1.2</v>
      </c>
      <c r="G139" s="7">
        <v>1.2</v>
      </c>
      <c r="H139" t="s">
        <v>14</v>
      </c>
      <c r="I139" s="7">
        <v>3.6</v>
      </c>
      <c r="J139" s="7">
        <v>0.2</v>
      </c>
      <c r="K139" s="7">
        <v>2.9</v>
      </c>
      <c r="L139" s="15">
        <v>1E-3</v>
      </c>
      <c r="M139" t="s">
        <v>244</v>
      </c>
      <c r="N139" s="8">
        <f t="shared" si="5"/>
        <v>666.66666666666674</v>
      </c>
      <c r="O139" s="7">
        <v>0.8</v>
      </c>
      <c r="P139" t="s">
        <v>37</v>
      </c>
      <c r="Q139" s="9">
        <f t="shared" si="4"/>
        <v>2.1266980354626909E-2</v>
      </c>
    </row>
    <row r="140" spans="1:17" x14ac:dyDescent="0.25">
      <c r="A140" t="s">
        <v>379</v>
      </c>
      <c r="B140" s="6" t="s">
        <v>377</v>
      </c>
      <c r="C140" s="7">
        <v>4.5</v>
      </c>
      <c r="D140" s="7">
        <v>2.5</v>
      </c>
      <c r="E140" s="7">
        <v>2.5</v>
      </c>
      <c r="F140" s="7">
        <v>1.3</v>
      </c>
      <c r="G140" s="7">
        <v>1.4</v>
      </c>
      <c r="H140" t="s">
        <v>14</v>
      </c>
      <c r="I140" s="7">
        <v>4.0999999999999996</v>
      </c>
      <c r="J140" s="7">
        <v>0.2</v>
      </c>
      <c r="K140" s="7">
        <v>2.8</v>
      </c>
      <c r="L140" s="15">
        <v>2E-3</v>
      </c>
      <c r="M140" t="s">
        <v>244</v>
      </c>
      <c r="N140" s="8">
        <f t="shared" si="5"/>
        <v>642.85714285714289</v>
      </c>
      <c r="O140" s="7">
        <v>0.9</v>
      </c>
      <c r="P140" t="s">
        <v>37</v>
      </c>
      <c r="Q140" s="9">
        <f t="shared" si="4"/>
        <v>2.3925352898955272E-2</v>
      </c>
    </row>
    <row r="141" spans="1:17" x14ac:dyDescent="0.25">
      <c r="A141" t="s">
        <v>380</v>
      </c>
      <c r="B141" s="6" t="s">
        <v>377</v>
      </c>
      <c r="C141" s="7">
        <v>6.5</v>
      </c>
      <c r="D141" s="7">
        <v>2.1</v>
      </c>
      <c r="E141" s="7">
        <v>2.1</v>
      </c>
      <c r="F141" s="7">
        <v>1.4</v>
      </c>
      <c r="G141" s="7">
        <v>1.5</v>
      </c>
      <c r="H141" t="s">
        <v>14</v>
      </c>
      <c r="I141" s="7">
        <v>4.3</v>
      </c>
      <c r="J141" s="7">
        <v>0.2</v>
      </c>
      <c r="K141" s="7">
        <v>2.8</v>
      </c>
      <c r="L141" s="15">
        <v>3.0000000000000001E-3</v>
      </c>
      <c r="M141" t="s">
        <v>244</v>
      </c>
      <c r="N141" s="8">
        <f t="shared" si="5"/>
        <v>866.66666666666674</v>
      </c>
      <c r="O141" s="7">
        <v>1.3</v>
      </c>
      <c r="P141" t="s">
        <v>37</v>
      </c>
      <c r="Q141" s="9">
        <f t="shared" si="4"/>
        <v>3.4558843076268726E-2</v>
      </c>
    </row>
    <row r="142" spans="1:17" x14ac:dyDescent="0.25">
      <c r="A142" t="s">
        <v>381</v>
      </c>
      <c r="B142" s="6" t="s">
        <v>377</v>
      </c>
      <c r="C142" s="7">
        <v>3.8</v>
      </c>
      <c r="D142" s="7">
        <v>2.1</v>
      </c>
      <c r="E142" s="7">
        <v>2.1</v>
      </c>
      <c r="F142" s="7">
        <v>1.3</v>
      </c>
      <c r="G142" s="7">
        <v>1.2</v>
      </c>
      <c r="H142" t="s">
        <v>14</v>
      </c>
      <c r="I142" s="7">
        <v>3.2</v>
      </c>
      <c r="J142" s="7">
        <v>0.2</v>
      </c>
      <c r="K142" s="7">
        <v>2.6</v>
      </c>
      <c r="L142" s="15">
        <v>1E-3</v>
      </c>
      <c r="M142" t="s">
        <v>244</v>
      </c>
      <c r="N142" s="8">
        <f t="shared" si="5"/>
        <v>916.66666666666674</v>
      </c>
      <c r="O142" s="7">
        <v>1.1000000000000001</v>
      </c>
      <c r="P142" t="s">
        <v>37</v>
      </c>
      <c r="Q142" s="9">
        <f t="shared" si="4"/>
        <v>2.9242097987612004E-2</v>
      </c>
    </row>
    <row r="143" spans="1:17" x14ac:dyDescent="0.25">
      <c r="A143" t="s">
        <v>330</v>
      </c>
      <c r="B143" s="6" t="s">
        <v>236</v>
      </c>
      <c r="C143" s="7">
        <v>5.3</v>
      </c>
      <c r="D143" s="7">
        <v>4</v>
      </c>
      <c r="E143" s="7">
        <v>4</v>
      </c>
      <c r="F143" s="7">
        <v>2.2000000000000002</v>
      </c>
      <c r="G143" s="7">
        <v>3.8</v>
      </c>
      <c r="H143" t="s">
        <v>14</v>
      </c>
      <c r="I143" s="7">
        <v>11.8</v>
      </c>
      <c r="J143" s="7">
        <v>0.7</v>
      </c>
      <c r="K143" s="7">
        <v>3.1</v>
      </c>
      <c r="L143" s="15">
        <v>2E-3</v>
      </c>
      <c r="M143" t="s">
        <v>244</v>
      </c>
      <c r="N143" s="8">
        <f t="shared" si="5"/>
        <v>342.10526315789474</v>
      </c>
      <c r="O143" s="7">
        <v>1.3</v>
      </c>
      <c r="P143" t="s">
        <v>37</v>
      </c>
      <c r="Q143" s="9">
        <f t="shared" si="4"/>
        <v>3.4558843076268726E-2</v>
      </c>
    </row>
    <row r="144" spans="1:17" x14ac:dyDescent="0.25">
      <c r="A144" t="s">
        <v>382</v>
      </c>
      <c r="B144" s="6" t="s">
        <v>377</v>
      </c>
      <c r="C144" s="7">
        <v>3.5</v>
      </c>
      <c r="D144" s="7">
        <v>2.1</v>
      </c>
      <c r="E144" s="7">
        <v>2.1</v>
      </c>
      <c r="F144" s="7">
        <v>1.1000000000000001</v>
      </c>
      <c r="G144" s="7">
        <v>0.9</v>
      </c>
      <c r="H144" t="s">
        <v>14</v>
      </c>
      <c r="I144" s="7">
        <v>2.8</v>
      </c>
      <c r="J144" s="7">
        <v>0.1</v>
      </c>
      <c r="K144" s="7">
        <v>3.2</v>
      </c>
      <c r="L144" s="15">
        <v>1E-3</v>
      </c>
      <c r="M144" t="s">
        <v>244</v>
      </c>
      <c r="N144" s="8">
        <f t="shared" si="5"/>
        <v>777.77777777777771</v>
      </c>
      <c r="O144" s="7">
        <v>0.7</v>
      </c>
      <c r="P144" t="s">
        <v>37</v>
      </c>
      <c r="Q144" s="9">
        <f t="shared" si="4"/>
        <v>1.8608607810298546E-2</v>
      </c>
    </row>
    <row r="145" spans="1:17" x14ac:dyDescent="0.25">
      <c r="A145" t="s">
        <v>383</v>
      </c>
      <c r="B145" s="6" t="s">
        <v>377</v>
      </c>
      <c r="C145" s="7">
        <v>3.6</v>
      </c>
      <c r="D145" s="7">
        <v>2.5</v>
      </c>
      <c r="E145" s="7">
        <v>2.5</v>
      </c>
      <c r="F145" s="7">
        <v>1</v>
      </c>
      <c r="G145" s="7">
        <v>0.8</v>
      </c>
      <c r="H145" t="s">
        <v>14</v>
      </c>
      <c r="I145" s="7">
        <v>2.6</v>
      </c>
      <c r="J145" s="7">
        <v>0.1</v>
      </c>
      <c r="K145" s="7">
        <v>3.4</v>
      </c>
      <c r="L145" s="15">
        <v>1E-3</v>
      </c>
      <c r="M145" t="s">
        <v>244</v>
      </c>
      <c r="N145" s="8">
        <f t="shared" si="5"/>
        <v>874.99999999999989</v>
      </c>
      <c r="O145" s="7">
        <v>0.7</v>
      </c>
      <c r="P145" t="s">
        <v>37</v>
      </c>
      <c r="Q145" s="9">
        <f t="shared" si="4"/>
        <v>1.8608607810298546E-2</v>
      </c>
    </row>
    <row r="146" spans="1:17" x14ac:dyDescent="0.25">
      <c r="A146" t="s">
        <v>384</v>
      </c>
      <c r="B146" s="6" t="s">
        <v>377</v>
      </c>
      <c r="C146" s="7">
        <v>4.5</v>
      </c>
      <c r="D146" s="7">
        <v>2.4</v>
      </c>
      <c r="E146" s="7">
        <v>2.4</v>
      </c>
      <c r="F146" s="7">
        <v>1</v>
      </c>
      <c r="G146" s="7">
        <v>0.8</v>
      </c>
      <c r="H146" t="s">
        <v>14</v>
      </c>
      <c r="I146" s="7">
        <v>2.9</v>
      </c>
      <c r="J146" s="7">
        <v>0.1</v>
      </c>
      <c r="K146" s="7">
        <v>3.6</v>
      </c>
      <c r="L146" s="15">
        <v>2E-3</v>
      </c>
      <c r="M146" t="s">
        <v>244</v>
      </c>
      <c r="N146" s="8">
        <f t="shared" si="5"/>
        <v>1125</v>
      </c>
      <c r="O146" s="7">
        <v>0.9</v>
      </c>
      <c r="P146" t="s">
        <v>37</v>
      </c>
      <c r="Q146" s="9">
        <f t="shared" si="4"/>
        <v>2.3925352898955272E-2</v>
      </c>
    </row>
    <row r="147" spans="1:17" x14ac:dyDescent="0.25">
      <c r="A147" t="s">
        <v>385</v>
      </c>
      <c r="B147" s="6" t="s">
        <v>377</v>
      </c>
      <c r="C147" s="7">
        <v>3.9</v>
      </c>
      <c r="D147" s="7">
        <v>2.4</v>
      </c>
      <c r="E147" s="7">
        <v>2.4</v>
      </c>
      <c r="F147" s="7">
        <v>1</v>
      </c>
      <c r="G147" s="7">
        <v>0.8</v>
      </c>
      <c r="H147" t="s">
        <v>14</v>
      </c>
      <c r="I147" s="7">
        <v>2.7</v>
      </c>
      <c r="J147" s="7">
        <v>0.1</v>
      </c>
      <c r="K147" s="7">
        <v>3.5</v>
      </c>
      <c r="L147" s="15">
        <v>1E-3</v>
      </c>
      <c r="M147" t="s">
        <v>244</v>
      </c>
      <c r="N147" s="8">
        <f t="shared" si="5"/>
        <v>1000</v>
      </c>
      <c r="O147" s="7">
        <v>0.8</v>
      </c>
      <c r="P147" t="s">
        <v>37</v>
      </c>
      <c r="Q147" s="9">
        <f t="shared" si="4"/>
        <v>2.1266980354626909E-2</v>
      </c>
    </row>
    <row r="148" spans="1:17" x14ac:dyDescent="0.25">
      <c r="A148" t="s">
        <v>386</v>
      </c>
      <c r="B148" s="6" t="s">
        <v>377</v>
      </c>
      <c r="C148" s="7">
        <v>4.8</v>
      </c>
      <c r="D148" s="7">
        <v>2.4</v>
      </c>
      <c r="E148" s="7">
        <v>2.4</v>
      </c>
      <c r="F148" s="7">
        <v>1.2</v>
      </c>
      <c r="G148" s="7">
        <v>1.1000000000000001</v>
      </c>
      <c r="H148" t="s">
        <v>14</v>
      </c>
      <c r="I148" s="7">
        <v>3.7</v>
      </c>
      <c r="J148" s="7">
        <v>0.2</v>
      </c>
      <c r="K148" s="7">
        <v>3.3</v>
      </c>
      <c r="L148" s="15">
        <v>2E-3</v>
      </c>
      <c r="M148" t="s">
        <v>244</v>
      </c>
      <c r="N148" s="8">
        <f t="shared" si="5"/>
        <v>909.09090909090901</v>
      </c>
      <c r="O148" s="7">
        <v>1</v>
      </c>
      <c r="P148" t="s">
        <v>37</v>
      </c>
      <c r="Q148" s="9">
        <f t="shared" si="4"/>
        <v>2.6583725443283635E-2</v>
      </c>
    </row>
    <row r="149" spans="1:17" x14ac:dyDescent="0.25">
      <c r="A149" t="s">
        <v>387</v>
      </c>
      <c r="B149" s="6" t="s">
        <v>377</v>
      </c>
      <c r="C149" s="7">
        <v>3.4</v>
      </c>
      <c r="D149" s="7">
        <v>2.4</v>
      </c>
      <c r="E149" s="7">
        <v>2.4</v>
      </c>
      <c r="F149" s="7">
        <v>1.3</v>
      </c>
      <c r="G149" s="7">
        <v>1.3</v>
      </c>
      <c r="H149" t="s">
        <v>14</v>
      </c>
      <c r="I149" s="7">
        <v>3.5</v>
      </c>
      <c r="J149" s="7">
        <v>0.2</v>
      </c>
      <c r="K149" s="7">
        <v>2.6</v>
      </c>
      <c r="L149" s="15">
        <v>1E-3</v>
      </c>
      <c r="M149" t="s">
        <v>244</v>
      </c>
      <c r="N149" s="8">
        <f t="shared" si="5"/>
        <v>538.46153846153845</v>
      </c>
      <c r="O149" s="7">
        <v>0.7</v>
      </c>
      <c r="P149" t="s">
        <v>37</v>
      </c>
      <c r="Q149" s="9">
        <f t="shared" si="4"/>
        <v>1.8608607810298546E-2</v>
      </c>
    </row>
    <row r="150" spans="1:17" x14ac:dyDescent="0.25">
      <c r="A150" t="s">
        <v>331</v>
      </c>
      <c r="B150" s="6" t="s">
        <v>332</v>
      </c>
      <c r="C150" s="7">
        <v>4.2</v>
      </c>
      <c r="D150" s="7">
        <v>2.5</v>
      </c>
      <c r="E150" s="7">
        <v>1</v>
      </c>
      <c r="F150" s="7">
        <v>1.9</v>
      </c>
      <c r="G150" s="7">
        <v>2.8</v>
      </c>
      <c r="H150" t="s">
        <v>14</v>
      </c>
      <c r="I150" s="7">
        <v>4.2</v>
      </c>
      <c r="J150" s="7">
        <v>0.4</v>
      </c>
      <c r="K150" s="7">
        <v>1.5</v>
      </c>
      <c r="L150" s="15">
        <v>1E-3</v>
      </c>
      <c r="M150" t="s">
        <v>244</v>
      </c>
      <c r="N150" s="8">
        <f t="shared" si="5"/>
        <v>392.85714285714289</v>
      </c>
      <c r="O150" s="7">
        <v>1.1000000000000001</v>
      </c>
      <c r="P150" t="s">
        <v>37</v>
      </c>
      <c r="Q150" s="9">
        <f t="shared" si="4"/>
        <v>2.9242097987612004E-2</v>
      </c>
    </row>
    <row r="151" spans="1:17" x14ac:dyDescent="0.25">
      <c r="A151" t="s">
        <v>388</v>
      </c>
      <c r="B151" s="6" t="s">
        <v>377</v>
      </c>
      <c r="C151" s="7">
        <v>3.4</v>
      </c>
      <c r="D151" s="7">
        <v>2.4</v>
      </c>
      <c r="E151" s="7">
        <v>2.4</v>
      </c>
      <c r="F151" s="7">
        <v>1.2</v>
      </c>
      <c r="G151" s="7">
        <v>1.1000000000000001</v>
      </c>
      <c r="H151" t="s">
        <v>14</v>
      </c>
      <c r="I151" s="7">
        <v>3.3</v>
      </c>
      <c r="J151" s="7">
        <v>0.2</v>
      </c>
      <c r="K151" s="7">
        <v>2.9</v>
      </c>
      <c r="L151" s="15">
        <v>1E-3</v>
      </c>
      <c r="M151" t="s">
        <v>244</v>
      </c>
      <c r="N151" s="8">
        <f t="shared" si="5"/>
        <v>636.36363636363626</v>
      </c>
      <c r="O151" s="7">
        <v>0.7</v>
      </c>
      <c r="P151" t="s">
        <v>37</v>
      </c>
      <c r="Q151" s="9">
        <f t="shared" si="4"/>
        <v>1.8608607810298546E-2</v>
      </c>
    </row>
    <row r="152" spans="1:17" x14ac:dyDescent="0.25">
      <c r="A152" t="s">
        <v>389</v>
      </c>
      <c r="B152" s="6" t="s">
        <v>377</v>
      </c>
      <c r="C152" s="7">
        <v>4.5999999999999996</v>
      </c>
      <c r="D152" s="7">
        <v>2.4</v>
      </c>
      <c r="E152" s="7">
        <v>2.4</v>
      </c>
      <c r="F152" s="7">
        <v>1.6</v>
      </c>
      <c r="G152" s="7">
        <v>1.9</v>
      </c>
      <c r="H152" t="s">
        <v>14</v>
      </c>
      <c r="I152" s="7">
        <v>4.5</v>
      </c>
      <c r="J152" s="7">
        <v>0.2</v>
      </c>
      <c r="K152" s="7">
        <v>2.4</v>
      </c>
      <c r="L152" s="15">
        <v>2E-3</v>
      </c>
      <c r="M152" t="s">
        <v>244</v>
      </c>
      <c r="N152" s="8">
        <f t="shared" si="5"/>
        <v>736.8421052631578</v>
      </c>
      <c r="O152" s="7">
        <v>1.4</v>
      </c>
      <c r="P152" t="s">
        <v>37</v>
      </c>
      <c r="Q152" s="9">
        <f t="shared" si="4"/>
        <v>3.7217215620597092E-2</v>
      </c>
    </row>
    <row r="153" spans="1:17" x14ac:dyDescent="0.25">
      <c r="A153" t="s">
        <v>390</v>
      </c>
      <c r="B153" s="6" t="s">
        <v>56</v>
      </c>
      <c r="C153" s="7">
        <v>4.7</v>
      </c>
      <c r="D153" s="7">
        <v>3</v>
      </c>
      <c r="E153" s="7">
        <v>2.5</v>
      </c>
      <c r="F153" s="7">
        <v>1.5</v>
      </c>
      <c r="G153" s="7">
        <v>1.8</v>
      </c>
      <c r="H153" t="s">
        <v>14</v>
      </c>
      <c r="I153" s="7">
        <v>4.7</v>
      </c>
      <c r="J153" s="7">
        <v>0.2</v>
      </c>
      <c r="K153" s="7">
        <v>2.6</v>
      </c>
      <c r="L153" s="15">
        <v>2E-3</v>
      </c>
      <c r="M153" t="s">
        <v>244</v>
      </c>
      <c r="N153" s="8">
        <f t="shared" si="5"/>
        <v>833.33333333333326</v>
      </c>
      <c r="O153" s="7">
        <v>1.5</v>
      </c>
      <c r="P153" t="s">
        <v>37</v>
      </c>
      <c r="Q153" s="9">
        <f t="shared" si="4"/>
        <v>3.9875588164925452E-2</v>
      </c>
    </row>
    <row r="154" spans="1:17" x14ac:dyDescent="0.25">
      <c r="A154" t="s">
        <v>333</v>
      </c>
      <c r="B154" s="6" t="s">
        <v>334</v>
      </c>
      <c r="C154" s="7">
        <v>2.5</v>
      </c>
      <c r="D154" s="7">
        <v>2</v>
      </c>
      <c r="E154" s="7">
        <v>2</v>
      </c>
      <c r="F154" s="7">
        <v>2.5</v>
      </c>
      <c r="G154" s="7">
        <v>4.9000000000000004</v>
      </c>
      <c r="H154" t="s">
        <v>14</v>
      </c>
      <c r="I154" s="7">
        <v>7.1</v>
      </c>
      <c r="J154" s="7">
        <v>0.7</v>
      </c>
      <c r="K154" s="7">
        <v>1.4</v>
      </c>
      <c r="L154" s="15">
        <v>0</v>
      </c>
      <c r="M154" t="s">
        <v>244</v>
      </c>
      <c r="N154" s="8">
        <f t="shared" si="5"/>
        <v>122.44897959183672</v>
      </c>
      <c r="O154" s="7">
        <v>0.6</v>
      </c>
      <c r="P154" t="s">
        <v>37</v>
      </c>
      <c r="Q154" s="9">
        <f t="shared" si="4"/>
        <v>1.595023526597018E-2</v>
      </c>
    </row>
    <row r="155" spans="1:17" x14ac:dyDescent="0.25">
      <c r="A155" t="s">
        <v>335</v>
      </c>
      <c r="B155" s="6" t="s">
        <v>310</v>
      </c>
      <c r="C155" s="7">
        <v>8.3000000000000007</v>
      </c>
      <c r="D155" s="7">
        <v>4.0999999999999996</v>
      </c>
      <c r="E155" s="7">
        <v>4.0999999999999996</v>
      </c>
      <c r="F155" s="7">
        <v>3.4</v>
      </c>
      <c r="G155" s="7">
        <v>9.3000000000000007</v>
      </c>
      <c r="H155" t="s">
        <v>14</v>
      </c>
      <c r="I155" s="7">
        <v>27.6</v>
      </c>
      <c r="J155" s="7">
        <v>2</v>
      </c>
      <c r="K155" s="7">
        <v>3</v>
      </c>
      <c r="L155" s="15">
        <v>5.0000000000000001E-3</v>
      </c>
      <c r="M155" t="s">
        <v>244</v>
      </c>
      <c r="N155" s="8">
        <f t="shared" si="5"/>
        <v>118.27956989247312</v>
      </c>
      <c r="O155" s="7">
        <v>1.1000000000000001</v>
      </c>
      <c r="P155" t="s">
        <v>37</v>
      </c>
      <c r="Q155" s="9">
        <f t="shared" si="4"/>
        <v>2.9242097987612004E-2</v>
      </c>
    </row>
    <row r="156" spans="1:17" x14ac:dyDescent="0.25">
      <c r="A156" t="s">
        <v>354</v>
      </c>
      <c r="B156" s="6" t="s">
        <v>355</v>
      </c>
      <c r="C156" s="7">
        <v>50</v>
      </c>
      <c r="D156" s="7">
        <v>18.100000000000001</v>
      </c>
      <c r="E156" s="7">
        <v>8.6999999999999993</v>
      </c>
      <c r="F156" s="7">
        <v>9.4</v>
      </c>
      <c r="G156" s="7">
        <v>69.400000000000006</v>
      </c>
      <c r="H156" t="s">
        <v>24</v>
      </c>
      <c r="I156" s="7">
        <v>529.5</v>
      </c>
      <c r="J156" s="7">
        <v>73.3</v>
      </c>
      <c r="K156" s="7">
        <v>7.6</v>
      </c>
      <c r="L156" s="15">
        <v>0.19600000000000001</v>
      </c>
      <c r="M156" t="s">
        <v>244</v>
      </c>
      <c r="N156" s="8">
        <f t="shared" si="5"/>
        <v>871.75792507204608</v>
      </c>
      <c r="O156" s="7">
        <v>60.5</v>
      </c>
      <c r="P156" t="s">
        <v>164</v>
      </c>
      <c r="Q156" s="9">
        <f t="shared" si="4"/>
        <v>1.6083153893186599</v>
      </c>
    </row>
    <row r="157" spans="1:17" x14ac:dyDescent="0.25">
      <c r="A157" t="s">
        <v>356</v>
      </c>
      <c r="B157" s="6" t="s">
        <v>357</v>
      </c>
      <c r="C157" s="7">
        <v>15.7</v>
      </c>
      <c r="D157" s="7">
        <v>6.4</v>
      </c>
      <c r="E157" s="7">
        <v>4.8</v>
      </c>
      <c r="F157" s="7">
        <v>3.7</v>
      </c>
      <c r="G157" s="7">
        <v>10.8</v>
      </c>
      <c r="H157" t="s">
        <v>14</v>
      </c>
      <c r="I157" s="7">
        <v>44.6</v>
      </c>
      <c r="J157" s="7">
        <v>4.0999999999999996</v>
      </c>
      <c r="K157" s="7">
        <v>4.0999999999999996</v>
      </c>
      <c r="L157" s="15">
        <v>1.9E-2</v>
      </c>
      <c r="M157" t="s">
        <v>244</v>
      </c>
      <c r="N157" s="8">
        <f t="shared" si="5"/>
        <v>398.1481481481481</v>
      </c>
      <c r="O157" s="7">
        <v>4.3</v>
      </c>
      <c r="P157" t="s">
        <v>37</v>
      </c>
      <c r="Q157" s="9">
        <f t="shared" si="4"/>
        <v>0.11431001940611964</v>
      </c>
    </row>
    <row r="158" spans="1:17" x14ac:dyDescent="0.25">
      <c r="A158" t="s">
        <v>358</v>
      </c>
      <c r="B158" s="6" t="s">
        <v>357</v>
      </c>
      <c r="C158" s="7">
        <v>29.9</v>
      </c>
      <c r="D158" s="7">
        <v>9.1999999999999993</v>
      </c>
      <c r="E158" s="7">
        <v>6.8</v>
      </c>
      <c r="F158" s="7">
        <v>6.4</v>
      </c>
      <c r="G158" s="7">
        <v>31.7</v>
      </c>
      <c r="H158" t="s">
        <v>14</v>
      </c>
      <c r="I158" s="7">
        <v>208.9</v>
      </c>
      <c r="J158" s="7">
        <v>19</v>
      </c>
      <c r="K158" s="7">
        <v>6.6</v>
      </c>
      <c r="L158" s="15">
        <v>7.0000000000000007E-2</v>
      </c>
      <c r="M158" t="s">
        <v>244</v>
      </c>
      <c r="N158" s="8">
        <f t="shared" si="5"/>
        <v>312.30283911671927</v>
      </c>
      <c r="O158" s="7">
        <v>9.9</v>
      </c>
      <c r="P158" t="s">
        <v>25</v>
      </c>
      <c r="Q158" s="9">
        <f t="shared" si="4"/>
        <v>0.26317888188850802</v>
      </c>
    </row>
    <row r="159" spans="1:17" x14ac:dyDescent="0.25">
      <c r="A159" t="s">
        <v>351</v>
      </c>
      <c r="B159" s="6" t="s">
        <v>276</v>
      </c>
      <c r="C159" s="7">
        <v>5.0999999999999996</v>
      </c>
      <c r="D159" s="7">
        <v>4.9000000000000004</v>
      </c>
      <c r="E159" s="7">
        <v>2.9</v>
      </c>
      <c r="F159" s="7">
        <v>2.1</v>
      </c>
      <c r="G159" s="7">
        <v>3.6</v>
      </c>
      <c r="H159" t="s">
        <v>14</v>
      </c>
      <c r="I159" s="7">
        <v>6.1</v>
      </c>
      <c r="J159" s="7">
        <v>0.5</v>
      </c>
      <c r="K159" s="7">
        <v>1.7</v>
      </c>
      <c r="L159" s="15">
        <v>2E-3</v>
      </c>
      <c r="M159" t="s">
        <v>244</v>
      </c>
      <c r="N159" s="8">
        <f t="shared" si="5"/>
        <v>500</v>
      </c>
      <c r="O159" s="7">
        <v>1.8</v>
      </c>
      <c r="P159" t="s">
        <v>37</v>
      </c>
      <c r="Q159" s="9">
        <f t="shared" si="4"/>
        <v>4.7850705797910544E-2</v>
      </c>
    </row>
    <row r="160" spans="1:17" x14ac:dyDescent="0.25">
      <c r="A160" t="s">
        <v>352</v>
      </c>
      <c r="B160" s="6" t="s">
        <v>241</v>
      </c>
      <c r="C160" s="7">
        <v>13.1</v>
      </c>
      <c r="D160" s="7">
        <v>3.4</v>
      </c>
      <c r="E160" s="7">
        <v>1.9</v>
      </c>
      <c r="F160" s="7">
        <v>3.3</v>
      </c>
      <c r="G160" s="7">
        <v>8.3000000000000007</v>
      </c>
      <c r="H160" t="s">
        <v>14</v>
      </c>
      <c r="I160" s="7">
        <v>13.4</v>
      </c>
      <c r="J160" s="7">
        <v>1.1000000000000001</v>
      </c>
      <c r="K160" s="7">
        <v>1.6</v>
      </c>
      <c r="L160" s="15">
        <v>1.2999999999999999E-2</v>
      </c>
      <c r="M160" t="s">
        <v>244</v>
      </c>
      <c r="N160" s="8">
        <f t="shared" si="5"/>
        <v>783.13253012048187</v>
      </c>
      <c r="O160" s="7">
        <v>6.5</v>
      </c>
      <c r="P160" t="s">
        <v>25</v>
      </c>
      <c r="Q160" s="9">
        <f t="shared" si="4"/>
        <v>0.17279421538134362</v>
      </c>
    </row>
    <row r="161" spans="1:17" x14ac:dyDescent="0.25">
      <c r="A161" t="s">
        <v>353</v>
      </c>
      <c r="B161" s="6" t="s">
        <v>241</v>
      </c>
      <c r="C161" s="7">
        <v>19.7</v>
      </c>
      <c r="D161" s="7">
        <v>5.9</v>
      </c>
      <c r="E161" s="7">
        <v>4.9000000000000004</v>
      </c>
      <c r="F161" s="7">
        <v>6.8</v>
      </c>
      <c r="G161" s="7">
        <v>35.799999999999997</v>
      </c>
      <c r="H161" t="s">
        <v>14</v>
      </c>
      <c r="I161" s="7">
        <v>115</v>
      </c>
      <c r="J161" s="7">
        <v>9</v>
      </c>
      <c r="K161" s="7">
        <v>3.2</v>
      </c>
      <c r="L161" s="15">
        <v>0.03</v>
      </c>
      <c r="M161" t="s">
        <v>244</v>
      </c>
      <c r="N161" s="8">
        <f t="shared" si="5"/>
        <v>217.87709497206706</v>
      </c>
      <c r="O161" s="7">
        <v>7.8</v>
      </c>
      <c r="P161" t="s">
        <v>25</v>
      </c>
      <c r="Q161" s="9">
        <f t="shared" si="4"/>
        <v>0.20735305845761237</v>
      </c>
    </row>
    <row r="162" spans="1:17" x14ac:dyDescent="0.25">
      <c r="A162" t="s">
        <v>336</v>
      </c>
      <c r="B162" s="6" t="s">
        <v>337</v>
      </c>
      <c r="C162" s="7">
        <v>6.6</v>
      </c>
      <c r="D162" s="7">
        <v>2</v>
      </c>
      <c r="E162" s="7">
        <v>0.8</v>
      </c>
      <c r="F162" s="7">
        <v>1.4</v>
      </c>
      <c r="G162" s="7">
        <v>1.5</v>
      </c>
      <c r="H162" t="s">
        <v>14</v>
      </c>
      <c r="I162" s="7">
        <v>1.7</v>
      </c>
      <c r="J162" s="7">
        <v>0.1</v>
      </c>
      <c r="K162" s="7">
        <v>1.1000000000000001</v>
      </c>
      <c r="L162" s="15">
        <v>3.0000000000000001E-3</v>
      </c>
      <c r="M162" t="s">
        <v>244</v>
      </c>
      <c r="N162" s="8">
        <f t="shared" si="5"/>
        <v>1400.0000000000002</v>
      </c>
      <c r="O162" s="7">
        <v>2.1</v>
      </c>
      <c r="P162" t="s">
        <v>37</v>
      </c>
      <c r="Q162" s="9">
        <f t="shared" si="4"/>
        <v>5.5825823430895635E-2</v>
      </c>
    </row>
    <row r="163" spans="1:17" x14ac:dyDescent="0.25">
      <c r="A163" t="s">
        <v>347</v>
      </c>
      <c r="B163" s="6" t="s">
        <v>348</v>
      </c>
      <c r="C163" s="7">
        <v>17.100000000000001</v>
      </c>
      <c r="D163" s="7">
        <v>3.6</v>
      </c>
      <c r="E163" s="7">
        <v>1.6</v>
      </c>
      <c r="F163" s="7">
        <v>3.1</v>
      </c>
      <c r="G163" s="7">
        <v>7.5</v>
      </c>
      <c r="H163" t="s">
        <v>14</v>
      </c>
      <c r="I163" s="7">
        <v>13.5</v>
      </c>
      <c r="J163" s="7">
        <v>1</v>
      </c>
      <c r="K163" s="7">
        <v>1.8</v>
      </c>
      <c r="L163" s="15">
        <v>2.3E-2</v>
      </c>
      <c r="M163" t="s">
        <v>244</v>
      </c>
      <c r="N163" s="8">
        <f t="shared" si="5"/>
        <v>1000</v>
      </c>
      <c r="O163" s="7">
        <v>7.5</v>
      </c>
      <c r="P163" t="s">
        <v>25</v>
      </c>
      <c r="Q163" s="9">
        <f t="shared" si="4"/>
        <v>0.19937794082462726</v>
      </c>
    </row>
    <row r="164" spans="1:17" x14ac:dyDescent="0.25">
      <c r="A164" t="s">
        <v>349</v>
      </c>
      <c r="B164" s="6" t="s">
        <v>348</v>
      </c>
      <c r="C164" s="7">
        <v>20.2</v>
      </c>
      <c r="D164" s="7">
        <v>3.3</v>
      </c>
      <c r="E164" s="7">
        <v>1.9</v>
      </c>
      <c r="F164" s="7">
        <v>3</v>
      </c>
      <c r="G164" s="7">
        <v>6.8</v>
      </c>
      <c r="H164" t="s">
        <v>14</v>
      </c>
      <c r="I164" s="7">
        <v>14.1</v>
      </c>
      <c r="J164" s="7">
        <v>1.1000000000000001</v>
      </c>
      <c r="K164" s="7">
        <v>2.1</v>
      </c>
      <c r="L164" s="15">
        <v>3.2000000000000001E-2</v>
      </c>
      <c r="M164" t="s">
        <v>244</v>
      </c>
      <c r="N164" s="8">
        <f t="shared" si="5"/>
        <v>1397.0588235294119</v>
      </c>
      <c r="O164" s="7">
        <v>9.5</v>
      </c>
      <c r="P164" t="s">
        <v>25</v>
      </c>
      <c r="Q164" s="9">
        <f t="shared" si="4"/>
        <v>0.25254539171119456</v>
      </c>
    </row>
    <row r="165" spans="1:17" x14ac:dyDescent="0.25">
      <c r="A165" t="s">
        <v>350</v>
      </c>
      <c r="B165" s="6" t="s">
        <v>259</v>
      </c>
      <c r="C165" s="7">
        <v>19.100000000000001</v>
      </c>
      <c r="D165" s="7">
        <v>3.8</v>
      </c>
      <c r="E165" s="7">
        <v>2</v>
      </c>
      <c r="F165" s="7">
        <v>4</v>
      </c>
      <c r="G165" s="7">
        <v>12.6</v>
      </c>
      <c r="H165" t="s">
        <v>14</v>
      </c>
      <c r="I165" s="7">
        <v>24.4</v>
      </c>
      <c r="J165" s="7">
        <v>1.9</v>
      </c>
      <c r="K165" s="7">
        <v>1.9</v>
      </c>
      <c r="L165" s="15">
        <v>2.9000000000000001E-2</v>
      </c>
      <c r="M165" t="s">
        <v>244</v>
      </c>
      <c r="N165" s="8">
        <f t="shared" si="5"/>
        <v>841.26984126984132</v>
      </c>
      <c r="O165" s="7">
        <v>10.6</v>
      </c>
      <c r="P165" t="s">
        <v>25</v>
      </c>
      <c r="Q165" s="9">
        <f t="shared" si="4"/>
        <v>0.28178748969880651</v>
      </c>
    </row>
    <row r="166" spans="1:17" x14ac:dyDescent="0.25">
      <c r="A166" t="s">
        <v>338</v>
      </c>
      <c r="B166" s="6" t="s">
        <v>337</v>
      </c>
      <c r="C166" s="7">
        <v>9.5</v>
      </c>
      <c r="D166" s="7">
        <v>3</v>
      </c>
      <c r="E166" s="7">
        <v>1.6</v>
      </c>
      <c r="F166" s="7">
        <v>2.2999999999999998</v>
      </c>
      <c r="G166" s="7">
        <v>4.2</v>
      </c>
      <c r="H166" t="s">
        <v>14</v>
      </c>
      <c r="I166" s="7">
        <v>5.6</v>
      </c>
      <c r="J166" s="7">
        <v>0.4</v>
      </c>
      <c r="K166" s="7">
        <v>1.4</v>
      </c>
      <c r="L166" s="15">
        <v>7.0000000000000001E-3</v>
      </c>
      <c r="M166" t="s">
        <v>244</v>
      </c>
      <c r="N166" s="8">
        <f t="shared" si="5"/>
        <v>809.5238095238094</v>
      </c>
      <c r="O166" s="7">
        <v>3.4</v>
      </c>
      <c r="P166" t="s">
        <v>37</v>
      </c>
      <c r="Q166" s="9">
        <f t="shared" si="4"/>
        <v>9.0384666507164368E-2</v>
      </c>
    </row>
    <row r="167" spans="1:17" x14ac:dyDescent="0.25">
      <c r="A167" t="s">
        <v>339</v>
      </c>
      <c r="B167" s="6" t="s">
        <v>337</v>
      </c>
      <c r="C167" s="7">
        <v>9.1999999999999993</v>
      </c>
      <c r="D167" s="7">
        <v>2.2000000000000002</v>
      </c>
      <c r="E167" s="7">
        <v>0.7</v>
      </c>
      <c r="F167" s="7">
        <v>1.8</v>
      </c>
      <c r="G167" s="7">
        <v>2.4</v>
      </c>
      <c r="H167" t="s">
        <v>14</v>
      </c>
      <c r="I167" s="7">
        <v>3.5</v>
      </c>
      <c r="J167" s="7">
        <v>0.3</v>
      </c>
      <c r="K167" s="7">
        <v>1.5</v>
      </c>
      <c r="L167" s="15">
        <v>7.0000000000000001E-3</v>
      </c>
      <c r="M167" t="s">
        <v>244</v>
      </c>
      <c r="N167" s="8">
        <f t="shared" si="5"/>
        <v>1375</v>
      </c>
      <c r="O167" s="7">
        <v>3.3</v>
      </c>
      <c r="P167" t="s">
        <v>37</v>
      </c>
      <c r="Q167" s="9">
        <f t="shared" si="4"/>
        <v>8.7726293962836002E-2</v>
      </c>
    </row>
    <row r="168" spans="1:17" x14ac:dyDescent="0.25">
      <c r="A168" t="s">
        <v>340</v>
      </c>
      <c r="B168" s="6" t="s">
        <v>337</v>
      </c>
      <c r="C168" s="7">
        <v>6.3</v>
      </c>
      <c r="D168" s="7">
        <v>3</v>
      </c>
      <c r="E168" s="7">
        <v>1.4</v>
      </c>
      <c r="F168" s="7">
        <v>1.1000000000000001</v>
      </c>
      <c r="G168" s="7">
        <v>1</v>
      </c>
      <c r="H168" t="s">
        <v>14</v>
      </c>
      <c r="I168" s="7">
        <v>2.6</v>
      </c>
      <c r="J168" s="7">
        <v>0.2</v>
      </c>
      <c r="K168" s="7">
        <v>2.5</v>
      </c>
      <c r="L168" s="15">
        <v>3.0000000000000001E-3</v>
      </c>
      <c r="M168" t="s">
        <v>244</v>
      </c>
      <c r="N168" s="8">
        <f t="shared" si="5"/>
        <v>2900</v>
      </c>
      <c r="O168" s="7">
        <v>2.9</v>
      </c>
      <c r="P168" t="s">
        <v>37</v>
      </c>
      <c r="Q168" s="9">
        <f t="shared" si="4"/>
        <v>7.7092803785522537E-2</v>
      </c>
    </row>
    <row r="169" spans="1:17" x14ac:dyDescent="0.25">
      <c r="A169" t="s">
        <v>341</v>
      </c>
      <c r="B169" s="6" t="s">
        <v>337</v>
      </c>
      <c r="C169" s="7">
        <v>9.8000000000000007</v>
      </c>
      <c r="D169" s="7">
        <v>3.4</v>
      </c>
      <c r="E169" s="7">
        <v>1.8</v>
      </c>
      <c r="F169" s="7">
        <v>1.9</v>
      </c>
      <c r="G169" s="7">
        <v>3</v>
      </c>
      <c r="H169" t="s">
        <v>14</v>
      </c>
      <c r="I169" s="7">
        <v>4.5999999999999996</v>
      </c>
      <c r="J169" s="7">
        <v>0.3</v>
      </c>
      <c r="K169" s="7">
        <v>1.5</v>
      </c>
      <c r="L169" s="15">
        <v>8.0000000000000002E-3</v>
      </c>
      <c r="M169" t="s">
        <v>244</v>
      </c>
      <c r="N169" s="8">
        <f t="shared" si="5"/>
        <v>1200</v>
      </c>
      <c r="O169" s="7">
        <v>3.6</v>
      </c>
      <c r="P169" t="s">
        <v>37</v>
      </c>
      <c r="Q169" s="9">
        <f t="shared" si="4"/>
        <v>9.5701411595821087E-2</v>
      </c>
    </row>
    <row r="170" spans="1:17" x14ac:dyDescent="0.25">
      <c r="A170" t="s">
        <v>342</v>
      </c>
      <c r="B170" s="6" t="s">
        <v>343</v>
      </c>
      <c r="C170" s="7">
        <v>14.3</v>
      </c>
      <c r="D170" s="7">
        <v>3.5</v>
      </c>
      <c r="E170" s="7">
        <v>2</v>
      </c>
      <c r="F170" s="7">
        <v>3.3</v>
      </c>
      <c r="G170" s="7">
        <v>8.8000000000000007</v>
      </c>
      <c r="H170" t="s">
        <v>14</v>
      </c>
      <c r="I170" s="7">
        <v>16.2</v>
      </c>
      <c r="J170" s="7">
        <v>1.4</v>
      </c>
      <c r="K170" s="7">
        <v>1.8</v>
      </c>
      <c r="L170" s="15">
        <v>1.6E-2</v>
      </c>
      <c r="M170" t="s">
        <v>244</v>
      </c>
      <c r="N170" s="8">
        <f t="shared" si="5"/>
        <v>511.36363636363637</v>
      </c>
      <c r="O170" s="7">
        <v>4.5</v>
      </c>
      <c r="P170" t="s">
        <v>37</v>
      </c>
      <c r="Q170" s="9">
        <f t="shared" si="4"/>
        <v>0.11962676449477636</v>
      </c>
    </row>
    <row r="171" spans="1:17" x14ac:dyDescent="0.25">
      <c r="A171" t="s">
        <v>344</v>
      </c>
      <c r="B171" s="6" t="s">
        <v>343</v>
      </c>
      <c r="C171" s="7">
        <v>12</v>
      </c>
      <c r="D171" s="7">
        <v>3</v>
      </c>
      <c r="E171" s="7">
        <v>1.6</v>
      </c>
      <c r="F171" s="7">
        <v>3</v>
      </c>
      <c r="G171" s="7">
        <v>6.8</v>
      </c>
      <c r="H171" t="s">
        <v>14</v>
      </c>
      <c r="I171" s="7">
        <v>11.2</v>
      </c>
      <c r="J171" s="7">
        <v>1</v>
      </c>
      <c r="K171" s="7">
        <v>1.6</v>
      </c>
      <c r="L171" s="15">
        <v>1.0999999999999999E-2</v>
      </c>
      <c r="M171" t="s">
        <v>244</v>
      </c>
      <c r="N171" s="8">
        <f t="shared" si="5"/>
        <v>514.70588235294122</v>
      </c>
      <c r="O171" s="7">
        <v>3.5</v>
      </c>
      <c r="P171" t="s">
        <v>37</v>
      </c>
      <c r="Q171" s="9">
        <f t="shared" si="4"/>
        <v>9.3043039051492721E-2</v>
      </c>
    </row>
    <row r="172" spans="1:17" x14ac:dyDescent="0.25">
      <c r="A172" t="s">
        <v>345</v>
      </c>
      <c r="B172" s="6" t="s">
        <v>343</v>
      </c>
      <c r="C172" s="7">
        <v>8.6</v>
      </c>
      <c r="D172" s="7">
        <v>2.9</v>
      </c>
      <c r="E172" s="7">
        <v>1.2</v>
      </c>
      <c r="F172" s="7">
        <v>2.2000000000000002</v>
      </c>
      <c r="G172" s="7">
        <v>4</v>
      </c>
      <c r="H172" t="s">
        <v>14</v>
      </c>
      <c r="I172" s="7">
        <v>6.1</v>
      </c>
      <c r="J172" s="7">
        <v>0.5</v>
      </c>
      <c r="K172" s="7">
        <v>1.5</v>
      </c>
      <c r="L172" s="15">
        <v>6.0000000000000001E-3</v>
      </c>
      <c r="M172" t="s">
        <v>244</v>
      </c>
      <c r="N172" s="8">
        <f t="shared" si="5"/>
        <v>550</v>
      </c>
      <c r="O172" s="7">
        <v>2.2000000000000002</v>
      </c>
      <c r="P172" t="s">
        <v>37</v>
      </c>
      <c r="Q172" s="9">
        <f t="shared" si="4"/>
        <v>5.8484195975224008E-2</v>
      </c>
    </row>
    <row r="173" spans="1:17" x14ac:dyDescent="0.25">
      <c r="A173" t="s">
        <v>346</v>
      </c>
      <c r="B173" s="6" t="s">
        <v>343</v>
      </c>
      <c r="C173" s="7">
        <v>11.8</v>
      </c>
      <c r="D173" s="7">
        <v>3.6</v>
      </c>
      <c r="E173" s="7">
        <v>2.5</v>
      </c>
      <c r="F173" s="7">
        <v>3.8</v>
      </c>
      <c r="G173" s="7">
        <v>11</v>
      </c>
      <c r="H173" t="s">
        <v>14</v>
      </c>
      <c r="I173" s="7">
        <v>19</v>
      </c>
      <c r="J173" s="7">
        <v>1.6</v>
      </c>
      <c r="K173" s="7">
        <v>1.7</v>
      </c>
      <c r="L173" s="15">
        <v>1.0999999999999999E-2</v>
      </c>
      <c r="M173" t="s">
        <v>244</v>
      </c>
      <c r="N173" s="8">
        <f t="shared" si="5"/>
        <v>309.09090909090907</v>
      </c>
      <c r="O173" s="7">
        <v>3.4</v>
      </c>
      <c r="P173" t="s">
        <v>37</v>
      </c>
      <c r="Q173" s="9">
        <f t="shared" si="4"/>
        <v>9.0384666507164368E-2</v>
      </c>
    </row>
    <row r="174" spans="1:17" x14ac:dyDescent="0.25">
      <c r="A174" t="s">
        <v>391</v>
      </c>
      <c r="B174" s="6" t="s">
        <v>239</v>
      </c>
      <c r="C174" s="7">
        <v>9.5</v>
      </c>
      <c r="D174" s="7">
        <v>3.6</v>
      </c>
      <c r="E174" s="7">
        <v>3.6</v>
      </c>
      <c r="F174" s="7">
        <v>1.5</v>
      </c>
      <c r="G174" s="7">
        <v>1.8</v>
      </c>
      <c r="H174" t="s">
        <v>14</v>
      </c>
      <c r="I174" s="7">
        <v>5.5</v>
      </c>
      <c r="J174" s="7">
        <v>1</v>
      </c>
      <c r="K174" s="7">
        <v>3.1</v>
      </c>
      <c r="L174" s="15">
        <v>7.0000000000000001E-3</v>
      </c>
      <c r="M174" t="s">
        <v>244</v>
      </c>
      <c r="N174" s="8">
        <f t="shared" si="5"/>
        <v>2833.333333333333</v>
      </c>
      <c r="O174" s="7">
        <v>5.0999999999999996</v>
      </c>
      <c r="P174" t="s">
        <v>37</v>
      </c>
      <c r="Q174" s="9">
        <f t="shared" si="4"/>
        <v>0.13557699976074652</v>
      </c>
    </row>
    <row r="175" spans="1:17" x14ac:dyDescent="0.25">
      <c r="A175" t="s">
        <v>397</v>
      </c>
      <c r="B175" s="6" t="s">
        <v>398</v>
      </c>
      <c r="C175" s="7">
        <v>7.2</v>
      </c>
      <c r="D175" s="7">
        <v>2.6</v>
      </c>
      <c r="E175" s="7">
        <v>2.6</v>
      </c>
      <c r="F175" s="7">
        <v>1.7</v>
      </c>
      <c r="G175" s="7">
        <v>2.1</v>
      </c>
      <c r="H175" t="s">
        <v>14</v>
      </c>
      <c r="I175" s="7">
        <v>6.1</v>
      </c>
      <c r="J175" s="7">
        <v>0.3</v>
      </c>
      <c r="K175" s="7">
        <v>2.8</v>
      </c>
      <c r="L175" s="15">
        <v>4.0000000000000001E-3</v>
      </c>
      <c r="M175" t="s">
        <v>244</v>
      </c>
      <c r="N175" s="8">
        <f t="shared" si="5"/>
        <v>904.7619047619047</v>
      </c>
      <c r="O175" s="7">
        <v>1.9</v>
      </c>
      <c r="P175" t="s">
        <v>37</v>
      </c>
      <c r="Q175" s="9">
        <f t="shared" si="4"/>
        <v>5.050907834223891E-2</v>
      </c>
    </row>
    <row r="176" spans="1:17" x14ac:dyDescent="0.25">
      <c r="A176" t="s">
        <v>399</v>
      </c>
      <c r="B176" s="6" t="s">
        <v>398</v>
      </c>
      <c r="C176" s="7">
        <v>6.9</v>
      </c>
      <c r="D176" s="7">
        <v>2.9</v>
      </c>
      <c r="E176" s="7">
        <v>2.9</v>
      </c>
      <c r="F176" s="7">
        <v>1.8</v>
      </c>
      <c r="G176" s="7">
        <v>2.4</v>
      </c>
      <c r="H176" t="s">
        <v>14</v>
      </c>
      <c r="I176" s="7">
        <v>6.9</v>
      </c>
      <c r="J176" s="7">
        <v>0.4</v>
      </c>
      <c r="K176" s="7">
        <v>2.9</v>
      </c>
      <c r="L176" s="15">
        <v>4.0000000000000001E-3</v>
      </c>
      <c r="M176" t="s">
        <v>244</v>
      </c>
      <c r="N176" s="8">
        <f t="shared" si="5"/>
        <v>750</v>
      </c>
      <c r="O176" s="7">
        <v>1.8</v>
      </c>
      <c r="P176" t="s">
        <v>37</v>
      </c>
      <c r="Q176" s="9">
        <f t="shared" si="4"/>
        <v>4.7850705797910544E-2</v>
      </c>
    </row>
    <row r="177" spans="1:17" x14ac:dyDescent="0.25">
      <c r="A177" t="s">
        <v>400</v>
      </c>
      <c r="B177" s="6" t="s">
        <v>401</v>
      </c>
      <c r="C177" s="7">
        <v>5.8</v>
      </c>
      <c r="D177" s="7">
        <v>2.8</v>
      </c>
      <c r="E177" s="7">
        <v>1.8</v>
      </c>
      <c r="F177" s="7">
        <v>2.2000000000000002</v>
      </c>
      <c r="G177" s="7">
        <v>3.6</v>
      </c>
      <c r="H177" t="s">
        <v>14</v>
      </c>
      <c r="I177" s="7">
        <v>6.2</v>
      </c>
      <c r="J177" s="7">
        <v>0.3</v>
      </c>
      <c r="K177" s="7">
        <v>1.7</v>
      </c>
      <c r="L177" s="15">
        <v>3.0000000000000001E-3</v>
      </c>
      <c r="M177" t="s">
        <v>244</v>
      </c>
      <c r="N177" s="8">
        <f t="shared" si="5"/>
        <v>805.55555555555543</v>
      </c>
      <c r="O177" s="7">
        <v>2.9</v>
      </c>
      <c r="P177" t="s">
        <v>37</v>
      </c>
      <c r="Q177" s="9">
        <f t="shared" si="4"/>
        <v>7.7092803785522537E-2</v>
      </c>
    </row>
    <row r="178" spans="1:17" x14ac:dyDescent="0.25">
      <c r="A178" t="s">
        <v>402</v>
      </c>
      <c r="B178" s="6" t="s">
        <v>403</v>
      </c>
      <c r="C178" s="7">
        <v>11.4</v>
      </c>
      <c r="D178" s="7">
        <v>3.2</v>
      </c>
      <c r="E178" s="7">
        <v>2.4</v>
      </c>
      <c r="F178" s="7">
        <v>1.8</v>
      </c>
      <c r="G178" s="7">
        <v>2.7</v>
      </c>
      <c r="H178" t="s">
        <v>14</v>
      </c>
      <c r="I178" s="7">
        <v>6.5</v>
      </c>
      <c r="J178" s="7">
        <v>0.8</v>
      </c>
      <c r="K178" s="7">
        <v>2.4</v>
      </c>
      <c r="L178" s="15">
        <v>0.01</v>
      </c>
      <c r="M178" t="s">
        <v>244</v>
      </c>
      <c r="N178" s="8">
        <f t="shared" si="5"/>
        <v>1740.7407407407406</v>
      </c>
      <c r="O178" s="7">
        <v>4.7</v>
      </c>
      <c r="P178" t="s">
        <v>37</v>
      </c>
      <c r="Q178" s="9">
        <f t="shared" si="4"/>
        <v>0.12494350958343309</v>
      </c>
    </row>
    <row r="179" spans="1:17" x14ac:dyDescent="0.25">
      <c r="A179" t="s">
        <v>404</v>
      </c>
      <c r="B179" s="6" t="s">
        <v>403</v>
      </c>
      <c r="C179" s="7">
        <v>7.5</v>
      </c>
      <c r="D179" s="7">
        <v>2.9</v>
      </c>
      <c r="E179" s="7">
        <v>1.4</v>
      </c>
      <c r="F179" s="7">
        <v>1.1000000000000001</v>
      </c>
      <c r="G179" s="7">
        <v>1</v>
      </c>
      <c r="H179" t="s">
        <v>14</v>
      </c>
      <c r="I179" s="7">
        <v>2.7</v>
      </c>
      <c r="J179" s="7">
        <v>0.4</v>
      </c>
      <c r="K179" s="7">
        <v>2.9</v>
      </c>
      <c r="L179" s="15">
        <v>4.0000000000000001E-3</v>
      </c>
      <c r="M179" t="s">
        <v>244</v>
      </c>
      <c r="N179" s="8">
        <f t="shared" si="5"/>
        <v>2800</v>
      </c>
      <c r="O179" s="7">
        <v>2.8</v>
      </c>
      <c r="P179" t="s">
        <v>37</v>
      </c>
      <c r="Q179" s="9">
        <f t="shared" si="4"/>
        <v>7.4434431241194185E-2</v>
      </c>
    </row>
    <row r="180" spans="1:17" x14ac:dyDescent="0.25">
      <c r="A180" t="s">
        <v>405</v>
      </c>
      <c r="B180" s="6" t="s">
        <v>403</v>
      </c>
      <c r="C180" s="7">
        <v>7.2</v>
      </c>
      <c r="D180" s="7">
        <v>3</v>
      </c>
      <c r="E180" s="7">
        <v>0.6</v>
      </c>
      <c r="F180" s="7">
        <v>1.1000000000000001</v>
      </c>
      <c r="G180" s="7">
        <v>1</v>
      </c>
      <c r="H180" t="s">
        <v>14</v>
      </c>
      <c r="I180" s="7">
        <v>1.2</v>
      </c>
      <c r="J180" s="7">
        <v>0.2</v>
      </c>
      <c r="K180" s="7">
        <v>1.2</v>
      </c>
      <c r="L180" s="15">
        <v>4.0000000000000001E-3</v>
      </c>
      <c r="M180" t="s">
        <v>244</v>
      </c>
      <c r="N180" s="8">
        <f t="shared" si="5"/>
        <v>2600</v>
      </c>
      <c r="O180" s="7">
        <v>2.6</v>
      </c>
      <c r="P180" t="s">
        <v>37</v>
      </c>
      <c r="Q180" s="9">
        <f t="shared" si="4"/>
        <v>6.9117686152537453E-2</v>
      </c>
    </row>
    <row r="181" spans="1:17" x14ac:dyDescent="0.25">
      <c r="A181" t="s">
        <v>406</v>
      </c>
      <c r="B181" s="6" t="s">
        <v>403</v>
      </c>
      <c r="C181" s="7">
        <v>12</v>
      </c>
      <c r="D181" s="7">
        <v>3.4</v>
      </c>
      <c r="E181" s="7">
        <v>2.4</v>
      </c>
      <c r="F181" s="7">
        <v>1.8</v>
      </c>
      <c r="G181" s="7">
        <v>2.7</v>
      </c>
      <c r="H181" t="s">
        <v>14</v>
      </c>
      <c r="I181" s="7">
        <v>6.6</v>
      </c>
      <c r="J181" s="7">
        <v>0.9</v>
      </c>
      <c r="K181" s="7">
        <v>2.5</v>
      </c>
      <c r="L181" s="15">
        <v>1.0999999999999999E-2</v>
      </c>
      <c r="M181" t="s">
        <v>244</v>
      </c>
      <c r="N181" s="8">
        <f t="shared" si="5"/>
        <v>1888.8888888888887</v>
      </c>
      <c r="O181" s="7">
        <v>5.0999999999999996</v>
      </c>
      <c r="P181" t="s">
        <v>37</v>
      </c>
      <c r="Q181" s="9">
        <f t="shared" si="4"/>
        <v>0.13557699976074652</v>
      </c>
    </row>
    <row r="182" spans="1:17" x14ac:dyDescent="0.25">
      <c r="A182" t="s">
        <v>407</v>
      </c>
      <c r="B182" s="6" t="s">
        <v>408</v>
      </c>
      <c r="C182" s="7">
        <v>7.3</v>
      </c>
      <c r="D182" s="7">
        <v>2.5</v>
      </c>
      <c r="E182" s="7">
        <v>2.5</v>
      </c>
      <c r="F182" s="7">
        <v>2.9</v>
      </c>
      <c r="G182" s="7">
        <v>6.4</v>
      </c>
      <c r="H182" t="s">
        <v>14</v>
      </c>
      <c r="I182" s="7">
        <v>8.1999999999999993</v>
      </c>
      <c r="J182" s="7">
        <v>1.1000000000000001</v>
      </c>
      <c r="K182" s="7">
        <v>1.3</v>
      </c>
      <c r="L182" s="15">
        <v>4.0000000000000001E-3</v>
      </c>
      <c r="M182" t="s">
        <v>244</v>
      </c>
      <c r="N182" s="8">
        <f t="shared" si="5"/>
        <v>421.875</v>
      </c>
      <c r="O182" s="7">
        <v>2.7</v>
      </c>
      <c r="P182" t="s">
        <v>37</v>
      </c>
      <c r="Q182" s="9">
        <f t="shared" si="4"/>
        <v>7.1776058696865819E-2</v>
      </c>
    </row>
    <row r="183" spans="1:17" x14ac:dyDescent="0.25">
      <c r="A183" t="s">
        <v>409</v>
      </c>
      <c r="B183" s="6" t="s">
        <v>410</v>
      </c>
      <c r="C183" s="7">
        <v>10.3</v>
      </c>
      <c r="D183" s="7">
        <v>5.7</v>
      </c>
      <c r="E183" s="7">
        <v>3.6</v>
      </c>
      <c r="F183" s="7">
        <v>3.1</v>
      </c>
      <c r="G183" s="7">
        <v>7.3</v>
      </c>
      <c r="H183" t="s">
        <v>14</v>
      </c>
      <c r="I183" s="7">
        <v>17</v>
      </c>
      <c r="J183" s="7">
        <v>2.2000000000000002</v>
      </c>
      <c r="K183" s="7">
        <v>2.2999999999999998</v>
      </c>
      <c r="L183" s="15">
        <v>8.0000000000000002E-3</v>
      </c>
      <c r="M183" t="s">
        <v>244</v>
      </c>
      <c r="N183" s="8">
        <f t="shared" si="5"/>
        <v>1178.0821917808219</v>
      </c>
      <c r="O183" s="7">
        <v>8.6</v>
      </c>
      <c r="P183" t="s">
        <v>25</v>
      </c>
      <c r="Q183" s="9">
        <f t="shared" si="4"/>
        <v>0.22862003881223927</v>
      </c>
    </row>
    <row r="184" spans="1:17" x14ac:dyDescent="0.25">
      <c r="A184" t="s">
        <v>411</v>
      </c>
      <c r="B184" s="6" t="s">
        <v>412</v>
      </c>
      <c r="C184" s="7">
        <v>3.3</v>
      </c>
      <c r="D184" s="7">
        <v>2</v>
      </c>
      <c r="E184" s="7">
        <v>2</v>
      </c>
      <c r="F184" s="7">
        <v>2.4</v>
      </c>
      <c r="G184" s="7">
        <v>4.3</v>
      </c>
      <c r="H184" t="s">
        <v>14</v>
      </c>
      <c r="I184" s="7">
        <v>5.8</v>
      </c>
      <c r="J184" s="7">
        <v>0.8</v>
      </c>
      <c r="K184" s="7">
        <v>1.3</v>
      </c>
      <c r="L184" s="15">
        <v>1E-3</v>
      </c>
      <c r="M184" t="s">
        <v>244</v>
      </c>
      <c r="N184" s="8">
        <f t="shared" si="5"/>
        <v>441.8604651162791</v>
      </c>
      <c r="O184" s="7">
        <v>1.9</v>
      </c>
      <c r="P184" t="s">
        <v>37</v>
      </c>
      <c r="Q184" s="9">
        <f t="shared" si="4"/>
        <v>5.050907834223891E-2</v>
      </c>
    </row>
    <row r="185" spans="1:17" x14ac:dyDescent="0.25">
      <c r="A185" t="s">
        <v>413</v>
      </c>
      <c r="B185" s="6" t="s">
        <v>412</v>
      </c>
      <c r="C185" s="7">
        <v>3.5</v>
      </c>
      <c r="D185" s="7">
        <v>1.8</v>
      </c>
      <c r="E185" s="7">
        <v>1.8</v>
      </c>
      <c r="F185" s="7">
        <v>2.5</v>
      </c>
      <c r="G185" s="7">
        <v>4.9000000000000004</v>
      </c>
      <c r="H185" t="s">
        <v>14</v>
      </c>
      <c r="I185" s="7">
        <v>6.1</v>
      </c>
      <c r="J185" s="7">
        <v>0.8</v>
      </c>
      <c r="K185" s="7">
        <v>1.2</v>
      </c>
      <c r="L185" s="15">
        <v>1E-3</v>
      </c>
      <c r="M185" t="s">
        <v>244</v>
      </c>
      <c r="N185" s="8">
        <f t="shared" si="5"/>
        <v>265.30612244897964</v>
      </c>
      <c r="O185" s="7">
        <v>1.3</v>
      </c>
      <c r="P185" t="s">
        <v>37</v>
      </c>
      <c r="Q185" s="9">
        <f t="shared" si="4"/>
        <v>3.4558843076268726E-2</v>
      </c>
    </row>
    <row r="186" spans="1:17" x14ac:dyDescent="0.25">
      <c r="A186" t="s">
        <v>414</v>
      </c>
      <c r="B186" s="6" t="s">
        <v>415</v>
      </c>
      <c r="C186" s="7">
        <v>3.4</v>
      </c>
      <c r="D186" s="7">
        <v>2.5</v>
      </c>
      <c r="E186" s="7">
        <v>2.5</v>
      </c>
      <c r="F186" s="7">
        <v>2.1</v>
      </c>
      <c r="G186" s="7">
        <v>3.5</v>
      </c>
      <c r="H186" t="s">
        <v>14</v>
      </c>
      <c r="I186" s="7">
        <v>5.3</v>
      </c>
      <c r="J186" s="7">
        <v>0.7</v>
      </c>
      <c r="K186" s="7">
        <v>1.5</v>
      </c>
      <c r="L186" s="15">
        <v>1E-3</v>
      </c>
      <c r="M186" t="s">
        <v>244</v>
      </c>
      <c r="N186" s="8">
        <f t="shared" si="5"/>
        <v>314.28571428571433</v>
      </c>
      <c r="O186" s="7">
        <v>1.1000000000000001</v>
      </c>
      <c r="P186" t="s">
        <v>37</v>
      </c>
      <c r="Q186" s="9">
        <f t="shared" si="4"/>
        <v>2.9242097987612004E-2</v>
      </c>
    </row>
    <row r="187" spans="1:17" x14ac:dyDescent="0.25">
      <c r="A187" t="s">
        <v>416</v>
      </c>
      <c r="B187" s="6" t="s">
        <v>415</v>
      </c>
      <c r="C187" s="7">
        <v>9</v>
      </c>
      <c r="D187" s="7">
        <v>1.9</v>
      </c>
      <c r="E187" s="7">
        <v>1.9</v>
      </c>
      <c r="F187" s="7">
        <v>1.9</v>
      </c>
      <c r="G187" s="7">
        <v>2.8</v>
      </c>
      <c r="H187" t="s">
        <v>14</v>
      </c>
      <c r="I187" s="7">
        <v>5.8</v>
      </c>
      <c r="J187" s="7">
        <v>0.7</v>
      </c>
      <c r="K187" s="7">
        <v>2</v>
      </c>
      <c r="L187" s="15">
        <v>6.0000000000000001E-3</v>
      </c>
      <c r="M187" t="s">
        <v>244</v>
      </c>
      <c r="N187" s="8">
        <f t="shared" si="5"/>
        <v>1785.7142857142858</v>
      </c>
      <c r="O187" s="7">
        <v>5</v>
      </c>
      <c r="P187" t="s">
        <v>37</v>
      </c>
      <c r="Q187" s="9">
        <f t="shared" si="4"/>
        <v>0.13291862721641817</v>
      </c>
    </row>
    <row r="188" spans="1:17" x14ac:dyDescent="0.25">
      <c r="A188" t="s">
        <v>417</v>
      </c>
      <c r="B188" s="6" t="s">
        <v>418</v>
      </c>
      <c r="C188" s="7">
        <v>3.4</v>
      </c>
      <c r="D188" s="7">
        <v>1.9</v>
      </c>
      <c r="E188" s="7">
        <v>1.9</v>
      </c>
      <c r="F188" s="7">
        <v>1.9</v>
      </c>
      <c r="G188" s="7">
        <v>2.8</v>
      </c>
      <c r="H188" t="s">
        <v>14</v>
      </c>
      <c r="I188" s="7">
        <v>3.6</v>
      </c>
      <c r="J188" s="7">
        <v>0.2</v>
      </c>
      <c r="K188" s="7">
        <v>1.3</v>
      </c>
      <c r="L188" s="15">
        <v>1E-3</v>
      </c>
      <c r="M188" t="s">
        <v>244</v>
      </c>
      <c r="N188" s="8">
        <f t="shared" si="5"/>
        <v>428.57142857142861</v>
      </c>
      <c r="O188" s="7">
        <v>1.2</v>
      </c>
      <c r="P188" t="s">
        <v>37</v>
      </c>
      <c r="Q188" s="9">
        <f t="shared" si="4"/>
        <v>3.190047053194036E-2</v>
      </c>
    </row>
    <row r="189" spans="1:17" x14ac:dyDescent="0.25">
      <c r="A189" t="s">
        <v>419</v>
      </c>
      <c r="B189" s="6" t="s">
        <v>420</v>
      </c>
      <c r="C189" s="7">
        <v>4.8</v>
      </c>
      <c r="D189" s="7">
        <v>2.2999999999999998</v>
      </c>
      <c r="E189" s="7">
        <v>2.2000000000000002</v>
      </c>
      <c r="F189" s="7">
        <v>2.2999999999999998</v>
      </c>
      <c r="G189" s="7">
        <v>4</v>
      </c>
      <c r="H189" t="s">
        <v>14</v>
      </c>
      <c r="I189" s="7">
        <v>5.5</v>
      </c>
      <c r="J189" s="7">
        <v>0.3</v>
      </c>
      <c r="K189" s="7">
        <v>1.4</v>
      </c>
      <c r="L189" s="15">
        <v>2E-3</v>
      </c>
      <c r="M189" t="s">
        <v>244</v>
      </c>
      <c r="N189" s="8">
        <f t="shared" si="5"/>
        <v>400</v>
      </c>
      <c r="O189" s="7">
        <v>1.6</v>
      </c>
      <c r="P189" t="s">
        <v>37</v>
      </c>
      <c r="Q189" s="9">
        <f t="shared" si="4"/>
        <v>4.2533960709253818E-2</v>
      </c>
    </row>
    <row r="190" spans="1:17" x14ac:dyDescent="0.25">
      <c r="A190" t="s">
        <v>421</v>
      </c>
      <c r="B190" s="6" t="s">
        <v>422</v>
      </c>
      <c r="C190" s="7">
        <v>3.7</v>
      </c>
      <c r="D190" s="7">
        <v>2</v>
      </c>
      <c r="E190" s="7">
        <v>2</v>
      </c>
      <c r="F190" s="7">
        <v>1.7</v>
      </c>
      <c r="G190" s="7">
        <v>2.4</v>
      </c>
      <c r="H190" t="s">
        <v>14</v>
      </c>
      <c r="I190" s="7">
        <v>3.5</v>
      </c>
      <c r="J190" s="7">
        <v>0.5</v>
      </c>
      <c r="K190" s="7">
        <v>1.4</v>
      </c>
      <c r="L190" s="15">
        <v>1E-3</v>
      </c>
      <c r="M190" t="s">
        <v>244</v>
      </c>
      <c r="N190" s="8">
        <f t="shared" si="5"/>
        <v>750</v>
      </c>
      <c r="O190" s="7">
        <v>1.8</v>
      </c>
      <c r="P190" t="s">
        <v>37</v>
      </c>
      <c r="Q190" s="9">
        <f t="shared" si="4"/>
        <v>4.7850705797910544E-2</v>
      </c>
    </row>
    <row r="191" spans="1:17" x14ac:dyDescent="0.25">
      <c r="A191" t="s">
        <v>423</v>
      </c>
      <c r="B191" s="6" t="s">
        <v>424</v>
      </c>
      <c r="C191" s="7">
        <v>3.5</v>
      </c>
      <c r="D191" s="7">
        <v>2.4</v>
      </c>
      <c r="E191" s="7">
        <v>1.3</v>
      </c>
      <c r="F191" s="7">
        <v>1.4</v>
      </c>
      <c r="G191" s="7">
        <v>1.5</v>
      </c>
      <c r="H191" t="s">
        <v>14</v>
      </c>
      <c r="I191" s="7">
        <v>2.9</v>
      </c>
      <c r="J191" s="7">
        <v>0.2</v>
      </c>
      <c r="K191" s="7">
        <v>1.9</v>
      </c>
      <c r="L191" s="15">
        <v>1E-3</v>
      </c>
      <c r="M191" t="s">
        <v>244</v>
      </c>
      <c r="N191" s="8">
        <f t="shared" si="5"/>
        <v>533.33333333333337</v>
      </c>
      <c r="O191" s="7">
        <v>0.8</v>
      </c>
      <c r="P191" t="s">
        <v>37</v>
      </c>
      <c r="Q191" s="9">
        <f t="shared" si="4"/>
        <v>2.1266980354626909E-2</v>
      </c>
    </row>
    <row r="192" spans="1:17" x14ac:dyDescent="0.25">
      <c r="A192" t="s">
        <v>425</v>
      </c>
      <c r="B192" s="6" t="s">
        <v>426</v>
      </c>
      <c r="C192" s="7">
        <v>3.4</v>
      </c>
      <c r="D192" s="7">
        <v>2.5</v>
      </c>
      <c r="E192" s="7">
        <v>2.5</v>
      </c>
      <c r="F192" s="7">
        <v>2.7</v>
      </c>
      <c r="G192" s="7">
        <v>5.7</v>
      </c>
      <c r="H192" t="s">
        <v>14</v>
      </c>
      <c r="I192" s="7">
        <v>6.5</v>
      </c>
      <c r="J192" s="7">
        <v>0.9</v>
      </c>
      <c r="K192" s="7">
        <v>1.1000000000000001</v>
      </c>
      <c r="L192" s="15">
        <v>1E-3</v>
      </c>
      <c r="M192" t="s">
        <v>244</v>
      </c>
      <c r="N192" s="8">
        <f t="shared" si="5"/>
        <v>245.61403508771929</v>
      </c>
      <c r="O192" s="7">
        <v>1.4</v>
      </c>
      <c r="P192" t="s">
        <v>37</v>
      </c>
      <c r="Q192" s="9">
        <f t="shared" si="4"/>
        <v>3.7217215620597092E-2</v>
      </c>
    </row>
    <row r="193" spans="1:17" x14ac:dyDescent="0.25">
      <c r="A193" t="s">
        <v>427</v>
      </c>
      <c r="B193" s="6" t="s">
        <v>428</v>
      </c>
      <c r="C193" s="7">
        <v>60.2</v>
      </c>
      <c r="D193" s="7">
        <v>9.4</v>
      </c>
      <c r="E193" s="7">
        <v>7.7</v>
      </c>
      <c r="F193" s="7">
        <v>12</v>
      </c>
      <c r="G193" s="7">
        <v>114</v>
      </c>
      <c r="H193" t="s">
        <v>14</v>
      </c>
      <c r="I193" s="7">
        <v>488.2</v>
      </c>
      <c r="J193" s="7">
        <v>37.799999999999997</v>
      </c>
      <c r="K193" s="7">
        <v>4.3</v>
      </c>
      <c r="L193" s="15">
        <v>0.28499999999999998</v>
      </c>
      <c r="M193" t="s">
        <v>244</v>
      </c>
      <c r="N193" s="8">
        <f t="shared" si="5"/>
        <v>12.280701754385966</v>
      </c>
      <c r="O193" s="7">
        <v>1.4</v>
      </c>
      <c r="P193" t="s">
        <v>37</v>
      </c>
      <c r="Q193" s="9">
        <f t="shared" si="4"/>
        <v>3.7217215620597092E-2</v>
      </c>
    </row>
    <row r="194" spans="1:17" x14ac:dyDescent="0.25">
      <c r="A194" t="s">
        <v>429</v>
      </c>
      <c r="B194" s="6" t="s">
        <v>178</v>
      </c>
      <c r="C194" s="7">
        <v>9.6</v>
      </c>
      <c r="D194" s="7">
        <v>4.8</v>
      </c>
      <c r="E194" s="7">
        <v>3.8</v>
      </c>
      <c r="F194" s="7">
        <v>3.1</v>
      </c>
      <c r="G194" s="7">
        <v>7.3</v>
      </c>
      <c r="H194" t="s">
        <v>14</v>
      </c>
      <c r="I194" s="7">
        <v>22.7</v>
      </c>
      <c r="J194" s="7">
        <v>1.6</v>
      </c>
      <c r="K194" s="7">
        <v>3.1</v>
      </c>
      <c r="L194" s="15">
        <v>7.0000000000000001E-3</v>
      </c>
      <c r="M194" t="s">
        <v>244</v>
      </c>
      <c r="N194" s="8">
        <f t="shared" si="5"/>
        <v>232.8767123287671</v>
      </c>
      <c r="O194" s="7">
        <v>1.7</v>
      </c>
      <c r="P194" t="s">
        <v>37</v>
      </c>
      <c r="Q194" s="9">
        <f t="shared" ref="Q194:Q257" si="6">O194*100/$O$364</f>
        <v>4.5192333253582184E-2</v>
      </c>
    </row>
    <row r="195" spans="1:17" x14ac:dyDescent="0.25">
      <c r="A195" t="s">
        <v>430</v>
      </c>
      <c r="B195" s="6" t="s">
        <v>178</v>
      </c>
      <c r="C195" s="7">
        <v>11.5</v>
      </c>
      <c r="D195" s="7">
        <v>4.9000000000000004</v>
      </c>
      <c r="E195" s="7">
        <v>3.3</v>
      </c>
      <c r="F195" s="7">
        <v>5.6</v>
      </c>
      <c r="G195" s="7">
        <v>24.6</v>
      </c>
      <c r="H195" t="s">
        <v>14</v>
      </c>
      <c r="I195" s="7">
        <v>69</v>
      </c>
      <c r="J195" s="7">
        <v>4.8</v>
      </c>
      <c r="K195" s="7">
        <v>2.8</v>
      </c>
      <c r="L195" s="15">
        <v>0.01</v>
      </c>
      <c r="M195" t="s">
        <v>244</v>
      </c>
      <c r="N195" s="8">
        <f t="shared" ref="N195:N258" si="7">(O195/G195)*1000</f>
        <v>85.365853658536579</v>
      </c>
      <c r="O195" s="7">
        <v>2.1</v>
      </c>
      <c r="P195" t="s">
        <v>37</v>
      </c>
      <c r="Q195" s="9">
        <f t="shared" si="6"/>
        <v>5.5825823430895635E-2</v>
      </c>
    </row>
    <row r="196" spans="1:17" x14ac:dyDescent="0.25">
      <c r="A196" t="s">
        <v>431</v>
      </c>
      <c r="B196" s="6" t="s">
        <v>178</v>
      </c>
      <c r="C196" s="7">
        <v>21.7</v>
      </c>
      <c r="D196" s="7">
        <v>7.7</v>
      </c>
      <c r="E196" s="7">
        <v>5.9</v>
      </c>
      <c r="F196" s="7">
        <v>5.8</v>
      </c>
      <c r="G196" s="7">
        <v>26.9</v>
      </c>
      <c r="H196" t="s">
        <v>14</v>
      </c>
      <c r="I196" s="7">
        <v>143.4</v>
      </c>
      <c r="J196" s="7">
        <v>10</v>
      </c>
      <c r="K196" s="7">
        <v>5.3</v>
      </c>
      <c r="L196" s="15">
        <v>3.6999999999999998E-2</v>
      </c>
      <c r="M196" t="s">
        <v>244</v>
      </c>
      <c r="N196" s="8">
        <f t="shared" si="7"/>
        <v>241.63568773234201</v>
      </c>
      <c r="O196" s="7">
        <v>6.5</v>
      </c>
      <c r="P196" t="s">
        <v>25</v>
      </c>
      <c r="Q196" s="9">
        <f t="shared" si="6"/>
        <v>0.17279421538134362</v>
      </c>
    </row>
    <row r="197" spans="1:17" x14ac:dyDescent="0.25">
      <c r="A197" t="s">
        <v>432</v>
      </c>
      <c r="B197" s="6" t="s">
        <v>178</v>
      </c>
      <c r="C197" s="7">
        <v>15.5</v>
      </c>
      <c r="D197" s="7">
        <v>6.5</v>
      </c>
      <c r="E197" s="7">
        <v>4.7</v>
      </c>
      <c r="F197" s="7">
        <v>6.3</v>
      </c>
      <c r="G197" s="7">
        <v>31.2</v>
      </c>
      <c r="H197" t="s">
        <v>14</v>
      </c>
      <c r="I197" s="7">
        <v>122.7</v>
      </c>
      <c r="J197" s="7">
        <v>8.5</v>
      </c>
      <c r="K197" s="7">
        <v>3.9</v>
      </c>
      <c r="L197" s="15">
        <v>1.9E-2</v>
      </c>
      <c r="M197" t="s">
        <v>244</v>
      </c>
      <c r="N197" s="8">
        <f t="shared" si="7"/>
        <v>137.82051282051282</v>
      </c>
      <c r="O197" s="7">
        <v>4.3</v>
      </c>
      <c r="P197" t="s">
        <v>37</v>
      </c>
      <c r="Q197" s="9">
        <f t="shared" si="6"/>
        <v>0.11431001940611964</v>
      </c>
    </row>
    <row r="198" spans="1:17" x14ac:dyDescent="0.25">
      <c r="A198" t="s">
        <v>433</v>
      </c>
      <c r="B198" s="6" t="s">
        <v>434</v>
      </c>
      <c r="C198" s="7">
        <v>7.4</v>
      </c>
      <c r="D198" s="7">
        <v>2.1</v>
      </c>
      <c r="E198" s="7">
        <v>2.1</v>
      </c>
      <c r="F198" s="7">
        <v>1.6</v>
      </c>
      <c r="G198" s="7">
        <v>2</v>
      </c>
      <c r="H198" t="s">
        <v>14</v>
      </c>
      <c r="I198" s="7">
        <v>4.4000000000000004</v>
      </c>
      <c r="J198" s="7">
        <v>0.8</v>
      </c>
      <c r="K198" s="7">
        <v>2.2000000000000002</v>
      </c>
      <c r="L198" s="15">
        <v>4.0000000000000001E-3</v>
      </c>
      <c r="M198" t="s">
        <v>244</v>
      </c>
      <c r="N198" s="8">
        <f t="shared" si="7"/>
        <v>1100</v>
      </c>
      <c r="O198" s="7">
        <v>2.2000000000000002</v>
      </c>
      <c r="P198" t="s">
        <v>37</v>
      </c>
      <c r="Q198" s="9">
        <f t="shared" si="6"/>
        <v>5.8484195975224008E-2</v>
      </c>
    </row>
    <row r="199" spans="1:17" x14ac:dyDescent="0.25">
      <c r="A199" t="s">
        <v>435</v>
      </c>
      <c r="B199" s="6" t="s">
        <v>434</v>
      </c>
      <c r="C199" s="7">
        <v>7</v>
      </c>
      <c r="D199" s="7">
        <v>1.8</v>
      </c>
      <c r="E199" s="7">
        <v>1.8</v>
      </c>
      <c r="F199" s="7">
        <v>0.9</v>
      </c>
      <c r="G199" s="7">
        <v>0.6</v>
      </c>
      <c r="H199" t="s">
        <v>36</v>
      </c>
      <c r="I199" s="7">
        <v>1.5</v>
      </c>
      <c r="J199" s="7">
        <v>0.3</v>
      </c>
      <c r="K199" s="7">
        <v>2.6</v>
      </c>
      <c r="L199" s="15">
        <v>4.0000000000000001E-3</v>
      </c>
      <c r="M199" t="s">
        <v>244</v>
      </c>
      <c r="N199" s="8">
        <f t="shared" si="7"/>
        <v>2666.666666666667</v>
      </c>
      <c r="O199" s="7">
        <v>1.6</v>
      </c>
      <c r="P199" t="s">
        <v>37</v>
      </c>
      <c r="Q199" s="9">
        <f t="shared" si="6"/>
        <v>4.2533960709253818E-2</v>
      </c>
    </row>
    <row r="200" spans="1:17" x14ac:dyDescent="0.25">
      <c r="A200" t="s">
        <v>392</v>
      </c>
      <c r="B200" s="6" t="s">
        <v>56</v>
      </c>
      <c r="C200" s="7">
        <v>3.9</v>
      </c>
      <c r="D200" s="7">
        <v>2.5</v>
      </c>
      <c r="E200" s="7">
        <v>2.5</v>
      </c>
      <c r="F200" s="7">
        <v>1.8</v>
      </c>
      <c r="G200" s="7">
        <v>2.5</v>
      </c>
      <c r="H200" t="s">
        <v>14</v>
      </c>
      <c r="I200" s="7">
        <v>5.2</v>
      </c>
      <c r="J200" s="7">
        <v>0.2</v>
      </c>
      <c r="K200" s="7">
        <v>2</v>
      </c>
      <c r="L200" s="15">
        <v>1E-3</v>
      </c>
      <c r="M200" t="s">
        <v>244</v>
      </c>
      <c r="N200" s="8">
        <f t="shared" si="7"/>
        <v>440.00000000000006</v>
      </c>
      <c r="O200" s="7">
        <v>1.1000000000000001</v>
      </c>
      <c r="P200" t="s">
        <v>37</v>
      </c>
      <c r="Q200" s="9">
        <f t="shared" si="6"/>
        <v>2.9242097987612004E-2</v>
      </c>
    </row>
    <row r="201" spans="1:17" x14ac:dyDescent="0.25">
      <c r="A201" t="s">
        <v>393</v>
      </c>
      <c r="B201" s="6" t="s">
        <v>394</v>
      </c>
      <c r="C201" s="7">
        <v>8.5</v>
      </c>
      <c r="D201" s="7">
        <v>2.5</v>
      </c>
      <c r="E201" s="7">
        <v>2.1</v>
      </c>
      <c r="F201" s="7">
        <v>1.8</v>
      </c>
      <c r="G201" s="7">
        <v>2.7</v>
      </c>
      <c r="H201" t="s">
        <v>14</v>
      </c>
      <c r="I201" s="7">
        <v>7.6</v>
      </c>
      <c r="J201" s="7">
        <v>0.4</v>
      </c>
      <c r="K201" s="7">
        <v>2.8</v>
      </c>
      <c r="L201" s="15">
        <v>6.0000000000000001E-3</v>
      </c>
      <c r="M201" t="s">
        <v>244</v>
      </c>
      <c r="N201" s="8">
        <f t="shared" si="7"/>
        <v>1518.5185185185185</v>
      </c>
      <c r="O201" s="7">
        <v>4.0999999999999996</v>
      </c>
      <c r="P201" t="s">
        <v>37</v>
      </c>
      <c r="Q201" s="9">
        <f t="shared" si="6"/>
        <v>0.10899327431746289</v>
      </c>
    </row>
    <row r="202" spans="1:17" x14ac:dyDescent="0.25">
      <c r="A202" t="s">
        <v>395</v>
      </c>
      <c r="B202" s="6" t="s">
        <v>396</v>
      </c>
      <c r="C202" s="7">
        <v>14</v>
      </c>
      <c r="D202" s="7">
        <v>4.5999999999999996</v>
      </c>
      <c r="E202" s="7">
        <v>4.5999999999999996</v>
      </c>
      <c r="F202" s="7">
        <v>4.5999999999999996</v>
      </c>
      <c r="G202" s="7">
        <v>16.3</v>
      </c>
      <c r="H202" t="s">
        <v>14</v>
      </c>
      <c r="I202" s="7">
        <v>51.6</v>
      </c>
      <c r="J202" s="7">
        <v>2.7</v>
      </c>
      <c r="K202" s="7">
        <v>3.2</v>
      </c>
      <c r="L202" s="15">
        <v>1.4999999999999999E-2</v>
      </c>
      <c r="M202" t="s">
        <v>244</v>
      </c>
      <c r="N202" s="8">
        <f t="shared" si="7"/>
        <v>417.17791411042941</v>
      </c>
      <c r="O202" s="7">
        <v>6.8</v>
      </c>
      <c r="P202" t="s">
        <v>25</v>
      </c>
      <c r="Q202" s="9">
        <f t="shared" si="6"/>
        <v>0.18076933301432874</v>
      </c>
    </row>
    <row r="203" spans="1:17" x14ac:dyDescent="0.25">
      <c r="A203" t="s">
        <v>436</v>
      </c>
      <c r="B203" s="6" t="s">
        <v>437</v>
      </c>
      <c r="C203" s="7">
        <v>7.9</v>
      </c>
      <c r="D203" s="7">
        <v>3.3</v>
      </c>
      <c r="E203" s="7">
        <v>2.2999999999999998</v>
      </c>
      <c r="F203" s="7">
        <v>3.9</v>
      </c>
      <c r="G203" s="7">
        <v>12.3</v>
      </c>
      <c r="H203" t="s">
        <v>14</v>
      </c>
      <c r="I203" s="7">
        <v>14.3</v>
      </c>
      <c r="J203" s="7">
        <v>0.7</v>
      </c>
      <c r="K203" s="7">
        <v>1.2</v>
      </c>
      <c r="L203" s="15">
        <v>5.0000000000000001E-3</v>
      </c>
      <c r="M203" t="s">
        <v>244</v>
      </c>
      <c r="N203" s="8">
        <f t="shared" si="7"/>
        <v>373.98373983739828</v>
      </c>
      <c r="O203" s="7">
        <v>4.5999999999999996</v>
      </c>
      <c r="P203" t="s">
        <v>37</v>
      </c>
      <c r="Q203" s="9">
        <f t="shared" si="6"/>
        <v>0.12228513703910471</v>
      </c>
    </row>
    <row r="204" spans="1:17" x14ac:dyDescent="0.25">
      <c r="A204" t="s">
        <v>438</v>
      </c>
      <c r="B204" s="6" t="s">
        <v>439</v>
      </c>
      <c r="C204" s="7">
        <v>20.7</v>
      </c>
      <c r="D204" s="7">
        <v>4.0999999999999996</v>
      </c>
      <c r="E204" s="7">
        <v>2.5</v>
      </c>
      <c r="F204" s="7">
        <v>4.0999999999999996</v>
      </c>
      <c r="G204" s="7">
        <v>13.5</v>
      </c>
      <c r="H204" t="s">
        <v>14</v>
      </c>
      <c r="I204" s="7">
        <v>24.7</v>
      </c>
      <c r="J204" s="7">
        <v>1.3</v>
      </c>
      <c r="K204" s="7">
        <v>1.8</v>
      </c>
      <c r="L204" s="15">
        <v>3.4000000000000002E-2</v>
      </c>
      <c r="M204" t="s">
        <v>244</v>
      </c>
      <c r="N204" s="8">
        <f t="shared" si="7"/>
        <v>318.51851851851848</v>
      </c>
      <c r="O204" s="7">
        <v>4.3</v>
      </c>
      <c r="P204" t="s">
        <v>37</v>
      </c>
      <c r="Q204" s="9">
        <f t="shared" si="6"/>
        <v>0.11431001940611964</v>
      </c>
    </row>
    <row r="205" spans="1:17" x14ac:dyDescent="0.25">
      <c r="A205" t="s">
        <v>440</v>
      </c>
      <c r="B205" s="6" t="s">
        <v>441</v>
      </c>
      <c r="C205" s="7">
        <v>4.2</v>
      </c>
      <c r="D205" s="7">
        <v>2</v>
      </c>
      <c r="E205" s="7">
        <v>2</v>
      </c>
      <c r="F205" s="7">
        <v>2.6</v>
      </c>
      <c r="G205" s="7">
        <v>5.3</v>
      </c>
      <c r="H205" t="s">
        <v>14</v>
      </c>
      <c r="I205" s="7">
        <v>7.3</v>
      </c>
      <c r="J205" s="7">
        <v>0.4</v>
      </c>
      <c r="K205" s="7">
        <v>1.4</v>
      </c>
      <c r="L205" s="15">
        <v>1E-3</v>
      </c>
      <c r="M205" t="s">
        <v>244</v>
      </c>
      <c r="N205" s="8">
        <f t="shared" si="7"/>
        <v>415.0943396226416</v>
      </c>
      <c r="O205" s="7">
        <v>2.2000000000000002</v>
      </c>
      <c r="P205" t="s">
        <v>37</v>
      </c>
      <c r="Q205" s="9">
        <f t="shared" si="6"/>
        <v>5.8484195975224008E-2</v>
      </c>
    </row>
    <row r="206" spans="1:17" x14ac:dyDescent="0.25">
      <c r="A206" t="s">
        <v>12</v>
      </c>
      <c r="B206" s="6" t="s">
        <v>13</v>
      </c>
      <c r="C206" s="7">
        <v>70.8</v>
      </c>
      <c r="D206" s="7">
        <v>18.899999999999999</v>
      </c>
      <c r="E206" s="7">
        <v>18.100000000000001</v>
      </c>
      <c r="F206" s="7">
        <v>11.8</v>
      </c>
      <c r="G206" s="7">
        <v>110.3</v>
      </c>
      <c r="H206" t="s">
        <v>14</v>
      </c>
      <c r="I206" s="7">
        <v>1177.4000000000001</v>
      </c>
      <c r="J206" s="7">
        <v>276</v>
      </c>
      <c r="K206" s="7">
        <v>10.7</v>
      </c>
      <c r="L206" s="15">
        <v>0.39400000000000002</v>
      </c>
      <c r="M206" t="s">
        <v>15</v>
      </c>
      <c r="N206" s="8">
        <f t="shared" si="7"/>
        <v>264.73254759746146</v>
      </c>
      <c r="O206" s="7">
        <v>29.2</v>
      </c>
      <c r="P206" t="s">
        <v>16</v>
      </c>
      <c r="Q206" s="9">
        <f t="shared" si="6"/>
        <v>0.77624478294388222</v>
      </c>
    </row>
    <row r="207" spans="1:17" x14ac:dyDescent="0.25">
      <c r="A207" t="s">
        <v>17</v>
      </c>
      <c r="B207" s="6" t="s">
        <v>13</v>
      </c>
      <c r="C207" s="7">
        <v>74.8</v>
      </c>
      <c r="D207" s="7">
        <v>22.5</v>
      </c>
      <c r="E207" s="7">
        <v>22.5</v>
      </c>
      <c r="F207" s="7">
        <v>14.8</v>
      </c>
      <c r="G207" s="7">
        <v>170.9</v>
      </c>
      <c r="H207" t="s">
        <v>14</v>
      </c>
      <c r="I207" s="7">
        <v>1755.8</v>
      </c>
      <c r="J207" s="7">
        <v>411.6</v>
      </c>
      <c r="K207" s="7">
        <v>10.3</v>
      </c>
      <c r="L207" s="15">
        <v>0.44</v>
      </c>
      <c r="M207" t="s">
        <v>15</v>
      </c>
      <c r="N207" s="8">
        <f t="shared" si="7"/>
        <v>263.89701579871274</v>
      </c>
      <c r="O207" s="7">
        <v>45.1</v>
      </c>
      <c r="P207" t="s">
        <v>16</v>
      </c>
      <c r="Q207" s="9">
        <f t="shared" si="6"/>
        <v>1.1989260174920919</v>
      </c>
    </row>
    <row r="208" spans="1:17" x14ac:dyDescent="0.25">
      <c r="A208" t="s">
        <v>18</v>
      </c>
      <c r="B208" s="6" t="s">
        <v>19</v>
      </c>
      <c r="C208" s="7">
        <v>40.4</v>
      </c>
      <c r="D208" s="7">
        <v>9</v>
      </c>
      <c r="E208" s="7">
        <v>6.7</v>
      </c>
      <c r="F208" s="7">
        <v>6.9</v>
      </c>
      <c r="G208" s="7">
        <v>37.4</v>
      </c>
      <c r="H208" t="s">
        <v>14</v>
      </c>
      <c r="I208" s="7">
        <v>116.6</v>
      </c>
      <c r="J208" s="7">
        <v>27.3</v>
      </c>
      <c r="K208" s="7">
        <v>3.1</v>
      </c>
      <c r="L208" s="15">
        <v>0.128</v>
      </c>
      <c r="M208" t="s">
        <v>15</v>
      </c>
      <c r="N208" s="8">
        <f t="shared" si="7"/>
        <v>449.19786096256689</v>
      </c>
      <c r="O208" s="7">
        <v>16.8</v>
      </c>
      <c r="P208" t="s">
        <v>20</v>
      </c>
      <c r="Q208" s="9">
        <f t="shared" si="6"/>
        <v>0.44660658744716508</v>
      </c>
    </row>
    <row r="209" spans="1:17" x14ac:dyDescent="0.25">
      <c r="A209" t="s">
        <v>21</v>
      </c>
      <c r="B209" s="6" t="s">
        <v>13</v>
      </c>
      <c r="C209" s="7">
        <v>70</v>
      </c>
      <c r="D209" s="7">
        <v>20</v>
      </c>
      <c r="E209" s="7">
        <v>17.8</v>
      </c>
      <c r="F209" s="7">
        <v>15.6</v>
      </c>
      <c r="G209" s="7">
        <v>191.1</v>
      </c>
      <c r="H209" t="s">
        <v>14</v>
      </c>
      <c r="I209" s="7">
        <v>1014.7</v>
      </c>
      <c r="J209" s="7">
        <v>237.9</v>
      </c>
      <c r="K209" s="7">
        <v>5.3</v>
      </c>
      <c r="L209" s="15">
        <v>0.38500000000000001</v>
      </c>
      <c r="M209" t="s">
        <v>15</v>
      </c>
      <c r="N209" s="8">
        <f t="shared" si="7"/>
        <v>151.75300889586603</v>
      </c>
      <c r="O209" s="7">
        <v>29</v>
      </c>
      <c r="P209" t="s">
        <v>16</v>
      </c>
      <c r="Q209" s="9">
        <f t="shared" si="6"/>
        <v>0.77092803785522546</v>
      </c>
    </row>
    <row r="210" spans="1:17" x14ac:dyDescent="0.25">
      <c r="A210" t="s">
        <v>30</v>
      </c>
      <c r="B210" s="6" t="s">
        <v>31</v>
      </c>
      <c r="C210" s="7">
        <v>31.2</v>
      </c>
      <c r="D210" s="7">
        <v>13.4</v>
      </c>
      <c r="E210" s="7">
        <v>9.6999999999999993</v>
      </c>
      <c r="F210" s="7">
        <v>6.9</v>
      </c>
      <c r="G210" s="7">
        <v>37.4</v>
      </c>
      <c r="H210" t="s">
        <v>14</v>
      </c>
      <c r="I210" s="7">
        <v>264.5</v>
      </c>
      <c r="J210" s="7">
        <v>17</v>
      </c>
      <c r="K210" s="7">
        <v>7.1</v>
      </c>
      <c r="L210" s="15">
        <v>7.5999999999999998E-2</v>
      </c>
      <c r="M210" t="s">
        <v>15</v>
      </c>
      <c r="N210" s="8">
        <f t="shared" si="7"/>
        <v>189.83957219251337</v>
      </c>
      <c r="O210" s="7">
        <v>7.1</v>
      </c>
      <c r="P210" t="s">
        <v>25</v>
      </c>
      <c r="Q210" s="9">
        <f t="shared" si="6"/>
        <v>0.18874445064731382</v>
      </c>
    </row>
    <row r="211" spans="1:17" x14ac:dyDescent="0.25">
      <c r="A211" t="s">
        <v>32</v>
      </c>
      <c r="B211" s="6" t="s">
        <v>33</v>
      </c>
      <c r="C211" s="7">
        <v>32.6</v>
      </c>
      <c r="D211" s="7">
        <v>15</v>
      </c>
      <c r="E211" s="7">
        <v>14</v>
      </c>
      <c r="F211" s="7">
        <v>4.8</v>
      </c>
      <c r="G211" s="7">
        <v>18.5</v>
      </c>
      <c r="H211" t="s">
        <v>14</v>
      </c>
      <c r="I211" s="7">
        <v>182.6</v>
      </c>
      <c r="J211" s="7">
        <v>25.7</v>
      </c>
      <c r="K211" s="7">
        <v>9.9</v>
      </c>
      <c r="L211" s="15">
        <v>8.3000000000000004E-2</v>
      </c>
      <c r="M211" t="s">
        <v>15</v>
      </c>
      <c r="N211" s="8">
        <f t="shared" si="7"/>
        <v>345.94594594594594</v>
      </c>
      <c r="O211" s="7">
        <v>6.4</v>
      </c>
      <c r="P211" t="s">
        <v>25</v>
      </c>
      <c r="Q211" s="9">
        <f t="shared" si="6"/>
        <v>0.17013584283701527</v>
      </c>
    </row>
    <row r="212" spans="1:17" x14ac:dyDescent="0.25">
      <c r="A212" t="s">
        <v>34</v>
      </c>
      <c r="B212" s="6" t="s">
        <v>35</v>
      </c>
      <c r="C212" s="7">
        <v>44.4</v>
      </c>
      <c r="D212" s="7">
        <v>17.5</v>
      </c>
      <c r="E212" s="7">
        <v>16.100000000000001</v>
      </c>
      <c r="F212" s="7">
        <v>8.3000000000000007</v>
      </c>
      <c r="G212" s="7">
        <v>54.8</v>
      </c>
      <c r="H212" t="s">
        <v>36</v>
      </c>
      <c r="I212" s="7">
        <v>639.29999999999995</v>
      </c>
      <c r="J212" s="7">
        <v>90</v>
      </c>
      <c r="K212" s="7">
        <v>11.7</v>
      </c>
      <c r="L212" s="15">
        <v>0.155</v>
      </c>
      <c r="M212" t="s">
        <v>15</v>
      </c>
      <c r="N212" s="8">
        <f t="shared" si="7"/>
        <v>80.291970802919721</v>
      </c>
      <c r="O212" s="7">
        <v>4.4000000000000004</v>
      </c>
      <c r="P212" t="s">
        <v>37</v>
      </c>
      <c r="Q212" s="9">
        <f t="shared" si="6"/>
        <v>0.11696839195044802</v>
      </c>
    </row>
    <row r="213" spans="1:17" x14ac:dyDescent="0.25">
      <c r="A213" t="s">
        <v>38</v>
      </c>
      <c r="B213" s="6" t="s">
        <v>39</v>
      </c>
      <c r="C213" s="7">
        <v>42.2</v>
      </c>
      <c r="D213" s="7">
        <v>16.899999999999999</v>
      </c>
      <c r="E213" s="7">
        <v>16.2</v>
      </c>
      <c r="F213" s="7">
        <v>7</v>
      </c>
      <c r="G213" s="7">
        <v>37.9</v>
      </c>
      <c r="H213" t="s">
        <v>24</v>
      </c>
      <c r="I213" s="7">
        <v>492</v>
      </c>
      <c r="J213" s="7">
        <v>82</v>
      </c>
      <c r="K213" s="7">
        <v>13</v>
      </c>
      <c r="L213" s="15">
        <v>0.14000000000000001</v>
      </c>
      <c r="M213" t="s">
        <v>15</v>
      </c>
      <c r="N213" s="8">
        <f t="shared" si="7"/>
        <v>226.91292875989447</v>
      </c>
      <c r="O213" s="7">
        <v>8.6</v>
      </c>
      <c r="P213" t="s">
        <v>25</v>
      </c>
      <c r="Q213" s="9">
        <f t="shared" si="6"/>
        <v>0.22862003881223927</v>
      </c>
    </row>
    <row r="214" spans="1:17" x14ac:dyDescent="0.25">
      <c r="A214" t="s">
        <v>40</v>
      </c>
      <c r="B214" s="6" t="s">
        <v>39</v>
      </c>
      <c r="C214" s="7">
        <v>46.5</v>
      </c>
      <c r="D214" s="7">
        <v>17.5</v>
      </c>
      <c r="E214" s="7">
        <v>17.5</v>
      </c>
      <c r="F214" s="7">
        <v>8.6</v>
      </c>
      <c r="G214" s="7">
        <v>58.1</v>
      </c>
      <c r="H214" t="s">
        <v>24</v>
      </c>
      <c r="I214" s="7">
        <v>830.3</v>
      </c>
      <c r="J214" s="7">
        <v>138.4</v>
      </c>
      <c r="K214" s="7">
        <v>14.3</v>
      </c>
      <c r="L214" s="15">
        <v>0.17</v>
      </c>
      <c r="M214" t="s">
        <v>15</v>
      </c>
      <c r="N214" s="8">
        <f t="shared" si="7"/>
        <v>135.97246127366611</v>
      </c>
      <c r="O214" s="7">
        <v>7.9</v>
      </c>
      <c r="P214" t="s">
        <v>25</v>
      </c>
      <c r="Q214" s="9">
        <f t="shared" si="6"/>
        <v>0.21001143100194072</v>
      </c>
    </row>
    <row r="215" spans="1:17" x14ac:dyDescent="0.25">
      <c r="A215" t="s">
        <v>41</v>
      </c>
      <c r="B215" s="6" t="s">
        <v>42</v>
      </c>
      <c r="C215" s="7">
        <v>23.9</v>
      </c>
      <c r="D215" s="7">
        <v>10.8</v>
      </c>
      <c r="E215" s="7">
        <v>9.3000000000000007</v>
      </c>
      <c r="F215" s="7">
        <v>4.0999999999999996</v>
      </c>
      <c r="G215" s="7">
        <v>13.5</v>
      </c>
      <c r="H215" t="s">
        <v>14</v>
      </c>
      <c r="I215" s="7">
        <v>79.599999999999994</v>
      </c>
      <c r="J215" s="7">
        <v>13.3</v>
      </c>
      <c r="K215" s="7">
        <v>5.9</v>
      </c>
      <c r="L215" s="15">
        <v>4.4999999999999998E-2</v>
      </c>
      <c r="M215" t="s">
        <v>15</v>
      </c>
      <c r="N215" s="8">
        <f t="shared" si="7"/>
        <v>303.7037037037037</v>
      </c>
      <c r="O215" s="7">
        <v>4.0999999999999996</v>
      </c>
      <c r="P215" t="s">
        <v>37</v>
      </c>
      <c r="Q215" s="9">
        <f t="shared" si="6"/>
        <v>0.10899327431746289</v>
      </c>
    </row>
    <row r="216" spans="1:17" x14ac:dyDescent="0.25">
      <c r="A216" t="s">
        <v>43</v>
      </c>
      <c r="B216" s="6" t="s">
        <v>44</v>
      </c>
      <c r="C216" s="7">
        <v>5.9</v>
      </c>
      <c r="D216" s="7">
        <v>3.5</v>
      </c>
      <c r="E216" s="7">
        <v>3.5</v>
      </c>
      <c r="F216" s="7">
        <v>2.2999999999999998</v>
      </c>
      <c r="G216" s="7">
        <v>4</v>
      </c>
      <c r="H216" t="s">
        <v>14</v>
      </c>
      <c r="I216" s="7">
        <v>10.199999999999999</v>
      </c>
      <c r="J216" s="7">
        <v>1.4</v>
      </c>
      <c r="K216" s="7">
        <v>2.6</v>
      </c>
      <c r="L216" s="15">
        <v>3.0000000000000001E-3</v>
      </c>
      <c r="M216" t="s">
        <v>15</v>
      </c>
      <c r="N216" s="8">
        <f t="shared" si="7"/>
        <v>300</v>
      </c>
      <c r="O216" s="7">
        <v>1.2</v>
      </c>
      <c r="P216" t="s">
        <v>37</v>
      </c>
      <c r="Q216" s="9">
        <f t="shared" si="6"/>
        <v>3.190047053194036E-2</v>
      </c>
    </row>
    <row r="217" spans="1:17" x14ac:dyDescent="0.25">
      <c r="A217" t="s">
        <v>45</v>
      </c>
      <c r="B217" s="6" t="s">
        <v>33</v>
      </c>
      <c r="C217" s="7">
        <v>26.1</v>
      </c>
      <c r="D217" s="7">
        <v>13</v>
      </c>
      <c r="E217" s="7">
        <v>10.4</v>
      </c>
      <c r="F217" s="7">
        <v>4.5999999999999996</v>
      </c>
      <c r="G217" s="7">
        <v>16.600000000000001</v>
      </c>
      <c r="H217" t="s">
        <v>24</v>
      </c>
      <c r="I217" s="7">
        <v>193.4</v>
      </c>
      <c r="J217" s="7">
        <v>27.2</v>
      </c>
      <c r="K217" s="7">
        <v>11.6</v>
      </c>
      <c r="L217" s="15">
        <v>5.3999999999999999E-2</v>
      </c>
      <c r="M217" t="s">
        <v>15</v>
      </c>
      <c r="N217" s="8">
        <f t="shared" si="7"/>
        <v>427.7108433734939</v>
      </c>
      <c r="O217" s="7">
        <v>7.1</v>
      </c>
      <c r="P217" t="s">
        <v>25</v>
      </c>
      <c r="Q217" s="9">
        <f t="shared" si="6"/>
        <v>0.18874445064731382</v>
      </c>
    </row>
    <row r="218" spans="1:17" x14ac:dyDescent="0.25">
      <c r="A218" t="s">
        <v>46</v>
      </c>
      <c r="B218" s="6" t="s">
        <v>33</v>
      </c>
      <c r="C218" s="7">
        <v>8.6</v>
      </c>
      <c r="D218" s="7">
        <v>4.7</v>
      </c>
      <c r="E218" s="7">
        <v>4.7</v>
      </c>
      <c r="F218" s="7">
        <v>2.9</v>
      </c>
      <c r="G218" s="7">
        <v>6.6</v>
      </c>
      <c r="H218" t="s">
        <v>14</v>
      </c>
      <c r="I218" s="7">
        <v>19.899999999999999</v>
      </c>
      <c r="J218" s="7">
        <v>2.8</v>
      </c>
      <c r="K218" s="7">
        <v>3</v>
      </c>
      <c r="L218" s="15">
        <v>6.0000000000000001E-3</v>
      </c>
      <c r="M218" t="s">
        <v>15</v>
      </c>
      <c r="N218" s="8">
        <f t="shared" si="7"/>
        <v>363.63636363636363</v>
      </c>
      <c r="O218" s="7">
        <v>2.4</v>
      </c>
      <c r="P218" t="s">
        <v>37</v>
      </c>
      <c r="Q218" s="9">
        <f t="shared" si="6"/>
        <v>6.380094106388072E-2</v>
      </c>
    </row>
    <row r="219" spans="1:17" x14ac:dyDescent="0.25">
      <c r="A219" t="s">
        <v>47</v>
      </c>
      <c r="B219" s="6" t="s">
        <v>48</v>
      </c>
      <c r="C219" s="7">
        <v>10.7</v>
      </c>
      <c r="D219" s="7">
        <v>4.2</v>
      </c>
      <c r="E219" s="7">
        <v>4.2</v>
      </c>
      <c r="F219" s="7">
        <v>3.4</v>
      </c>
      <c r="G219" s="7">
        <v>9.1</v>
      </c>
      <c r="H219" t="s">
        <v>14</v>
      </c>
      <c r="I219" s="7">
        <v>27.4</v>
      </c>
      <c r="J219" s="7">
        <v>4.4000000000000004</v>
      </c>
      <c r="K219" s="7">
        <v>3</v>
      </c>
      <c r="L219" s="15">
        <v>8.9999999999999993E-3</v>
      </c>
      <c r="M219" t="s">
        <v>15</v>
      </c>
      <c r="N219" s="8">
        <f t="shared" si="7"/>
        <v>153.84615384615387</v>
      </c>
      <c r="O219" s="7">
        <v>1.4</v>
      </c>
      <c r="P219" t="s">
        <v>37</v>
      </c>
      <c r="Q219" s="9">
        <f t="shared" si="6"/>
        <v>3.7217215620597092E-2</v>
      </c>
    </row>
    <row r="220" spans="1:17" x14ac:dyDescent="0.25">
      <c r="A220" t="s">
        <v>49</v>
      </c>
      <c r="B220" s="6" t="s">
        <v>50</v>
      </c>
      <c r="C220" s="7">
        <v>13.8</v>
      </c>
      <c r="D220" s="7">
        <v>3.6</v>
      </c>
      <c r="E220" s="7">
        <v>3.6</v>
      </c>
      <c r="F220" s="7">
        <v>3.7</v>
      </c>
      <c r="G220" s="7">
        <v>10.8</v>
      </c>
      <c r="H220" t="s">
        <v>24</v>
      </c>
      <c r="I220" s="7">
        <v>32.6</v>
      </c>
      <c r="J220" s="7">
        <v>7.6</v>
      </c>
      <c r="K220" s="7">
        <v>3</v>
      </c>
      <c r="L220" s="15">
        <v>1.4999999999999999E-2</v>
      </c>
      <c r="M220" t="s">
        <v>15</v>
      </c>
      <c r="N220" s="8">
        <f t="shared" si="7"/>
        <v>370.37037037037032</v>
      </c>
      <c r="O220" s="7">
        <v>4</v>
      </c>
      <c r="P220" t="s">
        <v>37</v>
      </c>
      <c r="Q220" s="9">
        <f t="shared" si="6"/>
        <v>0.10633490177313454</v>
      </c>
    </row>
    <row r="221" spans="1:17" x14ac:dyDescent="0.25">
      <c r="A221" t="s">
        <v>51</v>
      </c>
      <c r="B221" s="6" t="s">
        <v>50</v>
      </c>
      <c r="C221" s="7">
        <v>7.7</v>
      </c>
      <c r="D221" s="7">
        <v>3.4</v>
      </c>
      <c r="E221" s="7">
        <v>3.4</v>
      </c>
      <c r="F221" s="7">
        <v>2</v>
      </c>
      <c r="G221" s="7">
        <v>3.3</v>
      </c>
      <c r="H221" t="s">
        <v>52</v>
      </c>
      <c r="I221" s="7">
        <v>5.2</v>
      </c>
      <c r="J221" s="7">
        <v>1.2</v>
      </c>
      <c r="K221" s="7">
        <v>1.6</v>
      </c>
      <c r="L221" s="15">
        <v>5.0000000000000001E-3</v>
      </c>
      <c r="M221" t="s">
        <v>15</v>
      </c>
      <c r="N221" s="8">
        <f t="shared" si="7"/>
        <v>242.42424242424246</v>
      </c>
      <c r="O221" s="7">
        <v>0.8</v>
      </c>
      <c r="P221" t="s">
        <v>37</v>
      </c>
      <c r="Q221" s="9">
        <f t="shared" si="6"/>
        <v>2.1266980354626909E-2</v>
      </c>
    </row>
    <row r="222" spans="1:17" x14ac:dyDescent="0.25">
      <c r="A222" t="s">
        <v>53</v>
      </c>
      <c r="B222" s="6" t="s">
        <v>50</v>
      </c>
      <c r="C222" s="7">
        <v>6.4</v>
      </c>
      <c r="D222" s="7">
        <v>2.5</v>
      </c>
      <c r="E222" s="7">
        <v>2.5</v>
      </c>
      <c r="F222" s="7">
        <v>2.4</v>
      </c>
      <c r="G222" s="7">
        <v>4.7</v>
      </c>
      <c r="H222" t="s">
        <v>36</v>
      </c>
      <c r="I222" s="7">
        <v>9.5</v>
      </c>
      <c r="J222" s="7">
        <v>2.2000000000000002</v>
      </c>
      <c r="K222" s="7">
        <v>2</v>
      </c>
      <c r="L222" s="15">
        <v>3.0000000000000001E-3</v>
      </c>
      <c r="M222" t="s">
        <v>15</v>
      </c>
      <c r="N222" s="8">
        <f t="shared" si="7"/>
        <v>276.59574468085106</v>
      </c>
      <c r="O222" s="7">
        <v>1.3</v>
      </c>
      <c r="P222" t="s">
        <v>37</v>
      </c>
      <c r="Q222" s="9">
        <f t="shared" si="6"/>
        <v>3.4558843076268726E-2</v>
      </c>
    </row>
    <row r="223" spans="1:17" x14ac:dyDescent="0.25">
      <c r="A223" t="s">
        <v>54</v>
      </c>
      <c r="B223" s="6" t="s">
        <v>50</v>
      </c>
      <c r="C223" s="7">
        <v>18.5</v>
      </c>
      <c r="D223" s="7">
        <v>2.2000000000000002</v>
      </c>
      <c r="E223" s="7">
        <v>2.2000000000000002</v>
      </c>
      <c r="F223" s="7">
        <v>4</v>
      </c>
      <c r="G223" s="7">
        <v>12.6</v>
      </c>
      <c r="H223" t="s">
        <v>24</v>
      </c>
      <c r="I223" s="7">
        <v>26.6</v>
      </c>
      <c r="J223" s="7">
        <v>6.2</v>
      </c>
      <c r="K223" s="7">
        <v>2.1</v>
      </c>
      <c r="L223" s="15">
        <v>2.7E-2</v>
      </c>
      <c r="M223" t="s">
        <v>15</v>
      </c>
      <c r="N223" s="8">
        <f t="shared" si="7"/>
        <v>444.4444444444444</v>
      </c>
      <c r="O223" s="7">
        <v>5.6</v>
      </c>
      <c r="P223" t="s">
        <v>25</v>
      </c>
      <c r="Q223" s="9">
        <f t="shared" si="6"/>
        <v>0.14886886248238837</v>
      </c>
    </row>
    <row r="224" spans="1:17" x14ac:dyDescent="0.25">
      <c r="A224" t="s">
        <v>55</v>
      </c>
      <c r="B224" s="6" t="s">
        <v>56</v>
      </c>
      <c r="C224" s="7">
        <v>9.6999999999999993</v>
      </c>
      <c r="D224" s="7">
        <v>5</v>
      </c>
      <c r="E224" s="7">
        <v>5</v>
      </c>
      <c r="F224" s="7">
        <v>3.8</v>
      </c>
      <c r="G224" s="7">
        <v>11.3</v>
      </c>
      <c r="H224" t="s">
        <v>14</v>
      </c>
      <c r="I224" s="7">
        <v>32.799999999999997</v>
      </c>
      <c r="J224" s="7">
        <v>1.5</v>
      </c>
      <c r="K224" s="7">
        <v>2.9</v>
      </c>
      <c r="L224" s="15">
        <v>7.0000000000000001E-3</v>
      </c>
      <c r="M224" t="s">
        <v>15</v>
      </c>
      <c r="N224" s="8">
        <f t="shared" si="7"/>
        <v>318.5840707964602</v>
      </c>
      <c r="O224" s="7">
        <v>3.6</v>
      </c>
      <c r="P224" t="s">
        <v>37</v>
      </c>
      <c r="Q224" s="9">
        <f t="shared" si="6"/>
        <v>9.5701411595821087E-2</v>
      </c>
    </row>
    <row r="225" spans="1:17" x14ac:dyDescent="0.25">
      <c r="A225" t="s">
        <v>22</v>
      </c>
      <c r="B225" s="6" t="s">
        <v>23</v>
      </c>
      <c r="C225" s="7">
        <v>43</v>
      </c>
      <c r="D225" s="7">
        <v>15.9</v>
      </c>
      <c r="E225" s="7">
        <v>8.5</v>
      </c>
      <c r="F225" s="7">
        <v>6.9</v>
      </c>
      <c r="G225" s="7">
        <v>36.9</v>
      </c>
      <c r="H225" t="s">
        <v>24</v>
      </c>
      <c r="I225" s="7">
        <v>277.10000000000002</v>
      </c>
      <c r="J225" s="7">
        <v>26.7</v>
      </c>
      <c r="K225" s="7">
        <v>7.5</v>
      </c>
      <c r="L225" s="15">
        <v>0.14499999999999999</v>
      </c>
      <c r="M225" t="s">
        <v>15</v>
      </c>
      <c r="N225" s="8">
        <f t="shared" si="7"/>
        <v>186.99186991869919</v>
      </c>
      <c r="O225" s="7">
        <v>6.9</v>
      </c>
      <c r="P225" t="s">
        <v>25</v>
      </c>
      <c r="Q225" s="9">
        <f t="shared" si="6"/>
        <v>0.18342770555865709</v>
      </c>
    </row>
    <row r="226" spans="1:17" x14ac:dyDescent="0.25">
      <c r="A226" t="s">
        <v>26</v>
      </c>
      <c r="B226" s="6" t="s">
        <v>23</v>
      </c>
      <c r="C226" s="7">
        <v>39.799999999999997</v>
      </c>
      <c r="D226" s="7">
        <v>14.5</v>
      </c>
      <c r="E226" s="7">
        <v>10</v>
      </c>
      <c r="F226" s="7">
        <v>6.7</v>
      </c>
      <c r="G226" s="7">
        <v>34.700000000000003</v>
      </c>
      <c r="H226" t="s">
        <v>24</v>
      </c>
      <c r="I226" s="7">
        <v>318.10000000000002</v>
      </c>
      <c r="J226" s="7">
        <v>30.7</v>
      </c>
      <c r="K226" s="7">
        <v>9.1999999999999993</v>
      </c>
      <c r="L226" s="15">
        <v>0.124</v>
      </c>
      <c r="M226" t="s">
        <v>15</v>
      </c>
      <c r="N226" s="8">
        <f t="shared" si="7"/>
        <v>224.78386167146971</v>
      </c>
      <c r="O226" s="7">
        <v>7.8</v>
      </c>
      <c r="P226" t="s">
        <v>25</v>
      </c>
      <c r="Q226" s="9">
        <f t="shared" si="6"/>
        <v>0.20735305845761237</v>
      </c>
    </row>
    <row r="227" spans="1:17" x14ac:dyDescent="0.25">
      <c r="A227" t="s">
        <v>27</v>
      </c>
      <c r="B227" s="6" t="s">
        <v>28</v>
      </c>
      <c r="C227" s="7">
        <v>59.2</v>
      </c>
      <c r="D227" s="7">
        <v>19.5</v>
      </c>
      <c r="E227" s="7">
        <v>13.3</v>
      </c>
      <c r="F227" s="7">
        <v>7.5</v>
      </c>
      <c r="G227" s="7">
        <v>44.2</v>
      </c>
      <c r="H227" t="s">
        <v>24</v>
      </c>
      <c r="I227" s="7">
        <v>662</v>
      </c>
      <c r="J227" s="7">
        <v>63.8</v>
      </c>
      <c r="K227" s="7">
        <v>15</v>
      </c>
      <c r="L227" s="15">
        <v>0.27500000000000002</v>
      </c>
      <c r="M227" t="s">
        <v>15</v>
      </c>
      <c r="N227" s="8">
        <f t="shared" si="7"/>
        <v>488.68778280542983</v>
      </c>
      <c r="O227" s="7">
        <v>21.6</v>
      </c>
      <c r="P227" t="s">
        <v>534</v>
      </c>
      <c r="Q227" s="9">
        <f t="shared" si="6"/>
        <v>0.57420846957492655</v>
      </c>
    </row>
    <row r="228" spans="1:17" x14ac:dyDescent="0.25">
      <c r="A228" t="s">
        <v>29</v>
      </c>
      <c r="B228" s="6" t="s">
        <v>19</v>
      </c>
      <c r="C228" s="7">
        <v>53.8</v>
      </c>
      <c r="D228" s="7">
        <v>19</v>
      </c>
      <c r="E228" s="7">
        <v>13.7</v>
      </c>
      <c r="F228" s="7">
        <v>8.4</v>
      </c>
      <c r="G228" s="7">
        <v>55.4</v>
      </c>
      <c r="H228" t="s">
        <v>14</v>
      </c>
      <c r="I228" s="7">
        <v>424.5</v>
      </c>
      <c r="J228" s="7">
        <v>99.5</v>
      </c>
      <c r="K228" s="7">
        <v>7.7</v>
      </c>
      <c r="L228" s="15">
        <v>0.22700000000000001</v>
      </c>
      <c r="M228" t="s">
        <v>15</v>
      </c>
      <c r="N228" s="8">
        <f t="shared" si="7"/>
        <v>301.44404332129966</v>
      </c>
      <c r="O228" s="7">
        <v>16.7</v>
      </c>
      <c r="P228" t="s">
        <v>20</v>
      </c>
      <c r="Q228" s="9">
        <f t="shared" si="6"/>
        <v>0.4439482149028367</v>
      </c>
    </row>
    <row r="229" spans="1:17" x14ac:dyDescent="0.25">
      <c r="A229" t="s">
        <v>57</v>
      </c>
      <c r="B229" s="6" t="s">
        <v>58</v>
      </c>
      <c r="C229" s="7">
        <v>39.799999999999997</v>
      </c>
      <c r="D229" s="7">
        <v>16.600000000000001</v>
      </c>
      <c r="E229" s="7">
        <v>15.4</v>
      </c>
      <c r="F229" s="7">
        <v>7.3</v>
      </c>
      <c r="G229" s="7">
        <v>41.9</v>
      </c>
      <c r="H229" t="s">
        <v>24</v>
      </c>
      <c r="I229" s="7">
        <v>536.5</v>
      </c>
      <c r="J229" s="7">
        <v>75.599999999999994</v>
      </c>
      <c r="K229" s="7">
        <v>12.8</v>
      </c>
      <c r="L229" s="15">
        <v>0.124</v>
      </c>
      <c r="M229" t="s">
        <v>15</v>
      </c>
      <c r="N229" s="8">
        <f t="shared" si="7"/>
        <v>176.61097852028641</v>
      </c>
      <c r="O229" s="7">
        <v>7.4</v>
      </c>
      <c r="P229" t="s">
        <v>25</v>
      </c>
      <c r="Q229" s="9">
        <f t="shared" si="6"/>
        <v>0.19671956828029891</v>
      </c>
    </row>
    <row r="230" spans="1:17" x14ac:dyDescent="0.25">
      <c r="A230" t="s">
        <v>70</v>
      </c>
      <c r="B230" s="6" t="s">
        <v>68</v>
      </c>
      <c r="C230" s="7">
        <v>76.7</v>
      </c>
      <c r="D230" s="7">
        <v>19.899999999999999</v>
      </c>
      <c r="E230" s="7">
        <v>18.8</v>
      </c>
      <c r="F230" s="7">
        <v>7.9</v>
      </c>
      <c r="G230" s="7">
        <v>49</v>
      </c>
      <c r="H230" t="s">
        <v>36</v>
      </c>
      <c r="I230" s="7">
        <v>627.29999999999995</v>
      </c>
      <c r="J230" s="7">
        <v>60.5</v>
      </c>
      <c r="K230" s="7">
        <v>12.8</v>
      </c>
      <c r="L230" s="15">
        <v>0.46200000000000002</v>
      </c>
      <c r="M230" t="s">
        <v>15</v>
      </c>
      <c r="N230" s="8">
        <f t="shared" si="7"/>
        <v>453.0612244897959</v>
      </c>
      <c r="O230" s="7">
        <v>22.2</v>
      </c>
      <c r="P230" t="s">
        <v>534</v>
      </c>
      <c r="Q230" s="9">
        <f t="shared" si="6"/>
        <v>0.59015870484089672</v>
      </c>
    </row>
    <row r="231" spans="1:17" x14ac:dyDescent="0.25">
      <c r="A231" t="s">
        <v>71</v>
      </c>
      <c r="B231" s="6" t="s">
        <v>68</v>
      </c>
      <c r="C231" s="7">
        <v>63.2</v>
      </c>
      <c r="D231" s="7">
        <v>20.399999999999999</v>
      </c>
      <c r="E231" s="7">
        <v>14.6</v>
      </c>
      <c r="F231" s="7">
        <v>11.8</v>
      </c>
      <c r="G231" s="7">
        <v>110.3</v>
      </c>
      <c r="H231" t="s">
        <v>36</v>
      </c>
      <c r="I231" s="7">
        <v>742.4</v>
      </c>
      <c r="J231" s="7">
        <v>71.599999999999994</v>
      </c>
      <c r="K231" s="7">
        <v>6.7</v>
      </c>
      <c r="L231" s="15">
        <v>0.314</v>
      </c>
      <c r="M231" t="s">
        <v>15</v>
      </c>
      <c r="N231" s="8">
        <f t="shared" si="7"/>
        <v>159.56482320942885</v>
      </c>
      <c r="O231" s="7">
        <v>17.600000000000001</v>
      </c>
      <c r="P231" t="s">
        <v>20</v>
      </c>
      <c r="Q231" s="9">
        <f t="shared" si="6"/>
        <v>0.46787356780179207</v>
      </c>
    </row>
    <row r="232" spans="1:17" x14ac:dyDescent="0.25">
      <c r="A232" t="s">
        <v>72</v>
      </c>
      <c r="B232" s="6" t="s">
        <v>23</v>
      </c>
      <c r="C232" s="7">
        <v>22.6</v>
      </c>
      <c r="D232" s="7">
        <v>11.1</v>
      </c>
      <c r="E232" s="7">
        <v>10.4</v>
      </c>
      <c r="F232" s="7">
        <v>3.8</v>
      </c>
      <c r="G232" s="7">
        <v>11.6</v>
      </c>
      <c r="H232" t="s">
        <v>14</v>
      </c>
      <c r="I232" s="7">
        <v>180</v>
      </c>
      <c r="J232" s="7">
        <v>17.3</v>
      </c>
      <c r="K232" s="7">
        <v>15.5</v>
      </c>
      <c r="L232" s="15">
        <v>0.04</v>
      </c>
      <c r="M232" t="s">
        <v>15</v>
      </c>
      <c r="N232" s="8">
        <f t="shared" si="7"/>
        <v>258.62068965517244</v>
      </c>
      <c r="O232" s="7">
        <v>3</v>
      </c>
      <c r="P232" t="s">
        <v>37</v>
      </c>
      <c r="Q232" s="9">
        <f t="shared" si="6"/>
        <v>7.9751176329850904E-2</v>
      </c>
    </row>
    <row r="233" spans="1:17" x14ac:dyDescent="0.25">
      <c r="A233" t="s">
        <v>73</v>
      </c>
      <c r="B233" s="6" t="s">
        <v>74</v>
      </c>
      <c r="C233" s="7">
        <v>7.3</v>
      </c>
      <c r="D233" s="7">
        <v>3.2</v>
      </c>
      <c r="E233" s="7">
        <v>3.2</v>
      </c>
      <c r="F233" s="7">
        <v>1.8</v>
      </c>
      <c r="G233" s="7">
        <v>2.5</v>
      </c>
      <c r="H233" t="s">
        <v>14</v>
      </c>
      <c r="I233" s="7">
        <v>8</v>
      </c>
      <c r="J233" s="7">
        <v>0.8</v>
      </c>
      <c r="K233" s="7">
        <v>3.1</v>
      </c>
      <c r="L233" s="15">
        <v>4.0000000000000001E-3</v>
      </c>
      <c r="M233" t="s">
        <v>15</v>
      </c>
      <c r="N233" s="8">
        <f t="shared" si="7"/>
        <v>600</v>
      </c>
      <c r="O233" s="7">
        <v>1.5</v>
      </c>
      <c r="P233" t="s">
        <v>37</v>
      </c>
      <c r="Q233" s="9">
        <f t="shared" si="6"/>
        <v>3.9875588164925452E-2</v>
      </c>
    </row>
    <row r="234" spans="1:17" x14ac:dyDescent="0.25">
      <c r="A234" t="s">
        <v>75</v>
      </c>
      <c r="B234" s="6" t="s">
        <v>76</v>
      </c>
      <c r="C234" s="7">
        <v>11.8</v>
      </c>
      <c r="D234" s="7">
        <v>4</v>
      </c>
      <c r="E234" s="7">
        <v>4</v>
      </c>
      <c r="F234" s="7">
        <v>3.4</v>
      </c>
      <c r="G234" s="7">
        <v>8.8000000000000007</v>
      </c>
      <c r="H234" t="s">
        <v>14</v>
      </c>
      <c r="I234" s="7">
        <v>25.8</v>
      </c>
      <c r="J234" s="7">
        <v>2.5</v>
      </c>
      <c r="K234" s="7">
        <v>2.9</v>
      </c>
      <c r="L234" s="15">
        <v>1.0999999999999999E-2</v>
      </c>
      <c r="M234" t="s">
        <v>15</v>
      </c>
      <c r="N234" s="8">
        <f t="shared" si="7"/>
        <v>170.45454545454544</v>
      </c>
      <c r="O234" s="7">
        <v>1.5</v>
      </c>
      <c r="P234" t="s">
        <v>37</v>
      </c>
      <c r="Q234" s="9">
        <f t="shared" si="6"/>
        <v>3.9875588164925452E-2</v>
      </c>
    </row>
    <row r="235" spans="1:17" x14ac:dyDescent="0.25">
      <c r="A235" t="s">
        <v>77</v>
      </c>
      <c r="B235" s="6" t="s">
        <v>78</v>
      </c>
      <c r="C235" s="7">
        <v>5.4</v>
      </c>
      <c r="D235" s="7">
        <v>2.7</v>
      </c>
      <c r="E235" s="7">
        <v>2</v>
      </c>
      <c r="F235" s="7">
        <v>1.6</v>
      </c>
      <c r="G235" s="7">
        <v>2</v>
      </c>
      <c r="H235" t="s">
        <v>14</v>
      </c>
      <c r="I235" s="7">
        <v>4.7</v>
      </c>
      <c r="J235" s="7">
        <v>0.5</v>
      </c>
      <c r="K235" s="7">
        <v>2.2999999999999998</v>
      </c>
      <c r="L235" s="15">
        <v>2E-3</v>
      </c>
      <c r="M235" t="s">
        <v>15</v>
      </c>
      <c r="N235" s="8">
        <f t="shared" si="7"/>
        <v>300</v>
      </c>
      <c r="O235" s="7">
        <v>0.6</v>
      </c>
      <c r="P235" t="s">
        <v>37</v>
      </c>
      <c r="Q235" s="9">
        <f t="shared" si="6"/>
        <v>1.595023526597018E-2</v>
      </c>
    </row>
    <row r="236" spans="1:17" x14ac:dyDescent="0.25">
      <c r="A236" t="s">
        <v>79</v>
      </c>
      <c r="B236" s="6" t="s">
        <v>80</v>
      </c>
      <c r="C236" s="7">
        <v>10.199999999999999</v>
      </c>
      <c r="D236" s="7">
        <v>5.7</v>
      </c>
      <c r="E236" s="7">
        <v>5.7</v>
      </c>
      <c r="F236" s="7">
        <v>4</v>
      </c>
      <c r="G236" s="7">
        <v>12.9</v>
      </c>
      <c r="H236" t="s">
        <v>14</v>
      </c>
      <c r="I236" s="7">
        <v>47.7</v>
      </c>
      <c r="J236" s="7">
        <v>4.5999999999999996</v>
      </c>
      <c r="K236" s="7">
        <v>3.7</v>
      </c>
      <c r="L236" s="15">
        <v>8.0000000000000002E-3</v>
      </c>
      <c r="M236" t="s">
        <v>15</v>
      </c>
      <c r="N236" s="8">
        <f t="shared" si="7"/>
        <v>131.7829457364341</v>
      </c>
      <c r="O236" s="7">
        <v>1.7</v>
      </c>
      <c r="P236" t="s">
        <v>37</v>
      </c>
      <c r="Q236" s="9">
        <f t="shared" si="6"/>
        <v>4.5192333253582184E-2</v>
      </c>
    </row>
    <row r="237" spans="1:17" x14ac:dyDescent="0.25">
      <c r="A237" t="s">
        <v>59</v>
      </c>
      <c r="B237" s="6" t="s">
        <v>58</v>
      </c>
      <c r="C237" s="7">
        <v>39.799999999999997</v>
      </c>
      <c r="D237" s="7">
        <v>15.8</v>
      </c>
      <c r="E237" s="7">
        <v>15.8</v>
      </c>
      <c r="F237" s="7">
        <v>6.7</v>
      </c>
      <c r="G237" s="7">
        <v>35.299999999999997</v>
      </c>
      <c r="H237" t="s">
        <v>24</v>
      </c>
      <c r="I237" s="7">
        <v>425.9</v>
      </c>
      <c r="J237" s="7">
        <v>60</v>
      </c>
      <c r="K237" s="7">
        <v>12.1</v>
      </c>
      <c r="L237" s="15">
        <v>0.124</v>
      </c>
      <c r="M237" t="s">
        <v>15</v>
      </c>
      <c r="N237" s="8">
        <f t="shared" si="7"/>
        <v>218.13031161473089</v>
      </c>
      <c r="O237" s="7">
        <v>7.7</v>
      </c>
      <c r="P237" t="s">
        <v>25</v>
      </c>
      <c r="Q237" s="9">
        <f t="shared" si="6"/>
        <v>0.20469468591328399</v>
      </c>
    </row>
    <row r="238" spans="1:17" x14ac:dyDescent="0.25">
      <c r="A238" t="s">
        <v>81</v>
      </c>
      <c r="B238" s="6" t="s">
        <v>82</v>
      </c>
      <c r="C238" s="7">
        <v>7.6</v>
      </c>
      <c r="D238" s="7">
        <v>3.9</v>
      </c>
      <c r="E238" s="7">
        <v>3.4</v>
      </c>
      <c r="F238" s="7">
        <v>2.4</v>
      </c>
      <c r="G238" s="7">
        <v>4.5</v>
      </c>
      <c r="H238" t="s">
        <v>14</v>
      </c>
      <c r="I238" s="7">
        <v>11.9</v>
      </c>
      <c r="J238" s="7">
        <v>1.1000000000000001</v>
      </c>
      <c r="K238" s="7">
        <v>2.6</v>
      </c>
      <c r="L238" s="15">
        <v>5.0000000000000001E-3</v>
      </c>
      <c r="M238" t="s">
        <v>15</v>
      </c>
      <c r="N238" s="8">
        <f t="shared" si="7"/>
        <v>155.55555555555557</v>
      </c>
      <c r="O238" s="7">
        <v>0.7</v>
      </c>
      <c r="P238" t="s">
        <v>37</v>
      </c>
      <c r="Q238" s="9">
        <f t="shared" si="6"/>
        <v>1.8608607810298546E-2</v>
      </c>
    </row>
    <row r="239" spans="1:17" x14ac:dyDescent="0.25">
      <c r="A239" t="s">
        <v>83</v>
      </c>
      <c r="B239" s="6" t="s">
        <v>84</v>
      </c>
      <c r="C239" s="7">
        <v>27.6</v>
      </c>
      <c r="D239" s="7">
        <v>13.4</v>
      </c>
      <c r="E239" s="7">
        <v>13.2</v>
      </c>
      <c r="F239" s="7">
        <v>1.1000000000000001</v>
      </c>
      <c r="G239" s="7">
        <v>1</v>
      </c>
      <c r="H239" t="s">
        <v>14</v>
      </c>
      <c r="I239" s="7">
        <v>14.7</v>
      </c>
      <c r="J239" s="7">
        <v>3.4</v>
      </c>
      <c r="K239" s="7">
        <v>14.2</v>
      </c>
      <c r="L239" s="15">
        <v>0.06</v>
      </c>
      <c r="M239" t="s">
        <v>15</v>
      </c>
      <c r="N239" s="8">
        <f t="shared" si="7"/>
        <v>13900</v>
      </c>
      <c r="O239" s="7">
        <v>13.9</v>
      </c>
      <c r="P239" t="s">
        <v>20</v>
      </c>
      <c r="Q239" s="9">
        <f t="shared" si="6"/>
        <v>0.36951378366164256</v>
      </c>
    </row>
    <row r="240" spans="1:17" x14ac:dyDescent="0.25">
      <c r="A240" t="s">
        <v>60</v>
      </c>
      <c r="B240" s="6" t="s">
        <v>58</v>
      </c>
      <c r="C240" s="7">
        <v>38.200000000000003</v>
      </c>
      <c r="D240" s="7">
        <v>15.7</v>
      </c>
      <c r="E240" s="7">
        <v>14.8</v>
      </c>
      <c r="F240" s="7">
        <v>6.1</v>
      </c>
      <c r="G240" s="7">
        <v>29.2</v>
      </c>
      <c r="H240" t="s">
        <v>36</v>
      </c>
      <c r="I240" s="7">
        <v>318.3</v>
      </c>
      <c r="J240" s="7">
        <v>44.8</v>
      </c>
      <c r="K240" s="7">
        <v>10.9</v>
      </c>
      <c r="L240" s="15">
        <v>0.115</v>
      </c>
      <c r="M240" t="s">
        <v>15</v>
      </c>
      <c r="N240" s="8">
        <f t="shared" si="7"/>
        <v>198.63013698630135</v>
      </c>
      <c r="O240" s="7">
        <v>5.8</v>
      </c>
      <c r="P240" t="s">
        <v>25</v>
      </c>
      <c r="Q240" s="9">
        <f t="shared" si="6"/>
        <v>0.15418560757104507</v>
      </c>
    </row>
    <row r="241" spans="1:17" x14ac:dyDescent="0.25">
      <c r="A241" t="s">
        <v>61</v>
      </c>
      <c r="B241" s="6" t="s">
        <v>13</v>
      </c>
      <c r="C241" s="7">
        <v>14</v>
      </c>
      <c r="D241" s="7">
        <v>5.3</v>
      </c>
      <c r="E241" s="7">
        <v>5.3</v>
      </c>
      <c r="F241" s="7">
        <v>3.5</v>
      </c>
      <c r="G241" s="7">
        <v>9.9</v>
      </c>
      <c r="H241" t="s">
        <v>24</v>
      </c>
      <c r="I241" s="7">
        <v>31.3</v>
      </c>
      <c r="J241" s="7">
        <v>7.3</v>
      </c>
      <c r="K241" s="7">
        <v>3.2</v>
      </c>
      <c r="L241" s="15">
        <v>1.4999999999999999E-2</v>
      </c>
      <c r="M241" t="s">
        <v>15</v>
      </c>
      <c r="N241" s="8">
        <f t="shared" si="7"/>
        <v>353.53535353535352</v>
      </c>
      <c r="O241" s="7">
        <v>3.5</v>
      </c>
      <c r="P241" t="s">
        <v>37</v>
      </c>
      <c r="Q241" s="9">
        <f t="shared" si="6"/>
        <v>9.3043039051492721E-2</v>
      </c>
    </row>
    <row r="242" spans="1:17" x14ac:dyDescent="0.25">
      <c r="A242" t="s">
        <v>62</v>
      </c>
      <c r="B242" s="6" t="s">
        <v>63</v>
      </c>
      <c r="C242" s="7">
        <v>17.7</v>
      </c>
      <c r="D242" s="7">
        <v>4.3</v>
      </c>
      <c r="E242" s="7">
        <v>4.3</v>
      </c>
      <c r="F242" s="7">
        <v>4.9000000000000004</v>
      </c>
      <c r="G242" s="7">
        <v>18.5</v>
      </c>
      <c r="H242" t="s">
        <v>24</v>
      </c>
      <c r="I242" s="7">
        <v>66.099999999999994</v>
      </c>
      <c r="J242" s="7">
        <v>18.399999999999999</v>
      </c>
      <c r="K242" s="7">
        <v>3.6</v>
      </c>
      <c r="L242" s="15">
        <v>2.5000000000000001E-2</v>
      </c>
      <c r="M242" t="s">
        <v>15</v>
      </c>
      <c r="N242" s="8">
        <f t="shared" si="7"/>
        <v>205.40540540540539</v>
      </c>
      <c r="O242" s="7">
        <v>3.8</v>
      </c>
      <c r="P242" t="s">
        <v>37</v>
      </c>
      <c r="Q242" s="9">
        <f t="shared" si="6"/>
        <v>0.10101815668447782</v>
      </c>
    </row>
    <row r="243" spans="1:17" x14ac:dyDescent="0.25">
      <c r="A243" t="s">
        <v>64</v>
      </c>
      <c r="B243" s="6" t="s">
        <v>65</v>
      </c>
      <c r="C243" s="7">
        <v>44.9</v>
      </c>
      <c r="D243" s="7">
        <v>17.3</v>
      </c>
      <c r="E243" s="7">
        <v>14.4</v>
      </c>
      <c r="F243" s="7">
        <v>7.6</v>
      </c>
      <c r="G243" s="7">
        <v>45.4</v>
      </c>
      <c r="H243" t="s">
        <v>24</v>
      </c>
      <c r="I243" s="7">
        <v>665.3</v>
      </c>
      <c r="J243" s="7">
        <v>166.3</v>
      </c>
      <c r="K243" s="7">
        <v>14.7</v>
      </c>
      <c r="L243" s="15">
        <v>0.158</v>
      </c>
      <c r="M243" t="s">
        <v>15</v>
      </c>
      <c r="N243" s="8">
        <f t="shared" si="7"/>
        <v>259.91189427312776</v>
      </c>
      <c r="O243" s="7">
        <v>11.8</v>
      </c>
      <c r="P243" t="s">
        <v>20</v>
      </c>
      <c r="Q243" s="9">
        <f t="shared" si="6"/>
        <v>0.31368796023074691</v>
      </c>
    </row>
    <row r="244" spans="1:17" x14ac:dyDescent="0.25">
      <c r="A244" t="s">
        <v>66</v>
      </c>
      <c r="B244" s="6" t="s">
        <v>50</v>
      </c>
      <c r="C244" s="7">
        <v>31.3</v>
      </c>
      <c r="D244" s="7">
        <v>7.1</v>
      </c>
      <c r="E244" s="7">
        <v>7.1</v>
      </c>
      <c r="F244" s="7">
        <v>5.0999999999999996</v>
      </c>
      <c r="G244" s="7">
        <v>20.399999999999999</v>
      </c>
      <c r="H244" t="s">
        <v>14</v>
      </c>
      <c r="I244" s="7">
        <v>143.1</v>
      </c>
      <c r="J244" s="7">
        <v>33.5</v>
      </c>
      <c r="K244" s="7">
        <v>7</v>
      </c>
      <c r="L244" s="15">
        <v>7.6999999999999999E-2</v>
      </c>
      <c r="M244" t="s">
        <v>15</v>
      </c>
      <c r="N244" s="8">
        <f t="shared" si="7"/>
        <v>490.1960784313726</v>
      </c>
      <c r="O244" s="7">
        <v>10</v>
      </c>
      <c r="P244" t="s">
        <v>25</v>
      </c>
      <c r="Q244" s="9">
        <f t="shared" si="6"/>
        <v>0.26583725443283635</v>
      </c>
    </row>
    <row r="245" spans="1:17" x14ac:dyDescent="0.25">
      <c r="A245" t="s">
        <v>67</v>
      </c>
      <c r="B245" s="6" t="s">
        <v>68</v>
      </c>
      <c r="C245" s="7">
        <v>63.3</v>
      </c>
      <c r="D245" s="7">
        <v>17.2</v>
      </c>
      <c r="E245" s="7">
        <v>13.5</v>
      </c>
      <c r="F245" s="7">
        <v>10.9</v>
      </c>
      <c r="G245" s="7">
        <v>93.3</v>
      </c>
      <c r="H245" t="s">
        <v>24</v>
      </c>
      <c r="I245" s="7">
        <v>811.4</v>
      </c>
      <c r="J245" s="7">
        <v>78.2</v>
      </c>
      <c r="K245" s="7">
        <v>8.6999999999999993</v>
      </c>
      <c r="L245" s="15">
        <v>0.315</v>
      </c>
      <c r="M245" t="s">
        <v>15</v>
      </c>
      <c r="N245" s="8">
        <f t="shared" si="7"/>
        <v>205.78778135048231</v>
      </c>
      <c r="O245" s="7">
        <v>19.2</v>
      </c>
      <c r="P245" t="s">
        <v>20</v>
      </c>
      <c r="Q245" s="9">
        <f t="shared" si="6"/>
        <v>0.51040752851104576</v>
      </c>
    </row>
    <row r="246" spans="1:17" x14ac:dyDescent="0.25">
      <c r="A246" t="s">
        <v>69</v>
      </c>
      <c r="B246" s="6" t="s">
        <v>68</v>
      </c>
      <c r="C246" s="7">
        <v>61.8</v>
      </c>
      <c r="D246" s="7">
        <v>18.100000000000001</v>
      </c>
      <c r="E246" s="7">
        <v>15.7</v>
      </c>
      <c r="F246" s="7">
        <v>9.1999999999999993</v>
      </c>
      <c r="G246" s="7">
        <v>65.8</v>
      </c>
      <c r="H246" t="s">
        <v>36</v>
      </c>
      <c r="I246" s="7">
        <v>716</v>
      </c>
      <c r="J246" s="7">
        <v>69</v>
      </c>
      <c r="K246" s="7">
        <v>10.9</v>
      </c>
      <c r="L246" s="15">
        <v>0.3</v>
      </c>
      <c r="M246" t="s">
        <v>15</v>
      </c>
      <c r="N246" s="8">
        <f t="shared" si="7"/>
        <v>199.08814589665656</v>
      </c>
      <c r="O246" s="7">
        <v>13.1</v>
      </c>
      <c r="P246" t="s">
        <v>20</v>
      </c>
      <c r="Q246" s="9">
        <f t="shared" si="6"/>
        <v>0.34824680330701563</v>
      </c>
    </row>
    <row r="247" spans="1:17" x14ac:dyDescent="0.25">
      <c r="A247" t="s">
        <v>97</v>
      </c>
      <c r="B247" s="6" t="s">
        <v>84</v>
      </c>
      <c r="C247" s="7">
        <v>54.2</v>
      </c>
      <c r="D247" s="7">
        <v>14.6</v>
      </c>
      <c r="E247" s="7">
        <v>14.1</v>
      </c>
      <c r="F247" s="7">
        <v>2.8</v>
      </c>
      <c r="G247" s="7">
        <v>6.4</v>
      </c>
      <c r="H247" t="s">
        <v>14</v>
      </c>
      <c r="I247" s="7">
        <v>105.4</v>
      </c>
      <c r="J247" s="7">
        <v>24.7</v>
      </c>
      <c r="K247" s="7">
        <v>16.5</v>
      </c>
      <c r="L247" s="15">
        <v>0.23100000000000001</v>
      </c>
      <c r="M247" t="s">
        <v>15</v>
      </c>
      <c r="N247" s="8">
        <f t="shared" si="7"/>
        <v>93.749999999999986</v>
      </c>
      <c r="O247" s="7">
        <v>0.6</v>
      </c>
      <c r="P247" t="s">
        <v>37</v>
      </c>
      <c r="Q247" s="9">
        <f t="shared" si="6"/>
        <v>1.595023526597018E-2</v>
      </c>
    </row>
    <row r="248" spans="1:17" x14ac:dyDescent="0.25">
      <c r="A248" t="s">
        <v>85</v>
      </c>
      <c r="B248" s="6" t="s">
        <v>86</v>
      </c>
      <c r="C248" s="7">
        <v>8.4</v>
      </c>
      <c r="D248" s="7">
        <v>3.2</v>
      </c>
      <c r="E248" s="7">
        <v>3.2</v>
      </c>
      <c r="F248" s="7">
        <v>2.9</v>
      </c>
      <c r="G248" s="7">
        <v>6.6</v>
      </c>
      <c r="H248" t="s">
        <v>24</v>
      </c>
      <c r="I248" s="7">
        <v>14.1</v>
      </c>
      <c r="J248" s="7">
        <v>1.4</v>
      </c>
      <c r="K248" s="7">
        <v>2.1</v>
      </c>
      <c r="L248" s="15">
        <v>6.0000000000000001E-3</v>
      </c>
      <c r="M248" t="s">
        <v>15</v>
      </c>
      <c r="N248" s="8">
        <f t="shared" si="7"/>
        <v>287.87878787878788</v>
      </c>
      <c r="O248" s="7">
        <v>1.9</v>
      </c>
      <c r="P248" t="s">
        <v>37</v>
      </c>
      <c r="Q248" s="9">
        <f t="shared" si="6"/>
        <v>5.050907834223891E-2</v>
      </c>
    </row>
    <row r="249" spans="1:17" x14ac:dyDescent="0.25">
      <c r="A249" t="s">
        <v>87</v>
      </c>
      <c r="B249" s="6" t="s">
        <v>88</v>
      </c>
      <c r="C249" s="7">
        <v>8.6</v>
      </c>
      <c r="D249" s="7">
        <v>3.5</v>
      </c>
      <c r="E249" s="7">
        <v>3.1</v>
      </c>
      <c r="F249" s="7">
        <v>2.2000000000000002</v>
      </c>
      <c r="G249" s="7">
        <v>4</v>
      </c>
      <c r="H249" t="s">
        <v>14</v>
      </c>
      <c r="I249" s="7">
        <v>10.3</v>
      </c>
      <c r="J249" s="7">
        <v>1</v>
      </c>
      <c r="K249" s="7">
        <v>2.6</v>
      </c>
      <c r="L249" s="15">
        <v>6.0000000000000001E-3</v>
      </c>
      <c r="M249" t="s">
        <v>15</v>
      </c>
      <c r="N249" s="8">
        <f t="shared" si="7"/>
        <v>500</v>
      </c>
      <c r="O249" s="7">
        <v>2</v>
      </c>
      <c r="P249" t="s">
        <v>37</v>
      </c>
      <c r="Q249" s="9">
        <f t="shared" si="6"/>
        <v>5.3167450886567269E-2</v>
      </c>
    </row>
    <row r="250" spans="1:17" x14ac:dyDescent="0.25">
      <c r="A250" t="s">
        <v>89</v>
      </c>
      <c r="B250" s="6" t="s">
        <v>90</v>
      </c>
      <c r="C250" s="7">
        <v>5.0999999999999996</v>
      </c>
      <c r="D250" s="7">
        <v>2.5</v>
      </c>
      <c r="E250" s="7">
        <v>2</v>
      </c>
      <c r="F250" s="7">
        <v>2.5</v>
      </c>
      <c r="G250" s="7">
        <v>4.9000000000000004</v>
      </c>
      <c r="H250" t="s">
        <v>14</v>
      </c>
      <c r="I250" s="7">
        <v>7.6</v>
      </c>
      <c r="J250" s="7">
        <v>0.7</v>
      </c>
      <c r="K250" s="7">
        <v>1.5</v>
      </c>
      <c r="L250" s="15">
        <v>2E-3</v>
      </c>
      <c r="M250" t="s">
        <v>15</v>
      </c>
      <c r="N250" s="8">
        <f t="shared" si="7"/>
        <v>163.26530612244898</v>
      </c>
      <c r="O250" s="7">
        <v>0.8</v>
      </c>
      <c r="P250" t="s">
        <v>37</v>
      </c>
      <c r="Q250" s="9">
        <f t="shared" si="6"/>
        <v>2.1266980354626909E-2</v>
      </c>
    </row>
    <row r="251" spans="1:17" x14ac:dyDescent="0.25">
      <c r="A251" t="s">
        <v>91</v>
      </c>
      <c r="B251" s="6" t="s">
        <v>92</v>
      </c>
      <c r="C251" s="7">
        <v>17.3</v>
      </c>
      <c r="D251" s="7">
        <v>7.1</v>
      </c>
      <c r="E251" s="7">
        <v>6.8</v>
      </c>
      <c r="F251" s="7">
        <v>2.9</v>
      </c>
      <c r="G251" s="7">
        <v>6.6</v>
      </c>
      <c r="H251" t="s">
        <v>14</v>
      </c>
      <c r="I251" s="7">
        <v>48.8</v>
      </c>
      <c r="J251" s="7">
        <v>11.4</v>
      </c>
      <c r="K251" s="7">
        <v>7.4</v>
      </c>
      <c r="L251" s="15">
        <v>2.4E-2</v>
      </c>
      <c r="M251" t="s">
        <v>15</v>
      </c>
      <c r="N251" s="8">
        <f t="shared" si="7"/>
        <v>1318.181818181818</v>
      </c>
      <c r="O251" s="7">
        <v>8.6999999999999993</v>
      </c>
      <c r="P251" t="s">
        <v>25</v>
      </c>
      <c r="Q251" s="9">
        <f t="shared" si="6"/>
        <v>0.2312784113565676</v>
      </c>
    </row>
    <row r="252" spans="1:17" x14ac:dyDescent="0.25">
      <c r="A252" t="s">
        <v>93</v>
      </c>
      <c r="B252" s="6" t="s">
        <v>94</v>
      </c>
      <c r="C252" s="7">
        <v>46.2</v>
      </c>
      <c r="D252" s="7">
        <v>13.8</v>
      </c>
      <c r="E252" s="7">
        <v>13.8</v>
      </c>
      <c r="F252" s="7">
        <v>6.4</v>
      </c>
      <c r="G252" s="7">
        <v>32.200000000000003</v>
      </c>
      <c r="H252" t="s">
        <v>14</v>
      </c>
      <c r="I252" s="7">
        <v>583.5</v>
      </c>
      <c r="J252" s="7">
        <v>136.80000000000001</v>
      </c>
      <c r="K252" s="7">
        <v>18.100000000000001</v>
      </c>
      <c r="L252" s="15">
        <v>0.16800000000000001</v>
      </c>
      <c r="M252" t="s">
        <v>15</v>
      </c>
      <c r="N252" s="8">
        <f t="shared" si="7"/>
        <v>239.13043478260869</v>
      </c>
      <c r="O252" s="7">
        <v>7.7</v>
      </c>
      <c r="P252" t="s">
        <v>25</v>
      </c>
      <c r="Q252" s="9">
        <f t="shared" si="6"/>
        <v>0.20469468591328399</v>
      </c>
    </row>
    <row r="253" spans="1:17" x14ac:dyDescent="0.25">
      <c r="A253" t="s">
        <v>95</v>
      </c>
      <c r="B253" s="6" t="s">
        <v>96</v>
      </c>
      <c r="C253" s="7">
        <v>4</v>
      </c>
      <c r="D253" s="7">
        <v>2.4</v>
      </c>
      <c r="E253" s="7">
        <v>2.4</v>
      </c>
      <c r="F253" s="7">
        <v>1.7</v>
      </c>
      <c r="G253" s="7">
        <v>2.2999999999999998</v>
      </c>
      <c r="H253" t="s">
        <v>14</v>
      </c>
      <c r="I253" s="7">
        <v>5.8</v>
      </c>
      <c r="J253" s="7">
        <v>1.6</v>
      </c>
      <c r="K253" s="7">
        <v>2.6</v>
      </c>
      <c r="L253" s="15">
        <v>1E-3</v>
      </c>
      <c r="M253" t="s">
        <v>15</v>
      </c>
      <c r="N253" s="8">
        <f t="shared" si="7"/>
        <v>391.304347826087</v>
      </c>
      <c r="O253" s="7">
        <v>0.9</v>
      </c>
      <c r="P253" t="s">
        <v>37</v>
      </c>
      <c r="Q253" s="9">
        <f t="shared" si="6"/>
        <v>2.3925352898955272E-2</v>
      </c>
    </row>
    <row r="254" spans="1:17" x14ac:dyDescent="0.25">
      <c r="A254" t="s">
        <v>98</v>
      </c>
      <c r="B254" s="6" t="s">
        <v>94</v>
      </c>
      <c r="C254" s="7">
        <v>49.3</v>
      </c>
      <c r="D254" s="7">
        <v>15.7</v>
      </c>
      <c r="E254" s="7">
        <v>15.7</v>
      </c>
      <c r="F254" s="7">
        <v>7</v>
      </c>
      <c r="G254" s="7">
        <v>38.5</v>
      </c>
      <c r="H254" t="s">
        <v>14</v>
      </c>
      <c r="I254" s="7">
        <v>692.7</v>
      </c>
      <c r="J254" s="7">
        <v>162.4</v>
      </c>
      <c r="K254" s="7">
        <v>18</v>
      </c>
      <c r="L254" s="15">
        <v>0.191</v>
      </c>
      <c r="M254" t="s">
        <v>15</v>
      </c>
      <c r="N254" s="8">
        <f t="shared" si="7"/>
        <v>215.58441558441561</v>
      </c>
      <c r="O254" s="7">
        <v>8.3000000000000007</v>
      </c>
      <c r="P254" t="s">
        <v>25</v>
      </c>
      <c r="Q254" s="9">
        <f t="shared" si="6"/>
        <v>0.22064492117925422</v>
      </c>
    </row>
    <row r="255" spans="1:17" x14ac:dyDescent="0.25">
      <c r="A255" t="s">
        <v>109</v>
      </c>
      <c r="B255" s="6" t="s">
        <v>106</v>
      </c>
      <c r="C255" s="7">
        <v>71.3</v>
      </c>
      <c r="D255" s="7">
        <v>15.3</v>
      </c>
      <c r="E255" s="7">
        <v>8.9</v>
      </c>
      <c r="F255" s="7">
        <v>14.3</v>
      </c>
      <c r="G255" s="7">
        <v>161.69999999999999</v>
      </c>
      <c r="H255" t="s">
        <v>14</v>
      </c>
      <c r="I255" s="7">
        <v>523</v>
      </c>
      <c r="J255" s="7">
        <v>50.4</v>
      </c>
      <c r="K255" s="7">
        <v>3.2</v>
      </c>
      <c r="L255" s="15">
        <v>0.39900000000000002</v>
      </c>
      <c r="M255" t="s">
        <v>15</v>
      </c>
      <c r="N255" s="8">
        <f t="shared" si="7"/>
        <v>183.05504019789737</v>
      </c>
      <c r="O255" s="7">
        <v>29.6</v>
      </c>
      <c r="P255" t="s">
        <v>16</v>
      </c>
      <c r="Q255" s="9">
        <f t="shared" si="6"/>
        <v>0.78687827312119563</v>
      </c>
    </row>
    <row r="256" spans="1:17" x14ac:dyDescent="0.25">
      <c r="A256" t="s">
        <v>110</v>
      </c>
      <c r="B256" s="6" t="s">
        <v>103</v>
      </c>
      <c r="C256" s="7">
        <v>14.6</v>
      </c>
      <c r="D256" s="7">
        <v>4.5999999999999996</v>
      </c>
      <c r="E256" s="7">
        <v>3.6</v>
      </c>
      <c r="F256" s="7">
        <v>2.1</v>
      </c>
      <c r="G256" s="7">
        <v>3.5</v>
      </c>
      <c r="H256" t="s">
        <v>14</v>
      </c>
      <c r="I256" s="7">
        <v>12.3</v>
      </c>
      <c r="J256" s="7">
        <v>1.5</v>
      </c>
      <c r="K256" s="7">
        <v>3.6</v>
      </c>
      <c r="L256" s="15">
        <v>1.7000000000000001E-2</v>
      </c>
      <c r="M256" t="s">
        <v>15</v>
      </c>
      <c r="N256" s="8">
        <f t="shared" si="7"/>
        <v>971.42857142857144</v>
      </c>
      <c r="O256" s="7">
        <v>3.4</v>
      </c>
      <c r="P256" t="s">
        <v>37</v>
      </c>
      <c r="Q256" s="9">
        <f t="shared" si="6"/>
        <v>9.0384666507164368E-2</v>
      </c>
    </row>
    <row r="257" spans="1:17" x14ac:dyDescent="0.25">
      <c r="A257" t="s">
        <v>111</v>
      </c>
      <c r="B257" s="6" t="s">
        <v>103</v>
      </c>
      <c r="C257" s="7">
        <v>7.9</v>
      </c>
      <c r="D257" s="7">
        <v>3</v>
      </c>
      <c r="E257" s="7">
        <v>3</v>
      </c>
      <c r="F257" s="7">
        <v>1.6</v>
      </c>
      <c r="G257" s="7">
        <v>2.1</v>
      </c>
      <c r="H257" t="s">
        <v>14</v>
      </c>
      <c r="I257" s="7">
        <v>7</v>
      </c>
      <c r="J257" s="7">
        <v>0.8</v>
      </c>
      <c r="K257" s="7">
        <v>3.3</v>
      </c>
      <c r="L257" s="15">
        <v>5.0000000000000001E-3</v>
      </c>
      <c r="M257" t="s">
        <v>15</v>
      </c>
      <c r="N257" s="8">
        <f t="shared" si="7"/>
        <v>523.80952380952385</v>
      </c>
      <c r="O257" s="7">
        <v>1.1000000000000001</v>
      </c>
      <c r="P257" t="s">
        <v>37</v>
      </c>
      <c r="Q257" s="9">
        <f t="shared" si="6"/>
        <v>2.9242097987612004E-2</v>
      </c>
    </row>
    <row r="258" spans="1:17" x14ac:dyDescent="0.25">
      <c r="A258" t="s">
        <v>112</v>
      </c>
      <c r="B258" s="6" t="s">
        <v>103</v>
      </c>
      <c r="C258" s="7">
        <v>8.1999999999999993</v>
      </c>
      <c r="D258" s="7">
        <v>3.4</v>
      </c>
      <c r="E258" s="7">
        <v>3.4</v>
      </c>
      <c r="F258" s="7">
        <v>1.1000000000000001</v>
      </c>
      <c r="G258" s="7">
        <v>1</v>
      </c>
      <c r="H258" t="s">
        <v>14</v>
      </c>
      <c r="I258" s="7">
        <v>5.4</v>
      </c>
      <c r="J258" s="7">
        <v>0.6</v>
      </c>
      <c r="K258" s="7">
        <v>5.7</v>
      </c>
      <c r="L258" s="15">
        <v>5.0000000000000001E-3</v>
      </c>
      <c r="M258" t="s">
        <v>15</v>
      </c>
      <c r="N258" s="8">
        <f t="shared" si="7"/>
        <v>1200</v>
      </c>
      <c r="O258" s="7">
        <v>1.2</v>
      </c>
      <c r="P258" t="s">
        <v>37</v>
      </c>
      <c r="Q258" s="9">
        <f t="shared" ref="Q258:Q321" si="8">O258*100/$O$364</f>
        <v>3.190047053194036E-2</v>
      </c>
    </row>
    <row r="259" spans="1:17" x14ac:dyDescent="0.25">
      <c r="A259" t="s">
        <v>113</v>
      </c>
      <c r="B259" s="6" t="s">
        <v>103</v>
      </c>
      <c r="C259" s="7">
        <v>4.9000000000000004</v>
      </c>
      <c r="D259" s="7">
        <v>2.6</v>
      </c>
      <c r="E259" s="7">
        <v>2.6</v>
      </c>
      <c r="F259" s="7">
        <v>1.5</v>
      </c>
      <c r="G259" s="7">
        <v>1.8</v>
      </c>
      <c r="H259" t="s">
        <v>36</v>
      </c>
      <c r="I259" s="7">
        <v>3.9</v>
      </c>
      <c r="J259" s="7">
        <v>0.5</v>
      </c>
      <c r="K259" s="7">
        <v>2.2000000000000002</v>
      </c>
      <c r="L259" s="15">
        <v>2E-3</v>
      </c>
      <c r="M259" t="s">
        <v>15</v>
      </c>
      <c r="N259" s="8">
        <f t="shared" ref="N259:N322" si="9">(O259/G259)*1000</f>
        <v>277.77777777777777</v>
      </c>
      <c r="O259" s="7">
        <v>0.5</v>
      </c>
      <c r="P259" t="s">
        <v>37</v>
      </c>
      <c r="Q259" s="9">
        <f t="shared" si="8"/>
        <v>1.3291862721641817E-2</v>
      </c>
    </row>
    <row r="260" spans="1:17" x14ac:dyDescent="0.25">
      <c r="A260" t="s">
        <v>114</v>
      </c>
      <c r="B260" s="6" t="s">
        <v>94</v>
      </c>
      <c r="C260" s="7">
        <v>35</v>
      </c>
      <c r="D260" s="7">
        <v>7.6</v>
      </c>
      <c r="E260" s="7">
        <v>6.6</v>
      </c>
      <c r="F260" s="7">
        <v>6.3</v>
      </c>
      <c r="G260" s="7">
        <v>31.2</v>
      </c>
      <c r="H260" t="s">
        <v>24</v>
      </c>
      <c r="I260" s="7">
        <v>213.5</v>
      </c>
      <c r="J260" s="7">
        <v>50</v>
      </c>
      <c r="K260" s="7">
        <v>6.8</v>
      </c>
      <c r="L260" s="15">
        <v>9.6000000000000002E-2</v>
      </c>
      <c r="M260" t="s">
        <v>15</v>
      </c>
      <c r="N260" s="8">
        <f t="shared" si="9"/>
        <v>246.7948717948718</v>
      </c>
      <c r="O260" s="7">
        <v>7.7</v>
      </c>
      <c r="P260" t="s">
        <v>25</v>
      </c>
      <c r="Q260" s="9">
        <f t="shared" si="8"/>
        <v>0.20469468591328399</v>
      </c>
    </row>
    <row r="261" spans="1:17" x14ac:dyDescent="0.25">
      <c r="A261" t="s">
        <v>115</v>
      </c>
      <c r="B261" s="6" t="s">
        <v>50</v>
      </c>
      <c r="C261" s="7">
        <v>22.4</v>
      </c>
      <c r="D261" s="7">
        <v>7.9</v>
      </c>
      <c r="E261" s="7">
        <v>7.9</v>
      </c>
      <c r="F261" s="7">
        <v>6</v>
      </c>
      <c r="G261" s="7">
        <v>28.3</v>
      </c>
      <c r="H261" t="s">
        <v>24</v>
      </c>
      <c r="I261" s="7">
        <v>207.3</v>
      </c>
      <c r="J261" s="7">
        <v>48.6</v>
      </c>
      <c r="K261" s="7">
        <v>7.3</v>
      </c>
      <c r="L261" s="15">
        <v>3.9E-2</v>
      </c>
      <c r="M261" t="s">
        <v>15</v>
      </c>
      <c r="N261" s="8">
        <f t="shared" si="9"/>
        <v>360.42402826855118</v>
      </c>
      <c r="O261" s="7">
        <v>10.199999999999999</v>
      </c>
      <c r="P261" t="s">
        <v>25</v>
      </c>
      <c r="Q261" s="9">
        <f t="shared" si="8"/>
        <v>0.27115399952149305</v>
      </c>
    </row>
    <row r="262" spans="1:17" x14ac:dyDescent="0.25">
      <c r="A262" t="s">
        <v>116</v>
      </c>
      <c r="B262" s="6" t="s">
        <v>103</v>
      </c>
      <c r="C262" s="7">
        <v>8.9</v>
      </c>
      <c r="D262" s="7">
        <v>2.2999999999999998</v>
      </c>
      <c r="E262" s="7">
        <v>1.5</v>
      </c>
      <c r="F262" s="7">
        <v>2.2000000000000002</v>
      </c>
      <c r="G262" s="7">
        <v>3.8</v>
      </c>
      <c r="H262" t="s">
        <v>14</v>
      </c>
      <c r="I262" s="7">
        <v>7.1</v>
      </c>
      <c r="J262" s="7">
        <v>0.8</v>
      </c>
      <c r="K262" s="7">
        <v>1.9</v>
      </c>
      <c r="L262" s="15">
        <v>6.0000000000000001E-3</v>
      </c>
      <c r="M262" t="s">
        <v>15</v>
      </c>
      <c r="N262" s="8">
        <f t="shared" si="9"/>
        <v>342.10526315789474</v>
      </c>
      <c r="O262" s="7">
        <v>1.3</v>
      </c>
      <c r="P262" t="s">
        <v>37</v>
      </c>
      <c r="Q262" s="9">
        <f t="shared" si="8"/>
        <v>3.4558843076268726E-2</v>
      </c>
    </row>
    <row r="263" spans="1:17" x14ac:dyDescent="0.25">
      <c r="A263" t="s">
        <v>117</v>
      </c>
      <c r="B263" s="6" t="s">
        <v>103</v>
      </c>
      <c r="C263" s="7">
        <v>8.9</v>
      </c>
      <c r="D263" s="7">
        <v>2</v>
      </c>
      <c r="E263" s="7">
        <v>1.1000000000000001</v>
      </c>
      <c r="F263" s="7">
        <v>2.6</v>
      </c>
      <c r="G263" s="7">
        <v>5.5</v>
      </c>
      <c r="H263" t="s">
        <v>14</v>
      </c>
      <c r="I263" s="7">
        <v>8.5</v>
      </c>
      <c r="J263" s="7">
        <v>1</v>
      </c>
      <c r="K263" s="7">
        <v>1.5</v>
      </c>
      <c r="L263" s="15">
        <v>6.0000000000000001E-3</v>
      </c>
      <c r="M263" t="s">
        <v>15</v>
      </c>
      <c r="N263" s="8">
        <f t="shared" si="9"/>
        <v>236.36363636363635</v>
      </c>
      <c r="O263" s="7">
        <v>1.3</v>
      </c>
      <c r="P263" t="s">
        <v>37</v>
      </c>
      <c r="Q263" s="9">
        <f t="shared" si="8"/>
        <v>3.4558843076268726E-2</v>
      </c>
    </row>
    <row r="264" spans="1:17" x14ac:dyDescent="0.25">
      <c r="A264" t="s">
        <v>118</v>
      </c>
      <c r="B264" s="6" t="s">
        <v>50</v>
      </c>
      <c r="C264" s="7">
        <v>23.2</v>
      </c>
      <c r="D264" s="7">
        <v>6.4</v>
      </c>
      <c r="E264" s="7">
        <v>6.4</v>
      </c>
      <c r="F264" s="7">
        <v>6.1</v>
      </c>
      <c r="G264" s="7">
        <v>29.2</v>
      </c>
      <c r="H264" t="s">
        <v>14</v>
      </c>
      <c r="I264" s="7">
        <v>148.1</v>
      </c>
      <c r="J264" s="7">
        <v>34.700000000000003</v>
      </c>
      <c r="K264" s="7">
        <v>5.0999999999999996</v>
      </c>
      <c r="L264" s="15">
        <v>4.2000000000000003E-2</v>
      </c>
      <c r="M264" t="s">
        <v>15</v>
      </c>
      <c r="N264" s="8">
        <f t="shared" si="9"/>
        <v>380.13698630136986</v>
      </c>
      <c r="O264" s="7">
        <v>11.1</v>
      </c>
      <c r="P264" t="s">
        <v>25</v>
      </c>
      <c r="Q264" s="9">
        <f t="shared" si="8"/>
        <v>0.29507935242044836</v>
      </c>
    </row>
    <row r="265" spans="1:17" x14ac:dyDescent="0.25">
      <c r="A265" t="s">
        <v>99</v>
      </c>
      <c r="B265" s="6" t="s">
        <v>100</v>
      </c>
      <c r="C265" s="7">
        <v>14.4</v>
      </c>
      <c r="D265" s="7">
        <v>5.9</v>
      </c>
      <c r="E265" s="7">
        <v>5.9</v>
      </c>
      <c r="F265" s="7">
        <v>2.9</v>
      </c>
      <c r="G265" s="7">
        <v>6.4</v>
      </c>
      <c r="H265" t="s">
        <v>14</v>
      </c>
      <c r="I265" s="7">
        <v>33.5</v>
      </c>
      <c r="J265" s="7">
        <v>4</v>
      </c>
      <c r="K265" s="7">
        <v>5.3</v>
      </c>
      <c r="L265" s="15">
        <v>1.6E-2</v>
      </c>
      <c r="M265" t="s">
        <v>15</v>
      </c>
      <c r="N265" s="8">
        <f t="shared" si="9"/>
        <v>453.12499999999994</v>
      </c>
      <c r="O265" s="7">
        <v>2.9</v>
      </c>
      <c r="P265" t="s">
        <v>37</v>
      </c>
      <c r="Q265" s="9">
        <f t="shared" si="8"/>
        <v>7.7092803785522537E-2</v>
      </c>
    </row>
    <row r="266" spans="1:17" x14ac:dyDescent="0.25">
      <c r="A266" t="s">
        <v>119</v>
      </c>
      <c r="B266" s="6" t="s">
        <v>106</v>
      </c>
      <c r="C266" s="7">
        <v>72.900000000000006</v>
      </c>
      <c r="D266" s="7">
        <v>14.8</v>
      </c>
      <c r="E266" s="7">
        <v>6</v>
      </c>
      <c r="F266" s="7">
        <v>12.7</v>
      </c>
      <c r="G266" s="7">
        <v>126.7</v>
      </c>
      <c r="H266" t="s">
        <v>14</v>
      </c>
      <c r="I266" s="7">
        <v>584.1</v>
      </c>
      <c r="J266" s="7">
        <v>56.3</v>
      </c>
      <c r="K266" s="7">
        <v>4.5999999999999996</v>
      </c>
      <c r="L266" s="15">
        <v>0.41799999999999998</v>
      </c>
      <c r="M266" t="s">
        <v>15</v>
      </c>
      <c r="N266" s="8">
        <f t="shared" si="9"/>
        <v>239.14759273875296</v>
      </c>
      <c r="O266" s="7">
        <v>30.3</v>
      </c>
      <c r="P266" t="s">
        <v>16</v>
      </c>
      <c r="Q266" s="9">
        <f t="shared" si="8"/>
        <v>0.80548688093149412</v>
      </c>
    </row>
    <row r="267" spans="1:17" x14ac:dyDescent="0.25">
      <c r="A267" t="s">
        <v>120</v>
      </c>
      <c r="B267" s="6" t="s">
        <v>106</v>
      </c>
      <c r="C267" s="7">
        <v>76.400000000000006</v>
      </c>
      <c r="D267" s="7">
        <v>15.8</v>
      </c>
      <c r="E267" s="7">
        <v>6.7</v>
      </c>
      <c r="F267" s="7">
        <v>11.9</v>
      </c>
      <c r="G267" s="7">
        <v>111.2</v>
      </c>
      <c r="H267" t="s">
        <v>14</v>
      </c>
      <c r="I267" s="7">
        <v>591.70000000000005</v>
      </c>
      <c r="J267" s="7">
        <v>57</v>
      </c>
      <c r="K267" s="7">
        <v>5.3</v>
      </c>
      <c r="L267" s="15">
        <v>0.45900000000000002</v>
      </c>
      <c r="M267" t="s">
        <v>15</v>
      </c>
      <c r="N267" s="8">
        <f t="shared" si="9"/>
        <v>291.3669064748201</v>
      </c>
      <c r="O267" s="7">
        <v>32.4</v>
      </c>
      <c r="P267" t="s">
        <v>16</v>
      </c>
      <c r="Q267" s="9">
        <f t="shared" si="8"/>
        <v>0.86131270436238982</v>
      </c>
    </row>
    <row r="268" spans="1:17" x14ac:dyDescent="0.25">
      <c r="A268" t="s">
        <v>121</v>
      </c>
      <c r="B268" s="6" t="s">
        <v>122</v>
      </c>
      <c r="C268" s="7">
        <v>13.4</v>
      </c>
      <c r="D268" s="7">
        <v>5</v>
      </c>
      <c r="E268" s="7">
        <v>4</v>
      </c>
      <c r="F268" s="7">
        <v>4.8</v>
      </c>
      <c r="G268" s="7">
        <v>17.7</v>
      </c>
      <c r="H268" t="s">
        <v>14</v>
      </c>
      <c r="I268" s="7">
        <v>50.6</v>
      </c>
      <c r="J268" s="7">
        <v>2.9</v>
      </c>
      <c r="K268" s="7">
        <v>2.9</v>
      </c>
      <c r="L268" s="15">
        <v>1.4E-2</v>
      </c>
      <c r="M268" t="s">
        <v>15</v>
      </c>
      <c r="N268" s="8">
        <f t="shared" si="9"/>
        <v>242.93785310734464</v>
      </c>
      <c r="O268" s="7">
        <v>4.3</v>
      </c>
      <c r="P268" t="s">
        <v>37</v>
      </c>
      <c r="Q268" s="9">
        <f t="shared" si="8"/>
        <v>0.11431001940611964</v>
      </c>
    </row>
    <row r="269" spans="1:17" x14ac:dyDescent="0.25">
      <c r="A269" t="s">
        <v>101</v>
      </c>
      <c r="B269" s="6" t="s">
        <v>63</v>
      </c>
      <c r="C269" s="7">
        <v>19.2</v>
      </c>
      <c r="D269" s="7">
        <v>4.2</v>
      </c>
      <c r="E269" s="7">
        <v>4.2</v>
      </c>
      <c r="F269" s="7">
        <v>4.3</v>
      </c>
      <c r="G269" s="7">
        <v>14.5</v>
      </c>
      <c r="H269" t="s">
        <v>14</v>
      </c>
      <c r="I269" s="7">
        <v>57.6</v>
      </c>
      <c r="J269" s="7">
        <v>16</v>
      </c>
      <c r="K269" s="7">
        <v>4</v>
      </c>
      <c r="L269" s="15">
        <v>2.9000000000000001E-2</v>
      </c>
      <c r="M269" t="s">
        <v>15</v>
      </c>
      <c r="N269" s="8">
        <f t="shared" si="9"/>
        <v>379.31034482758616</v>
      </c>
      <c r="O269" s="7">
        <v>5.5</v>
      </c>
      <c r="P269" t="s">
        <v>25</v>
      </c>
      <c r="Q269" s="9">
        <f t="shared" si="8"/>
        <v>0.14621048993805999</v>
      </c>
    </row>
    <row r="270" spans="1:17" x14ac:dyDescent="0.25">
      <c r="A270" t="s">
        <v>102</v>
      </c>
      <c r="B270" s="6" t="s">
        <v>103</v>
      </c>
      <c r="C270" s="7">
        <v>9.4</v>
      </c>
      <c r="D270" s="7">
        <v>3</v>
      </c>
      <c r="E270" s="7">
        <v>3</v>
      </c>
      <c r="F270" s="7">
        <v>3.2</v>
      </c>
      <c r="G270" s="7">
        <v>8</v>
      </c>
      <c r="H270" t="s">
        <v>14</v>
      </c>
      <c r="I270" s="7">
        <v>16.399999999999999</v>
      </c>
      <c r="J270" s="7">
        <v>1.9</v>
      </c>
      <c r="K270" s="7">
        <v>2</v>
      </c>
      <c r="L270" s="15">
        <v>7.0000000000000001E-3</v>
      </c>
      <c r="M270" t="s">
        <v>15</v>
      </c>
      <c r="N270" s="8">
        <f t="shared" si="9"/>
        <v>175</v>
      </c>
      <c r="O270" s="7">
        <v>1.4</v>
      </c>
      <c r="P270" t="s">
        <v>37</v>
      </c>
      <c r="Q270" s="9">
        <f t="shared" si="8"/>
        <v>3.7217215620597092E-2</v>
      </c>
    </row>
    <row r="271" spans="1:17" x14ac:dyDescent="0.25">
      <c r="A271" t="s">
        <v>104</v>
      </c>
      <c r="B271" s="6" t="s">
        <v>103</v>
      </c>
      <c r="C271" s="7">
        <v>9.6</v>
      </c>
      <c r="D271" s="7">
        <v>3</v>
      </c>
      <c r="E271" s="7">
        <v>3</v>
      </c>
      <c r="F271" s="7">
        <v>3.7</v>
      </c>
      <c r="G271" s="7">
        <v>11</v>
      </c>
      <c r="H271" t="s">
        <v>14</v>
      </c>
      <c r="I271" s="7">
        <v>20.6</v>
      </c>
      <c r="J271" s="7">
        <v>2.4</v>
      </c>
      <c r="K271" s="7">
        <v>1.9</v>
      </c>
      <c r="L271" s="15">
        <v>7.0000000000000001E-3</v>
      </c>
      <c r="M271" t="s">
        <v>15</v>
      </c>
      <c r="N271" s="8">
        <f t="shared" si="9"/>
        <v>127.27272727272727</v>
      </c>
      <c r="O271" s="7">
        <v>1.4</v>
      </c>
      <c r="P271" t="s">
        <v>37</v>
      </c>
      <c r="Q271" s="9">
        <f t="shared" si="8"/>
        <v>3.7217215620597092E-2</v>
      </c>
    </row>
    <row r="272" spans="1:17" x14ac:dyDescent="0.25">
      <c r="A272" t="s">
        <v>105</v>
      </c>
      <c r="B272" s="6" t="s">
        <v>106</v>
      </c>
      <c r="C272" s="7">
        <v>73.8</v>
      </c>
      <c r="D272" s="7">
        <v>16.2</v>
      </c>
      <c r="E272" s="7">
        <v>8.4</v>
      </c>
      <c r="F272" s="7">
        <v>11.7</v>
      </c>
      <c r="G272" s="7">
        <v>107.5</v>
      </c>
      <c r="H272" t="s">
        <v>24</v>
      </c>
      <c r="I272" s="7">
        <v>495.1</v>
      </c>
      <c r="J272" s="7">
        <v>47.7</v>
      </c>
      <c r="K272" s="7">
        <v>4.5999999999999996</v>
      </c>
      <c r="L272" s="15">
        <v>0.42799999999999999</v>
      </c>
      <c r="M272" t="s">
        <v>15</v>
      </c>
      <c r="N272" s="8">
        <f t="shared" si="9"/>
        <v>186.04651162790697</v>
      </c>
      <c r="O272" s="7">
        <v>20</v>
      </c>
      <c r="P272" t="s">
        <v>534</v>
      </c>
      <c r="Q272" s="9">
        <f t="shared" si="8"/>
        <v>0.53167450886567269</v>
      </c>
    </row>
    <row r="273" spans="1:17" x14ac:dyDescent="0.25">
      <c r="A273" t="s">
        <v>107</v>
      </c>
      <c r="B273" s="6" t="s">
        <v>106</v>
      </c>
      <c r="C273" s="7">
        <v>61.4</v>
      </c>
      <c r="D273" s="7">
        <v>14.7</v>
      </c>
      <c r="E273" s="7">
        <v>7.9</v>
      </c>
      <c r="F273" s="7">
        <v>11.3</v>
      </c>
      <c r="G273" s="7">
        <v>99.4</v>
      </c>
      <c r="H273" t="s">
        <v>24</v>
      </c>
      <c r="I273" s="7">
        <v>428.1</v>
      </c>
      <c r="J273" s="7">
        <v>41.3</v>
      </c>
      <c r="K273" s="7">
        <v>4.3</v>
      </c>
      <c r="L273" s="15">
        <v>0.29599999999999999</v>
      </c>
      <c r="M273" t="s">
        <v>15</v>
      </c>
      <c r="N273" s="8">
        <f t="shared" si="9"/>
        <v>165.99597585513075</v>
      </c>
      <c r="O273" s="7">
        <v>16.5</v>
      </c>
      <c r="P273" t="s">
        <v>20</v>
      </c>
      <c r="Q273" s="9">
        <f t="shared" si="8"/>
        <v>0.43863146981418</v>
      </c>
    </row>
    <row r="274" spans="1:17" x14ac:dyDescent="0.25">
      <c r="A274" t="s">
        <v>108</v>
      </c>
      <c r="B274" s="6" t="s">
        <v>103</v>
      </c>
      <c r="C274" s="7">
        <v>22.4</v>
      </c>
      <c r="D274" s="7">
        <v>5.4</v>
      </c>
      <c r="E274" s="7">
        <v>5.4</v>
      </c>
      <c r="F274" s="7">
        <v>7.7</v>
      </c>
      <c r="G274" s="7">
        <v>46.6</v>
      </c>
      <c r="H274" t="s">
        <v>24</v>
      </c>
      <c r="I274" s="7">
        <v>190.7</v>
      </c>
      <c r="J274" s="7">
        <v>22.5</v>
      </c>
      <c r="K274" s="7">
        <v>4.0999999999999996</v>
      </c>
      <c r="L274" s="15">
        <v>3.9E-2</v>
      </c>
      <c r="M274" t="s">
        <v>15</v>
      </c>
      <c r="N274" s="8">
        <f t="shared" si="9"/>
        <v>62.231759656652358</v>
      </c>
      <c r="O274" s="7">
        <v>2.9</v>
      </c>
      <c r="P274" t="s">
        <v>37</v>
      </c>
      <c r="Q274" s="9">
        <f t="shared" si="8"/>
        <v>7.7092803785522537E-2</v>
      </c>
    </row>
    <row r="275" spans="1:17" x14ac:dyDescent="0.25">
      <c r="A275" t="s">
        <v>123</v>
      </c>
      <c r="B275" s="6" t="s">
        <v>50</v>
      </c>
      <c r="C275" s="7">
        <v>22</v>
      </c>
      <c r="D275" s="7">
        <v>4.9000000000000004</v>
      </c>
      <c r="E275" s="7">
        <v>3.9</v>
      </c>
      <c r="F275" s="7">
        <v>4.5</v>
      </c>
      <c r="G275" s="7">
        <v>16.3</v>
      </c>
      <c r="H275" t="s">
        <v>14</v>
      </c>
      <c r="I275" s="7">
        <v>65.8</v>
      </c>
      <c r="J275" s="7">
        <v>15.4</v>
      </c>
      <c r="K275" s="7">
        <v>4</v>
      </c>
      <c r="L275" s="15">
        <v>3.7999999999999999E-2</v>
      </c>
      <c r="M275" t="s">
        <v>15</v>
      </c>
      <c r="N275" s="8">
        <f t="shared" si="9"/>
        <v>638.03680981595085</v>
      </c>
      <c r="O275" s="7">
        <v>10.4</v>
      </c>
      <c r="P275" t="s">
        <v>25</v>
      </c>
      <c r="Q275" s="9">
        <f t="shared" si="8"/>
        <v>0.27647074461014981</v>
      </c>
    </row>
    <row r="276" spans="1:17" x14ac:dyDescent="0.25">
      <c r="A276" t="s">
        <v>132</v>
      </c>
      <c r="B276" s="6" t="s">
        <v>133</v>
      </c>
      <c r="C276" s="7">
        <v>9.1999999999999993</v>
      </c>
      <c r="D276" s="7">
        <v>3.9</v>
      </c>
      <c r="E276" s="7">
        <v>3.7</v>
      </c>
      <c r="F276" s="7">
        <v>2.2999999999999998</v>
      </c>
      <c r="G276" s="7">
        <v>4.2</v>
      </c>
      <c r="H276" t="s">
        <v>14</v>
      </c>
      <c r="I276" s="7">
        <v>12.9</v>
      </c>
      <c r="J276" s="7">
        <v>0.7</v>
      </c>
      <c r="K276" s="7">
        <v>3.1</v>
      </c>
      <c r="L276" s="15">
        <v>7.0000000000000001E-3</v>
      </c>
      <c r="M276" t="s">
        <v>15</v>
      </c>
      <c r="N276" s="8">
        <f t="shared" si="9"/>
        <v>523.80952380952385</v>
      </c>
      <c r="O276" s="7">
        <v>2.2000000000000002</v>
      </c>
      <c r="P276" t="s">
        <v>37</v>
      </c>
      <c r="Q276" s="9">
        <f t="shared" si="8"/>
        <v>5.8484195975224008E-2</v>
      </c>
    </row>
    <row r="277" spans="1:17" x14ac:dyDescent="0.25">
      <c r="A277" t="s">
        <v>134</v>
      </c>
      <c r="B277" s="6" t="s">
        <v>135</v>
      </c>
      <c r="C277" s="7">
        <v>4.5999999999999996</v>
      </c>
      <c r="D277" s="7">
        <v>3.3</v>
      </c>
      <c r="E277" s="7">
        <v>3.3</v>
      </c>
      <c r="F277" s="7">
        <v>1.6</v>
      </c>
      <c r="G277" s="7">
        <v>2</v>
      </c>
      <c r="H277" t="s">
        <v>14</v>
      </c>
      <c r="I277" s="7">
        <v>6.2</v>
      </c>
      <c r="J277" s="7">
        <v>0.3</v>
      </c>
      <c r="K277" s="7">
        <v>3.1</v>
      </c>
      <c r="L277" s="15">
        <v>2E-3</v>
      </c>
      <c r="M277" t="s">
        <v>15</v>
      </c>
      <c r="N277" s="8">
        <f t="shared" si="9"/>
        <v>600</v>
      </c>
      <c r="O277" s="7">
        <v>1.2</v>
      </c>
      <c r="P277" t="s">
        <v>37</v>
      </c>
      <c r="Q277" s="9">
        <f t="shared" si="8"/>
        <v>3.190047053194036E-2</v>
      </c>
    </row>
    <row r="278" spans="1:17" x14ac:dyDescent="0.25">
      <c r="A278" t="s">
        <v>136</v>
      </c>
      <c r="B278" s="6" t="s">
        <v>137</v>
      </c>
      <c r="C278" s="7">
        <v>20.100000000000001</v>
      </c>
      <c r="D278" s="7">
        <v>7.3</v>
      </c>
      <c r="E278" s="7">
        <v>6.5</v>
      </c>
      <c r="F278" s="7">
        <v>4.0999999999999996</v>
      </c>
      <c r="G278" s="7">
        <v>13.2</v>
      </c>
      <c r="H278" t="s">
        <v>14</v>
      </c>
      <c r="I278" s="7">
        <v>72.400000000000006</v>
      </c>
      <c r="J278" s="7">
        <v>4.0999999999999996</v>
      </c>
      <c r="K278" s="7">
        <v>5.5</v>
      </c>
      <c r="L278" s="15">
        <v>3.2000000000000001E-2</v>
      </c>
      <c r="M278" t="s">
        <v>15</v>
      </c>
      <c r="N278" s="8">
        <f t="shared" si="9"/>
        <v>553.03030303030312</v>
      </c>
      <c r="O278" s="7">
        <v>7.3</v>
      </c>
      <c r="P278" t="s">
        <v>25</v>
      </c>
      <c r="Q278" s="9">
        <f t="shared" si="8"/>
        <v>0.19406119573597055</v>
      </c>
    </row>
    <row r="279" spans="1:17" x14ac:dyDescent="0.25">
      <c r="A279" t="s">
        <v>138</v>
      </c>
      <c r="B279" s="6" t="s">
        <v>139</v>
      </c>
      <c r="C279" s="7">
        <v>6.4</v>
      </c>
      <c r="D279" s="7">
        <v>3.4</v>
      </c>
      <c r="E279" s="7">
        <v>1.8</v>
      </c>
      <c r="F279" s="7">
        <v>2.9</v>
      </c>
      <c r="G279" s="7">
        <v>6.6</v>
      </c>
      <c r="H279" t="s">
        <v>14</v>
      </c>
      <c r="I279" s="7">
        <v>10.199999999999999</v>
      </c>
      <c r="J279" s="7">
        <v>1.2</v>
      </c>
      <c r="K279" s="7">
        <v>1.5</v>
      </c>
      <c r="L279" s="15">
        <v>3.0000000000000001E-3</v>
      </c>
      <c r="M279" t="s">
        <v>15</v>
      </c>
      <c r="N279" s="8">
        <f t="shared" si="9"/>
        <v>272.72727272727275</v>
      </c>
      <c r="O279" s="7">
        <v>1.8</v>
      </c>
      <c r="P279" t="s">
        <v>37</v>
      </c>
      <c r="Q279" s="9">
        <f t="shared" si="8"/>
        <v>4.7850705797910544E-2</v>
      </c>
    </row>
    <row r="280" spans="1:17" x14ac:dyDescent="0.25">
      <c r="A280" t="s">
        <v>124</v>
      </c>
      <c r="B280" s="6" t="s">
        <v>125</v>
      </c>
      <c r="C280" s="7">
        <v>11.3</v>
      </c>
      <c r="D280" s="7">
        <v>6.7</v>
      </c>
      <c r="E280" s="7">
        <v>4.5</v>
      </c>
      <c r="F280" s="7">
        <v>2.9</v>
      </c>
      <c r="G280" s="7">
        <v>6.8</v>
      </c>
      <c r="H280" t="s">
        <v>14</v>
      </c>
      <c r="I280" s="7">
        <v>19.399999999999999</v>
      </c>
      <c r="J280" s="7">
        <v>1.9</v>
      </c>
      <c r="K280" s="7">
        <v>2.8</v>
      </c>
      <c r="L280" s="15">
        <v>0.01</v>
      </c>
      <c r="M280" t="s">
        <v>15</v>
      </c>
      <c r="N280" s="8">
        <f t="shared" si="9"/>
        <v>161.76470588235296</v>
      </c>
      <c r="O280" s="7">
        <v>1.1000000000000001</v>
      </c>
      <c r="P280" t="s">
        <v>37</v>
      </c>
      <c r="Q280" s="9">
        <f t="shared" si="8"/>
        <v>2.9242097987612004E-2</v>
      </c>
    </row>
    <row r="281" spans="1:17" x14ac:dyDescent="0.25">
      <c r="A281" t="s">
        <v>126</v>
      </c>
      <c r="B281" s="6" t="s">
        <v>125</v>
      </c>
      <c r="C281" s="7">
        <v>11.1</v>
      </c>
      <c r="D281" s="7">
        <v>6.5</v>
      </c>
      <c r="E281" s="7">
        <v>4.5</v>
      </c>
      <c r="F281" s="7">
        <v>2.6</v>
      </c>
      <c r="G281" s="7">
        <v>5.3</v>
      </c>
      <c r="H281" t="s">
        <v>14</v>
      </c>
      <c r="I281" s="7">
        <v>16.2</v>
      </c>
      <c r="J281" s="7">
        <v>1.6</v>
      </c>
      <c r="K281" s="7">
        <v>3</v>
      </c>
      <c r="L281" s="15">
        <v>0.01</v>
      </c>
      <c r="M281" t="s">
        <v>15</v>
      </c>
      <c r="N281" s="8">
        <f t="shared" si="9"/>
        <v>188.67924528301887</v>
      </c>
      <c r="O281" s="7">
        <v>1</v>
      </c>
      <c r="P281" t="s">
        <v>37</v>
      </c>
      <c r="Q281" s="9">
        <f t="shared" si="8"/>
        <v>2.6583725443283635E-2</v>
      </c>
    </row>
    <row r="282" spans="1:17" x14ac:dyDescent="0.25">
      <c r="A282" t="s">
        <v>127</v>
      </c>
      <c r="B282" s="6" t="s">
        <v>125</v>
      </c>
      <c r="C282" s="7">
        <v>16.2</v>
      </c>
      <c r="D282" s="7">
        <v>7.6</v>
      </c>
      <c r="E282" s="7">
        <v>4.3</v>
      </c>
      <c r="F282" s="7">
        <v>3.9</v>
      </c>
      <c r="G282" s="7">
        <v>11.6</v>
      </c>
      <c r="H282" t="s">
        <v>14</v>
      </c>
      <c r="I282" s="7">
        <v>39.6</v>
      </c>
      <c r="J282" s="7">
        <v>3.8</v>
      </c>
      <c r="K282" s="7">
        <v>3.4</v>
      </c>
      <c r="L282" s="15">
        <v>2.1000000000000001E-2</v>
      </c>
      <c r="M282" t="s">
        <v>15</v>
      </c>
      <c r="N282" s="8">
        <f t="shared" si="9"/>
        <v>155.17241379310346</v>
      </c>
      <c r="O282" s="7">
        <v>1.8</v>
      </c>
      <c r="P282" t="s">
        <v>37</v>
      </c>
      <c r="Q282" s="9">
        <f t="shared" si="8"/>
        <v>4.7850705797910544E-2</v>
      </c>
    </row>
    <row r="283" spans="1:17" x14ac:dyDescent="0.25">
      <c r="A283" t="s">
        <v>128</v>
      </c>
      <c r="B283" s="6" t="s">
        <v>129</v>
      </c>
      <c r="C283" s="7">
        <v>4.3</v>
      </c>
      <c r="D283" s="7">
        <v>2.8</v>
      </c>
      <c r="E283" s="7">
        <v>2.8</v>
      </c>
      <c r="F283" s="7">
        <v>0.9</v>
      </c>
      <c r="G283" s="7">
        <v>0.6</v>
      </c>
      <c r="H283" t="s">
        <v>14</v>
      </c>
      <c r="I283" s="7">
        <v>1.9</v>
      </c>
      <c r="J283" s="7">
        <v>0.2</v>
      </c>
      <c r="K283" s="7">
        <v>3</v>
      </c>
      <c r="L283" s="15">
        <v>1E-3</v>
      </c>
      <c r="M283" t="s">
        <v>15</v>
      </c>
      <c r="N283" s="8">
        <f t="shared" si="9"/>
        <v>1166.6666666666667</v>
      </c>
      <c r="O283" s="7">
        <v>0.7</v>
      </c>
      <c r="P283" t="s">
        <v>37</v>
      </c>
      <c r="Q283" s="9">
        <f t="shared" si="8"/>
        <v>1.8608607810298546E-2</v>
      </c>
    </row>
    <row r="284" spans="1:17" x14ac:dyDescent="0.25">
      <c r="A284" t="s">
        <v>130</v>
      </c>
      <c r="B284" s="6" t="s">
        <v>103</v>
      </c>
      <c r="C284" s="7">
        <v>17.8</v>
      </c>
      <c r="D284" s="7">
        <v>2.8</v>
      </c>
      <c r="E284" s="7">
        <v>1.9</v>
      </c>
      <c r="F284" s="7">
        <v>1.7</v>
      </c>
      <c r="G284" s="7">
        <v>2.2999999999999998</v>
      </c>
      <c r="H284" t="s">
        <v>14</v>
      </c>
      <c r="I284" s="7">
        <v>8.1</v>
      </c>
      <c r="J284" s="7">
        <v>1</v>
      </c>
      <c r="K284" s="7">
        <v>3.6</v>
      </c>
      <c r="L284" s="15">
        <v>2.5000000000000001E-2</v>
      </c>
      <c r="M284" t="s">
        <v>15</v>
      </c>
      <c r="N284" s="8">
        <f t="shared" si="9"/>
        <v>1826.0869565217392</v>
      </c>
      <c r="O284" s="7">
        <v>4.2</v>
      </c>
      <c r="P284" t="s">
        <v>37</v>
      </c>
      <c r="Q284" s="9">
        <f t="shared" si="8"/>
        <v>0.11165164686179127</v>
      </c>
    </row>
    <row r="285" spans="1:17" x14ac:dyDescent="0.25">
      <c r="A285" t="s">
        <v>131</v>
      </c>
      <c r="B285" s="6" t="s">
        <v>103</v>
      </c>
      <c r="C285" s="7">
        <v>15</v>
      </c>
      <c r="D285" s="7">
        <v>4.2</v>
      </c>
      <c r="E285" s="7">
        <v>3.2</v>
      </c>
      <c r="F285" s="7">
        <v>1.5</v>
      </c>
      <c r="G285" s="7">
        <v>1.7</v>
      </c>
      <c r="H285" t="s">
        <v>14</v>
      </c>
      <c r="I285" s="7">
        <v>6.9</v>
      </c>
      <c r="J285" s="7">
        <v>0.8</v>
      </c>
      <c r="K285" s="7">
        <v>4.2</v>
      </c>
      <c r="L285" s="15">
        <v>1.7999999999999999E-2</v>
      </c>
      <c r="M285" t="s">
        <v>15</v>
      </c>
      <c r="N285" s="8">
        <f t="shared" si="9"/>
        <v>1411.7647058823529</v>
      </c>
      <c r="O285" s="7">
        <v>2.4</v>
      </c>
      <c r="P285" t="s">
        <v>37</v>
      </c>
      <c r="Q285" s="9">
        <f t="shared" si="8"/>
        <v>6.380094106388072E-2</v>
      </c>
    </row>
    <row r="286" spans="1:17" x14ac:dyDescent="0.25">
      <c r="A286" t="s">
        <v>484</v>
      </c>
      <c r="B286" s="6" t="s">
        <v>464</v>
      </c>
      <c r="C286" s="7">
        <v>32.5</v>
      </c>
      <c r="D286" s="7">
        <v>4.2</v>
      </c>
      <c r="E286" s="7">
        <v>3.8</v>
      </c>
      <c r="F286" s="7">
        <v>10.4</v>
      </c>
      <c r="G286" s="7">
        <v>21.8</v>
      </c>
      <c r="H286" t="s">
        <v>14</v>
      </c>
      <c r="I286" s="7">
        <v>72.2</v>
      </c>
      <c r="J286" s="7">
        <v>5.6</v>
      </c>
      <c r="K286" s="7">
        <v>3.3</v>
      </c>
      <c r="L286" s="15">
        <v>0.28499999999999998</v>
      </c>
      <c r="M286" t="s">
        <v>480</v>
      </c>
      <c r="N286" s="8">
        <f t="shared" si="9"/>
        <v>1555.0458715596328</v>
      </c>
      <c r="O286" s="7">
        <v>33.9</v>
      </c>
      <c r="P286" t="s">
        <v>16</v>
      </c>
      <c r="Q286" s="9">
        <f t="shared" si="8"/>
        <v>0.90118829252731525</v>
      </c>
    </row>
    <row r="287" spans="1:17" x14ac:dyDescent="0.25">
      <c r="A287" t="s">
        <v>485</v>
      </c>
      <c r="B287" s="6" t="s">
        <v>464</v>
      </c>
      <c r="C287" s="7">
        <v>32.299999999999997</v>
      </c>
      <c r="D287" s="7">
        <v>4</v>
      </c>
      <c r="E287" s="7">
        <v>2.7</v>
      </c>
      <c r="F287" s="7">
        <v>6.2</v>
      </c>
      <c r="G287" s="7">
        <v>15</v>
      </c>
      <c r="H287" t="s">
        <v>14</v>
      </c>
      <c r="I287" s="7">
        <v>36</v>
      </c>
      <c r="J287" s="7">
        <v>2.8</v>
      </c>
      <c r="K287" s="7">
        <v>2.4</v>
      </c>
      <c r="L287" s="15">
        <v>0.14600000000000002</v>
      </c>
      <c r="M287" t="s">
        <v>480</v>
      </c>
      <c r="N287" s="8">
        <f t="shared" si="9"/>
        <v>1046.6666666666667</v>
      </c>
      <c r="O287" s="7">
        <v>15.7</v>
      </c>
      <c r="P287" t="s">
        <v>20</v>
      </c>
      <c r="Q287" s="9">
        <f t="shared" si="8"/>
        <v>0.41736448945955307</v>
      </c>
    </row>
    <row r="288" spans="1:17" x14ac:dyDescent="0.25">
      <c r="A288" t="s">
        <v>465</v>
      </c>
      <c r="B288" s="6" t="s">
        <v>464</v>
      </c>
      <c r="C288" s="7">
        <v>58.7</v>
      </c>
      <c r="D288" s="7">
        <v>4</v>
      </c>
      <c r="E288" s="7">
        <v>3.1</v>
      </c>
      <c r="F288" s="7">
        <v>5.3</v>
      </c>
      <c r="G288" s="7">
        <v>22.1</v>
      </c>
      <c r="H288" t="s">
        <v>14</v>
      </c>
      <c r="I288" s="7">
        <v>78.599999999999994</v>
      </c>
      <c r="J288" s="7">
        <v>6.1</v>
      </c>
      <c r="K288" s="7">
        <v>3.6</v>
      </c>
      <c r="L288" s="15">
        <v>0.27100000000000002</v>
      </c>
      <c r="M288" t="s">
        <v>480</v>
      </c>
      <c r="N288" s="8">
        <f t="shared" si="9"/>
        <v>1194.5701357466062</v>
      </c>
      <c r="O288" s="7">
        <v>26.4</v>
      </c>
      <c r="P288" t="s">
        <v>534</v>
      </c>
      <c r="Q288" s="9">
        <f t="shared" si="8"/>
        <v>0.70181035170268802</v>
      </c>
    </row>
    <row r="289" spans="1:17" x14ac:dyDescent="0.25">
      <c r="A289" t="s">
        <v>486</v>
      </c>
      <c r="B289" s="6" t="s">
        <v>464</v>
      </c>
      <c r="C289" s="7">
        <v>45.1</v>
      </c>
      <c r="D289" s="7">
        <v>4.3</v>
      </c>
      <c r="E289" s="7">
        <v>3.3</v>
      </c>
      <c r="F289" s="7">
        <v>8.1999999999999993</v>
      </c>
      <c r="G289" s="7">
        <v>27</v>
      </c>
      <c r="H289" t="s">
        <v>14</v>
      </c>
      <c r="I289" s="7">
        <v>104.5</v>
      </c>
      <c r="J289" s="7">
        <v>8.1999999999999993</v>
      </c>
      <c r="K289" s="7">
        <v>3.8703703703703702</v>
      </c>
      <c r="L289" s="15">
        <v>0.251</v>
      </c>
      <c r="M289" t="s">
        <v>480</v>
      </c>
      <c r="N289" s="8">
        <f t="shared" si="9"/>
        <v>822.22222222222217</v>
      </c>
      <c r="O289" s="7">
        <v>22.2</v>
      </c>
      <c r="P289" t="s">
        <v>534</v>
      </c>
      <c r="Q289" s="9">
        <f t="shared" si="8"/>
        <v>0.59015870484089672</v>
      </c>
    </row>
    <row r="290" spans="1:17" x14ac:dyDescent="0.25">
      <c r="A290" t="s">
        <v>466</v>
      </c>
      <c r="B290" s="6" t="s">
        <v>464</v>
      </c>
      <c r="C290" s="7">
        <v>52.5</v>
      </c>
      <c r="D290" s="7">
        <v>5.2</v>
      </c>
      <c r="E290" s="7">
        <v>4.2</v>
      </c>
      <c r="F290" s="7">
        <v>5.8</v>
      </c>
      <c r="G290" s="7">
        <v>26</v>
      </c>
      <c r="H290" t="s">
        <v>14</v>
      </c>
      <c r="I290" s="7">
        <v>131.9</v>
      </c>
      <c r="J290" s="7">
        <v>10.199999999999999</v>
      </c>
      <c r="K290" s="7">
        <v>5.0999999999999996</v>
      </c>
      <c r="L290" s="15">
        <v>0.217</v>
      </c>
      <c r="M290" t="s">
        <v>244</v>
      </c>
      <c r="N290" s="8">
        <f t="shared" si="9"/>
        <v>888.46153846153857</v>
      </c>
      <c r="O290" s="7">
        <v>23.1</v>
      </c>
      <c r="P290" t="s">
        <v>534</v>
      </c>
      <c r="Q290" s="9">
        <f t="shared" si="8"/>
        <v>0.61408405773985197</v>
      </c>
    </row>
    <row r="291" spans="1:17" x14ac:dyDescent="0.25">
      <c r="A291" t="s">
        <v>487</v>
      </c>
      <c r="B291" s="6" t="s">
        <v>464</v>
      </c>
      <c r="C291" s="7">
        <v>38.4</v>
      </c>
      <c r="D291" s="7">
        <v>5.2</v>
      </c>
      <c r="E291" s="7">
        <v>3.1</v>
      </c>
      <c r="F291" s="7">
        <v>9.1</v>
      </c>
      <c r="G291" s="7">
        <v>23.599999999999998</v>
      </c>
      <c r="H291" t="s">
        <v>14</v>
      </c>
      <c r="I291" s="7">
        <v>89.500000000000014</v>
      </c>
      <c r="J291" s="7">
        <v>6.9</v>
      </c>
      <c r="K291" s="7">
        <v>3.8</v>
      </c>
      <c r="L291" s="15">
        <v>0.20799999999999999</v>
      </c>
      <c r="M291" t="s">
        <v>480</v>
      </c>
      <c r="N291" s="8">
        <f t="shared" si="9"/>
        <v>1016.9491525423731</v>
      </c>
      <c r="O291" s="7">
        <v>24</v>
      </c>
      <c r="P291" t="s">
        <v>534</v>
      </c>
      <c r="Q291" s="9">
        <f t="shared" si="8"/>
        <v>0.63800941063880723</v>
      </c>
    </row>
    <row r="292" spans="1:17" x14ac:dyDescent="0.25">
      <c r="A292" t="s">
        <v>488</v>
      </c>
      <c r="B292" s="6" t="s">
        <v>464</v>
      </c>
      <c r="C292" s="7">
        <v>45</v>
      </c>
      <c r="D292" s="7">
        <v>5.2</v>
      </c>
      <c r="E292" s="7">
        <v>3.2</v>
      </c>
      <c r="F292" s="7">
        <v>8.6</v>
      </c>
      <c r="G292" s="7">
        <v>20.700000000000003</v>
      </c>
      <c r="H292" t="s">
        <v>14</v>
      </c>
      <c r="I292" s="7">
        <v>96.6</v>
      </c>
      <c r="J292" s="7">
        <v>7.4</v>
      </c>
      <c r="K292" s="7">
        <v>4.6666666666666661</v>
      </c>
      <c r="L292" s="15">
        <v>0.39400000000000002</v>
      </c>
      <c r="M292" t="s">
        <v>480</v>
      </c>
      <c r="N292" s="8">
        <f t="shared" si="9"/>
        <v>1690.8212560386471</v>
      </c>
      <c r="O292" s="7">
        <v>35</v>
      </c>
      <c r="P292" t="s">
        <v>16</v>
      </c>
      <c r="Q292" s="9">
        <f t="shared" si="8"/>
        <v>0.93043039051492726</v>
      </c>
    </row>
    <row r="293" spans="1:17" x14ac:dyDescent="0.25">
      <c r="A293" t="s">
        <v>489</v>
      </c>
      <c r="B293" s="6" t="s">
        <v>464</v>
      </c>
      <c r="C293" s="7">
        <v>43.6</v>
      </c>
      <c r="D293" s="7">
        <v>5.2</v>
      </c>
      <c r="E293" s="7">
        <v>4.2</v>
      </c>
      <c r="F293" s="7">
        <v>7.6</v>
      </c>
      <c r="G293" s="7">
        <v>23.4</v>
      </c>
      <c r="H293" t="s">
        <v>14</v>
      </c>
      <c r="I293" s="7">
        <v>101.4</v>
      </c>
      <c r="J293" s="7">
        <v>7.9</v>
      </c>
      <c r="K293" s="7">
        <v>4.3333333333333339</v>
      </c>
      <c r="L293" s="15">
        <v>0.26200000000000001</v>
      </c>
      <c r="M293" t="s">
        <v>480</v>
      </c>
      <c r="N293" s="8">
        <f t="shared" si="9"/>
        <v>995.72649572649561</v>
      </c>
      <c r="O293" s="7">
        <v>23.299999999999997</v>
      </c>
      <c r="P293" t="s">
        <v>534</v>
      </c>
      <c r="Q293" s="9">
        <f t="shared" si="8"/>
        <v>0.61940080282850862</v>
      </c>
    </row>
    <row r="294" spans="1:17" x14ac:dyDescent="0.25">
      <c r="A294" t="s">
        <v>467</v>
      </c>
      <c r="B294" s="6" t="s">
        <v>464</v>
      </c>
      <c r="C294" s="7">
        <v>64.5</v>
      </c>
      <c r="D294" s="7">
        <v>5.0999999999999996</v>
      </c>
      <c r="E294" s="7">
        <v>3.9</v>
      </c>
      <c r="F294" s="7">
        <v>5.7</v>
      </c>
      <c r="G294" s="7">
        <v>25.5</v>
      </c>
      <c r="H294" t="s">
        <v>14</v>
      </c>
      <c r="I294" s="7">
        <v>132.6</v>
      </c>
      <c r="J294" s="7">
        <v>10.3</v>
      </c>
      <c r="K294" s="7">
        <v>5.2</v>
      </c>
      <c r="L294" s="15">
        <v>0.32700000000000001</v>
      </c>
      <c r="M294" t="s">
        <v>244</v>
      </c>
      <c r="N294" s="8">
        <f t="shared" si="9"/>
        <v>745.0980392156863</v>
      </c>
      <c r="O294" s="7">
        <v>19</v>
      </c>
      <c r="P294" t="s">
        <v>20</v>
      </c>
      <c r="Q294" s="9">
        <f t="shared" si="8"/>
        <v>0.50509078342238911</v>
      </c>
    </row>
    <row r="295" spans="1:17" x14ac:dyDescent="0.25">
      <c r="A295" t="s">
        <v>490</v>
      </c>
      <c r="B295" s="6" t="s">
        <v>464</v>
      </c>
      <c r="C295" s="7">
        <v>33.4</v>
      </c>
      <c r="D295" s="7">
        <v>5.2</v>
      </c>
      <c r="E295" s="7">
        <v>0.5</v>
      </c>
      <c r="F295" s="7">
        <v>7.8</v>
      </c>
      <c r="G295" s="7">
        <v>19.3</v>
      </c>
      <c r="H295" t="s">
        <v>14</v>
      </c>
      <c r="I295" s="7">
        <v>78</v>
      </c>
      <c r="J295" s="7">
        <v>6.1</v>
      </c>
      <c r="K295" s="7">
        <v>4.0414507772020727</v>
      </c>
      <c r="L295" s="15">
        <v>0.16899999999999998</v>
      </c>
      <c r="M295" t="s">
        <v>480</v>
      </c>
      <c r="N295" s="8">
        <f t="shared" si="9"/>
        <v>1139.8963730569949</v>
      </c>
      <c r="O295" s="7">
        <v>22</v>
      </c>
      <c r="P295" t="s">
        <v>534</v>
      </c>
      <c r="Q295" s="9">
        <f t="shared" si="8"/>
        <v>0.58484195975223996</v>
      </c>
    </row>
    <row r="296" spans="1:17" x14ac:dyDescent="0.25">
      <c r="A296" t="s">
        <v>491</v>
      </c>
      <c r="B296" s="6" t="s">
        <v>464</v>
      </c>
      <c r="C296" s="7">
        <v>34.9</v>
      </c>
      <c r="D296" s="7">
        <v>5</v>
      </c>
      <c r="E296" s="7">
        <v>4</v>
      </c>
      <c r="F296" s="7">
        <v>5.3</v>
      </c>
      <c r="G296" s="7">
        <v>11</v>
      </c>
      <c r="H296" t="s">
        <v>14</v>
      </c>
      <c r="I296" s="7">
        <v>49.900000000000006</v>
      </c>
      <c r="J296" s="7">
        <v>3.9000000000000004</v>
      </c>
      <c r="K296" s="7">
        <v>4.536363636363637</v>
      </c>
      <c r="L296" s="15">
        <v>0.16500000000000001</v>
      </c>
      <c r="M296" t="s">
        <v>480</v>
      </c>
      <c r="N296" s="8">
        <f t="shared" si="9"/>
        <v>1563.6363636363635</v>
      </c>
      <c r="O296" s="7">
        <v>17.2</v>
      </c>
      <c r="P296" t="s">
        <v>20</v>
      </c>
      <c r="Q296" s="9">
        <f t="shared" si="8"/>
        <v>0.45724007762447855</v>
      </c>
    </row>
    <row r="297" spans="1:17" x14ac:dyDescent="0.25">
      <c r="A297" t="s">
        <v>492</v>
      </c>
      <c r="B297" s="6" t="s">
        <v>464</v>
      </c>
      <c r="C297" s="7">
        <v>30.6</v>
      </c>
      <c r="D297" s="7">
        <v>4.2</v>
      </c>
      <c r="E297" s="7">
        <v>3.2</v>
      </c>
      <c r="F297" s="7">
        <v>6.8</v>
      </c>
      <c r="G297" s="7">
        <v>18.899999999999999</v>
      </c>
      <c r="H297" t="s">
        <v>14</v>
      </c>
      <c r="I297" s="7">
        <v>62</v>
      </c>
      <c r="J297" s="7">
        <v>4.8</v>
      </c>
      <c r="K297" s="7">
        <v>3.2804232804232805</v>
      </c>
      <c r="L297" s="15">
        <v>0.13800000000000001</v>
      </c>
      <c r="M297" t="s">
        <v>480</v>
      </c>
      <c r="N297" s="8">
        <f t="shared" si="9"/>
        <v>804.23280423280426</v>
      </c>
      <c r="O297" s="7">
        <v>15.2</v>
      </c>
      <c r="P297" t="s">
        <v>20</v>
      </c>
      <c r="Q297" s="9">
        <f t="shared" si="8"/>
        <v>0.40407262673791128</v>
      </c>
    </row>
    <row r="298" spans="1:17" x14ac:dyDescent="0.25">
      <c r="A298" t="s">
        <v>499</v>
      </c>
      <c r="B298" s="6" t="s">
        <v>464</v>
      </c>
      <c r="C298" s="7">
        <v>38.5</v>
      </c>
      <c r="D298" s="7">
        <v>5.4</v>
      </c>
      <c r="E298" s="7">
        <v>3.8</v>
      </c>
      <c r="F298" s="7">
        <v>9.8000000000000007</v>
      </c>
      <c r="G298" s="7">
        <v>19.7</v>
      </c>
      <c r="H298" t="s">
        <v>14</v>
      </c>
      <c r="I298" s="7">
        <v>93.6</v>
      </c>
      <c r="J298" s="7">
        <v>7.3</v>
      </c>
      <c r="K298" s="7">
        <v>4.751269035532995</v>
      </c>
      <c r="L298" s="15">
        <v>0.26</v>
      </c>
      <c r="M298" t="s">
        <v>480</v>
      </c>
      <c r="N298" s="8">
        <f t="shared" si="9"/>
        <v>1461.9289340101523</v>
      </c>
      <c r="O298" s="7">
        <v>28.799999999999997</v>
      </c>
      <c r="P298" t="s">
        <v>16</v>
      </c>
      <c r="Q298" s="9">
        <f t="shared" si="8"/>
        <v>0.76561129276656859</v>
      </c>
    </row>
    <row r="299" spans="1:17" x14ac:dyDescent="0.25">
      <c r="A299" t="s">
        <v>500</v>
      </c>
      <c r="B299" s="6" t="s">
        <v>464</v>
      </c>
      <c r="C299" s="7">
        <v>46.1</v>
      </c>
      <c r="D299" s="7">
        <v>5.2</v>
      </c>
      <c r="E299" s="7">
        <v>3.6</v>
      </c>
      <c r="F299" s="7">
        <v>9.8000000000000007</v>
      </c>
      <c r="G299" s="7">
        <v>27.4</v>
      </c>
      <c r="H299" t="s">
        <v>14</v>
      </c>
      <c r="I299" s="7">
        <v>100.5</v>
      </c>
      <c r="J299" s="7">
        <v>7.7999999999999989</v>
      </c>
      <c r="K299" s="7">
        <v>3.6678832116788325</v>
      </c>
      <c r="L299" s="15">
        <v>0.26400000000000001</v>
      </c>
      <c r="M299" t="s">
        <v>480</v>
      </c>
      <c r="N299" s="8">
        <f t="shared" si="9"/>
        <v>890.51094890510956</v>
      </c>
      <c r="O299" s="7">
        <v>24.4</v>
      </c>
      <c r="P299" t="s">
        <v>534</v>
      </c>
      <c r="Q299" s="9">
        <f t="shared" si="8"/>
        <v>0.64864290081612075</v>
      </c>
    </row>
    <row r="300" spans="1:17" x14ac:dyDescent="0.25">
      <c r="A300" t="s">
        <v>469</v>
      </c>
      <c r="B300" s="6" t="s">
        <v>464</v>
      </c>
      <c r="C300" s="7">
        <v>46.2</v>
      </c>
      <c r="D300" s="7">
        <v>4.4000000000000004</v>
      </c>
      <c r="E300" s="7">
        <v>2.7</v>
      </c>
      <c r="F300" s="7">
        <v>3.5</v>
      </c>
      <c r="G300" s="7">
        <v>9.3000000000000007</v>
      </c>
      <c r="H300" t="s">
        <v>14</v>
      </c>
      <c r="I300" s="7">
        <v>28.6</v>
      </c>
      <c r="J300" s="7">
        <v>2.2000000000000002</v>
      </c>
      <c r="K300" s="7">
        <v>3.1</v>
      </c>
      <c r="L300" s="15">
        <v>0.16800000000000001</v>
      </c>
      <c r="M300" t="s">
        <v>244</v>
      </c>
      <c r="N300" s="8">
        <f t="shared" si="9"/>
        <v>1462.3655913978494</v>
      </c>
      <c r="O300" s="7">
        <v>13.6</v>
      </c>
      <c r="P300" t="s">
        <v>20</v>
      </c>
      <c r="Q300" s="9">
        <f t="shared" si="8"/>
        <v>0.36153866602865747</v>
      </c>
    </row>
    <row r="301" spans="1:17" x14ac:dyDescent="0.25">
      <c r="A301" t="s">
        <v>501</v>
      </c>
      <c r="B301" s="6" t="s">
        <v>464</v>
      </c>
      <c r="C301" s="7">
        <v>30.8</v>
      </c>
      <c r="D301" s="7">
        <v>4.0999999999999996</v>
      </c>
      <c r="E301" s="7">
        <v>2.8</v>
      </c>
      <c r="F301" s="7">
        <v>6.8</v>
      </c>
      <c r="G301" s="7">
        <v>18.200000000000003</v>
      </c>
      <c r="H301" t="s">
        <v>14</v>
      </c>
      <c r="I301" s="7">
        <v>50.8</v>
      </c>
      <c r="J301" s="7">
        <v>4</v>
      </c>
      <c r="K301" s="7">
        <v>2.7912087912087906</v>
      </c>
      <c r="L301" s="15">
        <v>0.11799999999999999</v>
      </c>
      <c r="M301" t="s">
        <v>480</v>
      </c>
      <c r="N301" s="8">
        <f t="shared" si="9"/>
        <v>752.74725274725267</v>
      </c>
      <c r="O301" s="7">
        <v>13.7</v>
      </c>
      <c r="P301" t="s">
        <v>20</v>
      </c>
      <c r="Q301" s="9">
        <f t="shared" si="8"/>
        <v>0.3641970385729858</v>
      </c>
    </row>
    <row r="302" spans="1:17" x14ac:dyDescent="0.25">
      <c r="A302" t="s">
        <v>470</v>
      </c>
      <c r="B302" s="6" t="s">
        <v>464</v>
      </c>
      <c r="C302" s="7">
        <v>32.9</v>
      </c>
      <c r="D302" s="7">
        <v>4</v>
      </c>
      <c r="E302" s="7">
        <v>2.8</v>
      </c>
      <c r="F302" s="7">
        <v>2.5</v>
      </c>
      <c r="G302" s="7">
        <v>4.9000000000000004</v>
      </c>
      <c r="H302" t="s">
        <v>14</v>
      </c>
      <c r="I302" s="7">
        <v>13.8</v>
      </c>
      <c r="J302" s="7">
        <v>1.1000000000000001</v>
      </c>
      <c r="K302" s="7">
        <v>2.8</v>
      </c>
      <c r="L302" s="15">
        <v>8.5000000000000006E-2</v>
      </c>
      <c r="M302" t="s">
        <v>244</v>
      </c>
      <c r="N302" s="8">
        <f t="shared" si="9"/>
        <v>2530.612244897959</v>
      </c>
      <c r="O302" s="7">
        <v>12.4</v>
      </c>
      <c r="P302" t="s">
        <v>20</v>
      </c>
      <c r="Q302" s="9">
        <f t="shared" si="8"/>
        <v>0.32963819549671708</v>
      </c>
    </row>
    <row r="303" spans="1:17" x14ac:dyDescent="0.25">
      <c r="A303" t="s">
        <v>502</v>
      </c>
      <c r="B303" s="6" t="s">
        <v>464</v>
      </c>
      <c r="C303" s="7">
        <v>36.799999999999997</v>
      </c>
      <c r="D303" s="7">
        <v>4.9000000000000004</v>
      </c>
      <c r="E303" s="7">
        <v>3.8</v>
      </c>
      <c r="F303" s="7">
        <v>6.4</v>
      </c>
      <c r="G303" s="7">
        <v>15.899999999999999</v>
      </c>
      <c r="H303" t="s">
        <v>14</v>
      </c>
      <c r="I303" s="7">
        <v>61.9</v>
      </c>
      <c r="J303" s="7">
        <v>4.8</v>
      </c>
      <c r="K303" s="7">
        <v>3.8930817610062896</v>
      </c>
      <c r="L303" s="15">
        <v>0.16899999999999998</v>
      </c>
      <c r="M303" t="s">
        <v>480</v>
      </c>
      <c r="N303" s="8">
        <f t="shared" si="9"/>
        <v>1088.050314465409</v>
      </c>
      <c r="O303" s="7">
        <v>17.3</v>
      </c>
      <c r="P303" t="s">
        <v>20</v>
      </c>
      <c r="Q303" s="9">
        <f t="shared" si="8"/>
        <v>0.45989845016880693</v>
      </c>
    </row>
    <row r="304" spans="1:17" x14ac:dyDescent="0.25">
      <c r="A304" t="s">
        <v>471</v>
      </c>
      <c r="B304" s="6" t="s">
        <v>464</v>
      </c>
      <c r="C304" s="7">
        <v>33.6</v>
      </c>
      <c r="D304" s="7">
        <v>4.2</v>
      </c>
      <c r="E304" s="7">
        <v>2.6</v>
      </c>
      <c r="F304" s="7">
        <v>4</v>
      </c>
      <c r="G304" s="7">
        <v>12.3</v>
      </c>
      <c r="H304" t="s">
        <v>14</v>
      </c>
      <c r="I304" s="7">
        <v>28.1</v>
      </c>
      <c r="J304" s="7">
        <v>2.2000000000000002</v>
      </c>
      <c r="K304" s="7">
        <v>2.2999999999999998</v>
      </c>
      <c r="L304" s="15">
        <v>8.8999999999999996E-2</v>
      </c>
      <c r="M304" t="s">
        <v>244</v>
      </c>
      <c r="N304" s="8">
        <f t="shared" si="9"/>
        <v>1040.6504065040649</v>
      </c>
      <c r="O304" s="7">
        <v>12.8</v>
      </c>
      <c r="P304" t="s">
        <v>20</v>
      </c>
      <c r="Q304" s="9">
        <f t="shared" si="8"/>
        <v>0.34027168567403054</v>
      </c>
    </row>
    <row r="305" spans="1:17" x14ac:dyDescent="0.25">
      <c r="A305" t="s">
        <v>472</v>
      </c>
      <c r="B305" s="6" t="s">
        <v>464</v>
      </c>
      <c r="C305" s="7">
        <v>24.8</v>
      </c>
      <c r="D305" s="7">
        <v>4.0999999999999996</v>
      </c>
      <c r="E305" s="7">
        <v>2.1</v>
      </c>
      <c r="F305" s="7">
        <v>3.6</v>
      </c>
      <c r="G305" s="7">
        <v>10.5</v>
      </c>
      <c r="H305" t="s">
        <v>14</v>
      </c>
      <c r="I305" s="7">
        <v>25.1</v>
      </c>
      <c r="J305" s="7">
        <v>1.9</v>
      </c>
      <c r="K305" s="7">
        <v>2.4</v>
      </c>
      <c r="L305" s="15">
        <v>4.8000000000000001E-2</v>
      </c>
      <c r="M305" t="s">
        <v>244</v>
      </c>
      <c r="N305" s="8">
        <f t="shared" si="9"/>
        <v>580.95238095238085</v>
      </c>
      <c r="O305" s="7">
        <v>6.1</v>
      </c>
      <c r="P305" t="s">
        <v>25</v>
      </c>
      <c r="Q305" s="9">
        <f t="shared" si="8"/>
        <v>0.16216072520403019</v>
      </c>
    </row>
    <row r="306" spans="1:17" x14ac:dyDescent="0.25">
      <c r="A306" t="s">
        <v>503</v>
      </c>
      <c r="B306" s="6" t="s">
        <v>464</v>
      </c>
      <c r="C306" s="7">
        <v>28.8</v>
      </c>
      <c r="D306" s="7">
        <v>4.0999999999999996</v>
      </c>
      <c r="E306" s="7">
        <v>1.8</v>
      </c>
      <c r="F306" s="7">
        <v>9.1</v>
      </c>
      <c r="G306" s="7">
        <v>24.200000000000003</v>
      </c>
      <c r="H306" t="s">
        <v>14</v>
      </c>
      <c r="I306" s="7">
        <v>50.300000000000004</v>
      </c>
      <c r="J306" s="7">
        <v>3.9</v>
      </c>
      <c r="K306" s="7">
        <v>2.0785123966942147</v>
      </c>
      <c r="L306" s="15">
        <v>0.13899999999999998</v>
      </c>
      <c r="M306" t="s">
        <v>480</v>
      </c>
      <c r="N306" s="8">
        <f t="shared" si="9"/>
        <v>661.15702479338836</v>
      </c>
      <c r="O306" s="7">
        <v>16</v>
      </c>
      <c r="P306" t="s">
        <v>20</v>
      </c>
      <c r="Q306" s="9">
        <f t="shared" si="8"/>
        <v>0.42533960709253815</v>
      </c>
    </row>
    <row r="307" spans="1:17" x14ac:dyDescent="0.25">
      <c r="A307" t="s">
        <v>473</v>
      </c>
      <c r="B307" s="6" t="s">
        <v>464</v>
      </c>
      <c r="C307" s="7">
        <v>36.299999999999997</v>
      </c>
      <c r="D307" s="7">
        <v>4.4000000000000004</v>
      </c>
      <c r="E307" s="7">
        <v>2.4</v>
      </c>
      <c r="F307" s="7">
        <v>4.5</v>
      </c>
      <c r="G307" s="7">
        <v>16.3</v>
      </c>
      <c r="H307" t="s">
        <v>14</v>
      </c>
      <c r="I307" s="7">
        <v>39.6</v>
      </c>
      <c r="J307" s="7">
        <v>3.1</v>
      </c>
      <c r="K307" s="7">
        <v>2.4</v>
      </c>
      <c r="L307" s="15">
        <v>0.104</v>
      </c>
      <c r="M307" t="s">
        <v>244</v>
      </c>
      <c r="N307" s="8">
        <f t="shared" si="9"/>
        <v>607.36196319018404</v>
      </c>
      <c r="O307" s="7">
        <v>9.9</v>
      </c>
      <c r="P307" t="s">
        <v>25</v>
      </c>
      <c r="Q307" s="9">
        <f t="shared" si="8"/>
        <v>0.26317888188850802</v>
      </c>
    </row>
    <row r="308" spans="1:17" x14ac:dyDescent="0.25">
      <c r="A308" t="s">
        <v>493</v>
      </c>
      <c r="B308" s="6" t="s">
        <v>464</v>
      </c>
      <c r="C308" s="7">
        <v>58.8</v>
      </c>
      <c r="D308" s="7">
        <v>5</v>
      </c>
      <c r="E308" s="7">
        <v>3</v>
      </c>
      <c r="F308" s="7">
        <v>8.8000000000000007</v>
      </c>
      <c r="G308" s="7">
        <v>23.6</v>
      </c>
      <c r="H308" t="s">
        <v>14</v>
      </c>
      <c r="I308" s="7">
        <v>130.19999999999999</v>
      </c>
      <c r="J308" s="7">
        <v>10.1</v>
      </c>
      <c r="K308" s="7">
        <v>5.5169491525423719</v>
      </c>
      <c r="L308" s="15">
        <v>0.51200000000000001</v>
      </c>
      <c r="M308" t="s">
        <v>480</v>
      </c>
      <c r="N308" s="8">
        <f t="shared" si="9"/>
        <v>1724.5762711864406</v>
      </c>
      <c r="O308" s="7">
        <v>40.700000000000003</v>
      </c>
      <c r="P308" t="s">
        <v>16</v>
      </c>
      <c r="Q308" s="9">
        <f t="shared" si="8"/>
        <v>1.0819576255416441</v>
      </c>
    </row>
    <row r="309" spans="1:17" x14ac:dyDescent="0.25">
      <c r="A309" t="s">
        <v>504</v>
      </c>
      <c r="B309" s="6" t="s">
        <v>464</v>
      </c>
      <c r="C309" s="7">
        <v>36.299999999999997</v>
      </c>
      <c r="D309" s="7">
        <v>5.0999999999999996</v>
      </c>
      <c r="E309" s="7">
        <v>1.8</v>
      </c>
      <c r="F309" s="7">
        <v>9.1999999999999993</v>
      </c>
      <c r="G309" s="7">
        <v>25.3</v>
      </c>
      <c r="H309" t="s">
        <v>14</v>
      </c>
      <c r="I309" s="7">
        <v>54.1</v>
      </c>
      <c r="J309" s="7">
        <v>4.2</v>
      </c>
      <c r="K309" s="7">
        <v>2.1383399209486167</v>
      </c>
      <c r="L309" s="15">
        <v>0.19499999999999998</v>
      </c>
      <c r="M309" t="s">
        <v>480</v>
      </c>
      <c r="N309" s="8">
        <f t="shared" si="9"/>
        <v>782.60869565217399</v>
      </c>
      <c r="O309" s="7">
        <v>19.8</v>
      </c>
      <c r="P309" t="s">
        <v>534</v>
      </c>
      <c r="Q309" s="9">
        <f t="shared" si="8"/>
        <v>0.52635776377701604</v>
      </c>
    </row>
    <row r="310" spans="1:17" x14ac:dyDescent="0.25">
      <c r="A310" t="s">
        <v>505</v>
      </c>
      <c r="B310" s="6" t="s">
        <v>464</v>
      </c>
      <c r="C310" s="7">
        <v>48.7</v>
      </c>
      <c r="D310" s="7">
        <v>5.7</v>
      </c>
      <c r="E310" s="7">
        <v>3.4</v>
      </c>
      <c r="F310" s="7">
        <v>10.8</v>
      </c>
      <c r="G310" s="7">
        <v>33.699999999999996</v>
      </c>
      <c r="H310" t="s">
        <v>14</v>
      </c>
      <c r="I310" s="7">
        <v>124.5</v>
      </c>
      <c r="J310" s="7">
        <v>9.6</v>
      </c>
      <c r="K310" s="7">
        <v>3.694362017804155</v>
      </c>
      <c r="L310" s="15">
        <v>0.28599999999999998</v>
      </c>
      <c r="M310" t="s">
        <v>480</v>
      </c>
      <c r="N310" s="8">
        <f t="shared" si="9"/>
        <v>712.166172106825</v>
      </c>
      <c r="O310" s="7">
        <v>24</v>
      </c>
      <c r="P310" t="s">
        <v>534</v>
      </c>
      <c r="Q310" s="9">
        <f t="shared" si="8"/>
        <v>0.63800941063880723</v>
      </c>
    </row>
    <row r="311" spans="1:17" x14ac:dyDescent="0.25">
      <c r="A311" t="s">
        <v>506</v>
      </c>
      <c r="B311" s="6" t="s">
        <v>464</v>
      </c>
      <c r="C311" s="7">
        <v>20.7</v>
      </c>
      <c r="D311" s="7">
        <v>4.5999999999999996</v>
      </c>
      <c r="E311" s="7">
        <v>1.9</v>
      </c>
      <c r="F311" s="7">
        <v>3.1</v>
      </c>
      <c r="G311" s="7">
        <v>3.8</v>
      </c>
      <c r="H311" t="s">
        <v>14</v>
      </c>
      <c r="I311" s="7">
        <v>13.2</v>
      </c>
      <c r="J311" s="7">
        <v>1</v>
      </c>
      <c r="K311" s="7">
        <v>3.4736842105263159</v>
      </c>
      <c r="L311" s="15">
        <v>6.7000000000000004E-2</v>
      </c>
      <c r="M311" t="s">
        <v>480</v>
      </c>
      <c r="N311" s="8">
        <f t="shared" si="9"/>
        <v>2500</v>
      </c>
      <c r="O311" s="7">
        <v>9.5</v>
      </c>
      <c r="P311" t="s">
        <v>25</v>
      </c>
      <c r="Q311" s="9">
        <f t="shared" si="8"/>
        <v>0.25254539171119456</v>
      </c>
    </row>
    <row r="312" spans="1:17" x14ac:dyDescent="0.25">
      <c r="A312" t="s">
        <v>507</v>
      </c>
      <c r="B312" s="6" t="s">
        <v>464</v>
      </c>
      <c r="C312" s="7">
        <v>30.9</v>
      </c>
      <c r="D312" s="7">
        <v>5.7</v>
      </c>
      <c r="E312" s="7">
        <v>3.2</v>
      </c>
      <c r="F312" s="7">
        <v>8.8000000000000007</v>
      </c>
      <c r="G312" s="7">
        <v>21.8</v>
      </c>
      <c r="H312" t="s">
        <v>14</v>
      </c>
      <c r="I312" s="7">
        <v>95.699999999999989</v>
      </c>
      <c r="J312" s="7">
        <v>7.3999999999999995</v>
      </c>
      <c r="K312" s="7">
        <v>4.3899082568807337</v>
      </c>
      <c r="L312" s="15">
        <v>0.187</v>
      </c>
      <c r="M312" t="s">
        <v>480</v>
      </c>
      <c r="N312" s="8">
        <f t="shared" si="9"/>
        <v>935.77981651376138</v>
      </c>
      <c r="O312" s="7">
        <v>20.399999999999999</v>
      </c>
      <c r="P312" t="s">
        <v>534</v>
      </c>
      <c r="Q312" s="9">
        <f t="shared" si="8"/>
        <v>0.5423079990429861</v>
      </c>
    </row>
    <row r="313" spans="1:17" x14ac:dyDescent="0.25">
      <c r="A313" t="s">
        <v>508</v>
      </c>
      <c r="B313" s="6" t="s">
        <v>464</v>
      </c>
      <c r="C313" s="7">
        <v>27.7</v>
      </c>
      <c r="D313" s="7">
        <v>4.4000000000000004</v>
      </c>
      <c r="E313" s="7">
        <v>2</v>
      </c>
      <c r="F313" s="7">
        <v>6.7999999999999989</v>
      </c>
      <c r="G313" s="7">
        <v>12.2</v>
      </c>
      <c r="H313" t="s">
        <v>14</v>
      </c>
      <c r="I313" s="7">
        <v>37.1</v>
      </c>
      <c r="J313" s="7">
        <v>2.8</v>
      </c>
      <c r="K313" s="7">
        <v>3.0409836065573774</v>
      </c>
      <c r="L313" s="15">
        <v>0.14799999999999999</v>
      </c>
      <c r="M313" t="s">
        <v>480</v>
      </c>
      <c r="N313" s="8">
        <f t="shared" si="9"/>
        <v>1500.0000000000002</v>
      </c>
      <c r="O313" s="7">
        <v>18.3</v>
      </c>
      <c r="P313" t="s">
        <v>20</v>
      </c>
      <c r="Q313" s="9">
        <f t="shared" si="8"/>
        <v>0.48648217561209056</v>
      </c>
    </row>
    <row r="314" spans="1:17" x14ac:dyDescent="0.25">
      <c r="A314" t="s">
        <v>509</v>
      </c>
      <c r="B314" s="6" t="s">
        <v>464</v>
      </c>
      <c r="C314" s="7">
        <v>27.8</v>
      </c>
      <c r="D314" s="7">
        <v>4.5</v>
      </c>
      <c r="E314" s="7">
        <v>3.3</v>
      </c>
      <c r="F314" s="7">
        <v>6.7</v>
      </c>
      <c r="G314" s="7">
        <v>17.100000000000001</v>
      </c>
      <c r="H314" t="s">
        <v>14</v>
      </c>
      <c r="I314" s="7">
        <v>53.7</v>
      </c>
      <c r="J314" s="7">
        <v>4.1999999999999993</v>
      </c>
      <c r="K314" s="7">
        <v>3.1403508771929824</v>
      </c>
      <c r="L314" s="15">
        <v>0.11499999999999999</v>
      </c>
      <c r="M314" t="s">
        <v>480</v>
      </c>
      <c r="N314" s="8">
        <f t="shared" si="9"/>
        <v>789.47368421052624</v>
      </c>
      <c r="O314" s="7">
        <v>13.5</v>
      </c>
      <c r="P314" t="s">
        <v>20</v>
      </c>
      <c r="Q314" s="9">
        <f t="shared" si="8"/>
        <v>0.35888029348432909</v>
      </c>
    </row>
    <row r="315" spans="1:17" x14ac:dyDescent="0.25">
      <c r="A315" t="s">
        <v>510</v>
      </c>
      <c r="B315" s="6" t="s">
        <v>464</v>
      </c>
      <c r="C315" s="7">
        <v>30.6</v>
      </c>
      <c r="D315" s="7">
        <v>3.4</v>
      </c>
      <c r="E315" s="7">
        <v>1.7</v>
      </c>
      <c r="F315" s="7">
        <v>3.8</v>
      </c>
      <c r="G315" s="7">
        <v>5.5</v>
      </c>
      <c r="H315" t="s">
        <v>14</v>
      </c>
      <c r="I315" s="7">
        <v>19.7</v>
      </c>
      <c r="J315" s="7">
        <v>1.5</v>
      </c>
      <c r="K315" s="7">
        <v>3.5818181818181816</v>
      </c>
      <c r="L315" s="15">
        <v>0.106</v>
      </c>
      <c r="M315" t="s">
        <v>480</v>
      </c>
      <c r="N315" s="8">
        <f t="shared" si="9"/>
        <v>2254.5454545454545</v>
      </c>
      <c r="O315" s="7">
        <v>12.399999999999999</v>
      </c>
      <c r="P315" t="s">
        <v>20</v>
      </c>
      <c r="Q315" s="9">
        <f t="shared" si="8"/>
        <v>0.32963819549671702</v>
      </c>
    </row>
    <row r="316" spans="1:17" x14ac:dyDescent="0.25">
      <c r="A316" t="s">
        <v>511</v>
      </c>
      <c r="B316" s="6" t="s">
        <v>464</v>
      </c>
      <c r="C316" s="7">
        <v>22</v>
      </c>
      <c r="D316" s="7">
        <v>5</v>
      </c>
      <c r="E316" s="7">
        <v>1.9</v>
      </c>
      <c r="F316" s="7">
        <v>4.5999999999999996</v>
      </c>
      <c r="G316" s="7">
        <v>9</v>
      </c>
      <c r="H316" t="s">
        <v>14</v>
      </c>
      <c r="I316" s="7">
        <v>25.3</v>
      </c>
      <c r="J316" s="7">
        <v>1.9</v>
      </c>
      <c r="K316" s="7">
        <v>2.8111111111111113</v>
      </c>
      <c r="L316" s="15">
        <v>6.7000000000000004E-2</v>
      </c>
      <c r="M316" t="s">
        <v>480</v>
      </c>
      <c r="N316" s="8">
        <f t="shared" si="9"/>
        <v>1055.5555555555557</v>
      </c>
      <c r="O316" s="7">
        <v>9.5</v>
      </c>
      <c r="P316" t="s">
        <v>25</v>
      </c>
      <c r="Q316" s="9">
        <f t="shared" si="8"/>
        <v>0.25254539171119456</v>
      </c>
    </row>
    <row r="317" spans="1:17" x14ac:dyDescent="0.25">
      <c r="A317" t="s">
        <v>494</v>
      </c>
      <c r="B317" s="6" t="s">
        <v>464</v>
      </c>
      <c r="C317" s="7">
        <v>39.200000000000003</v>
      </c>
      <c r="D317" s="7">
        <v>5.5</v>
      </c>
      <c r="E317" s="7">
        <v>4</v>
      </c>
      <c r="F317" s="7">
        <v>9.6</v>
      </c>
      <c r="G317" s="7">
        <v>24.9</v>
      </c>
      <c r="H317" t="s">
        <v>14</v>
      </c>
      <c r="I317" s="7">
        <v>105.80000000000001</v>
      </c>
      <c r="J317" s="7">
        <v>8.2000000000000011</v>
      </c>
      <c r="K317" s="7">
        <v>4.2489959839357434</v>
      </c>
      <c r="L317" s="15">
        <v>0.28799999999999998</v>
      </c>
      <c r="M317" t="s">
        <v>480</v>
      </c>
      <c r="N317" s="8">
        <f t="shared" si="9"/>
        <v>1236.9477911646586</v>
      </c>
      <c r="O317" s="7">
        <v>30.799999999999997</v>
      </c>
      <c r="P317" t="s">
        <v>16</v>
      </c>
      <c r="Q317" s="9">
        <f t="shared" si="8"/>
        <v>0.81877874365313585</v>
      </c>
    </row>
    <row r="318" spans="1:17" x14ac:dyDescent="0.25">
      <c r="A318" t="s">
        <v>495</v>
      </c>
      <c r="B318" s="6" t="s">
        <v>464</v>
      </c>
      <c r="C318" s="7">
        <v>41.4</v>
      </c>
      <c r="D318" s="7">
        <v>5.4</v>
      </c>
      <c r="E318" s="7">
        <v>3.9</v>
      </c>
      <c r="F318" s="7">
        <v>10</v>
      </c>
      <c r="G318" s="7">
        <v>26.5</v>
      </c>
      <c r="H318" t="s">
        <v>14</v>
      </c>
      <c r="I318" s="7">
        <v>116.7</v>
      </c>
      <c r="J318" s="7">
        <v>9.1</v>
      </c>
      <c r="K318" s="7">
        <v>4.4037735849056601</v>
      </c>
      <c r="L318" s="15">
        <v>0.33600000000000002</v>
      </c>
      <c r="M318" t="s">
        <v>480</v>
      </c>
      <c r="N318" s="8">
        <f t="shared" si="9"/>
        <v>1188.6792452830189</v>
      </c>
      <c r="O318" s="7">
        <v>31.5</v>
      </c>
      <c r="P318" t="s">
        <v>16</v>
      </c>
      <c r="Q318" s="9">
        <f t="shared" si="8"/>
        <v>0.83738735146343457</v>
      </c>
    </row>
    <row r="319" spans="1:17" x14ac:dyDescent="0.25">
      <c r="A319" t="s">
        <v>468</v>
      </c>
      <c r="B319" s="6" t="s">
        <v>464</v>
      </c>
      <c r="C319" s="7">
        <v>27.7</v>
      </c>
      <c r="D319" s="7">
        <v>5</v>
      </c>
      <c r="E319" s="7">
        <v>3.4</v>
      </c>
      <c r="F319" s="7">
        <v>3.1</v>
      </c>
      <c r="G319" s="7">
        <v>7.8</v>
      </c>
      <c r="H319" t="s">
        <v>14</v>
      </c>
      <c r="I319" s="7">
        <v>29.1</v>
      </c>
      <c r="J319" s="7">
        <v>2.2999999999999998</v>
      </c>
      <c r="K319" s="7">
        <v>3.7</v>
      </c>
      <c r="L319" s="15">
        <v>0.06</v>
      </c>
      <c r="M319" t="s">
        <v>244</v>
      </c>
      <c r="N319" s="8">
        <f t="shared" si="9"/>
        <v>1294.8717948717949</v>
      </c>
      <c r="O319" s="7">
        <v>10.1</v>
      </c>
      <c r="P319" t="s">
        <v>25</v>
      </c>
      <c r="Q319" s="9">
        <f t="shared" si="8"/>
        <v>0.26849562697716473</v>
      </c>
    </row>
    <row r="320" spans="1:17" x14ac:dyDescent="0.25">
      <c r="A320" t="s">
        <v>496</v>
      </c>
      <c r="B320" s="6" t="s">
        <v>464</v>
      </c>
      <c r="C320" s="7">
        <v>42.8</v>
      </c>
      <c r="D320" s="7">
        <v>5.4</v>
      </c>
      <c r="E320" s="7">
        <v>4.0999999999999996</v>
      </c>
      <c r="F320" s="7">
        <v>6.8999999999999995</v>
      </c>
      <c r="G320" s="7">
        <v>19.399999999999999</v>
      </c>
      <c r="H320" t="s">
        <v>14</v>
      </c>
      <c r="I320" s="7">
        <v>92.1</v>
      </c>
      <c r="J320" s="7">
        <v>7.1999999999999993</v>
      </c>
      <c r="K320" s="7">
        <v>4.7474226804123711</v>
      </c>
      <c r="L320" s="15">
        <v>0.23299999999999998</v>
      </c>
      <c r="M320" t="s">
        <v>480</v>
      </c>
      <c r="N320" s="8">
        <f t="shared" si="9"/>
        <v>1386.5979381443299</v>
      </c>
      <c r="O320" s="7">
        <v>26.9</v>
      </c>
      <c r="P320" t="s">
        <v>534</v>
      </c>
      <c r="Q320" s="9">
        <f t="shared" si="8"/>
        <v>0.71510221442432975</v>
      </c>
    </row>
    <row r="321" spans="1:17" x14ac:dyDescent="0.25">
      <c r="A321" t="s">
        <v>497</v>
      </c>
      <c r="B321" s="6" t="s">
        <v>464</v>
      </c>
      <c r="C321" s="7">
        <v>38.200000000000003</v>
      </c>
      <c r="D321" s="7">
        <v>5.7</v>
      </c>
      <c r="E321" s="7">
        <v>4.2</v>
      </c>
      <c r="F321" s="7">
        <v>9.6</v>
      </c>
      <c r="G321" s="7">
        <v>25.5</v>
      </c>
      <c r="H321" t="s">
        <v>14</v>
      </c>
      <c r="I321" s="7">
        <v>109.3</v>
      </c>
      <c r="J321" s="7">
        <v>8.5</v>
      </c>
      <c r="K321" s="7">
        <v>4.2862745098039214</v>
      </c>
      <c r="L321" s="15">
        <v>0.255</v>
      </c>
      <c r="M321" t="s">
        <v>480</v>
      </c>
      <c r="N321" s="8">
        <f t="shared" si="9"/>
        <v>980.39215686274508</v>
      </c>
      <c r="O321" s="7">
        <v>25</v>
      </c>
      <c r="P321" t="s">
        <v>534</v>
      </c>
      <c r="Q321" s="9">
        <f t="shared" si="8"/>
        <v>0.66459313608209092</v>
      </c>
    </row>
    <row r="322" spans="1:17" x14ac:dyDescent="0.25">
      <c r="A322" t="s">
        <v>498</v>
      </c>
      <c r="B322" s="6" t="s">
        <v>464</v>
      </c>
      <c r="C322" s="7">
        <v>23.9</v>
      </c>
      <c r="D322" s="7">
        <v>3.7</v>
      </c>
      <c r="E322" s="7">
        <v>1.7</v>
      </c>
      <c r="F322" s="7">
        <v>4.4000000000000004</v>
      </c>
      <c r="G322" s="7">
        <v>7.5</v>
      </c>
      <c r="H322" t="s">
        <v>14</v>
      </c>
      <c r="I322" s="7">
        <v>21.5</v>
      </c>
      <c r="J322" s="7">
        <v>1.6</v>
      </c>
      <c r="K322" s="7">
        <v>2.8666666666666667</v>
      </c>
      <c r="L322" s="15">
        <v>7.0999999999999994E-2</v>
      </c>
      <c r="M322" t="s">
        <v>480</v>
      </c>
      <c r="N322" s="8">
        <f t="shared" si="9"/>
        <v>1293.3333333333333</v>
      </c>
      <c r="O322" s="7">
        <v>9.6999999999999993</v>
      </c>
      <c r="P322" t="s">
        <v>25</v>
      </c>
      <c r="Q322" s="9">
        <f t="shared" ref="Q322:Q363" si="10">O322*100/$O$364</f>
        <v>0.25786213679985126</v>
      </c>
    </row>
    <row r="323" spans="1:17" x14ac:dyDescent="0.25">
      <c r="A323" t="s">
        <v>512</v>
      </c>
      <c r="B323" s="6" t="s">
        <v>464</v>
      </c>
      <c r="C323" s="7">
        <v>45</v>
      </c>
      <c r="D323" s="7">
        <v>5.9</v>
      </c>
      <c r="E323" s="7">
        <v>2.7</v>
      </c>
      <c r="F323" s="7">
        <v>7</v>
      </c>
      <c r="G323" s="7">
        <v>26.1</v>
      </c>
      <c r="H323" t="s">
        <v>14</v>
      </c>
      <c r="I323" s="7">
        <v>126.10000000000001</v>
      </c>
      <c r="J323" s="7">
        <v>9.8000000000000007</v>
      </c>
      <c r="K323" s="7">
        <v>4.8314176245210732</v>
      </c>
      <c r="L323" s="15">
        <v>0.17699999999999999</v>
      </c>
      <c r="M323" t="s">
        <v>480</v>
      </c>
      <c r="N323" s="8">
        <f t="shared" ref="N323:N363" si="11">(O323/G323)*1000</f>
        <v>636.0153256704981</v>
      </c>
      <c r="O323" s="7">
        <v>16.600000000000001</v>
      </c>
      <c r="P323" t="s">
        <v>20</v>
      </c>
      <c r="Q323" s="9">
        <f t="shared" si="10"/>
        <v>0.44128984235850843</v>
      </c>
    </row>
    <row r="324" spans="1:17" x14ac:dyDescent="0.25">
      <c r="A324" t="s">
        <v>518</v>
      </c>
      <c r="B324" s="6" t="s">
        <v>464</v>
      </c>
      <c r="C324" s="7">
        <v>50.8</v>
      </c>
      <c r="D324" s="7">
        <v>4.8</v>
      </c>
      <c r="E324" s="7">
        <v>2.7</v>
      </c>
      <c r="F324" s="7">
        <v>7</v>
      </c>
      <c r="G324" s="7">
        <v>20.3</v>
      </c>
      <c r="H324" t="s">
        <v>14</v>
      </c>
      <c r="I324" s="7">
        <v>71.3</v>
      </c>
      <c r="J324" s="7">
        <v>5.6</v>
      </c>
      <c r="K324" s="7">
        <v>3.5123152709359604</v>
      </c>
      <c r="L324" s="15">
        <v>0.23600000000000002</v>
      </c>
      <c r="M324" t="s">
        <v>480</v>
      </c>
      <c r="N324" s="8">
        <f t="shared" si="11"/>
        <v>995.07389162561572</v>
      </c>
      <c r="O324" s="7">
        <v>20.2</v>
      </c>
      <c r="P324" t="s">
        <v>534</v>
      </c>
      <c r="Q324" s="9">
        <f t="shared" si="10"/>
        <v>0.53699125395432945</v>
      </c>
    </row>
    <row r="325" spans="1:17" x14ac:dyDescent="0.25">
      <c r="A325" t="s">
        <v>519</v>
      </c>
      <c r="B325" s="6" t="s">
        <v>464</v>
      </c>
      <c r="C325" s="7">
        <v>56.1</v>
      </c>
      <c r="D325" s="7">
        <v>5.0999999999999996</v>
      </c>
      <c r="E325" s="7">
        <v>3.4</v>
      </c>
      <c r="F325" s="7">
        <v>7.3</v>
      </c>
      <c r="G325" s="7">
        <v>22.6</v>
      </c>
      <c r="H325" t="s">
        <v>14</v>
      </c>
      <c r="I325" s="7">
        <v>96.399999999999991</v>
      </c>
      <c r="J325" s="7">
        <v>7.3999999999999995</v>
      </c>
      <c r="K325" s="7">
        <v>4.2654867256637159</v>
      </c>
      <c r="L325" s="15">
        <v>0.31</v>
      </c>
      <c r="M325" t="s">
        <v>480</v>
      </c>
      <c r="N325" s="8">
        <f t="shared" si="11"/>
        <v>1097.3451327433627</v>
      </c>
      <c r="O325" s="7">
        <v>24.8</v>
      </c>
      <c r="P325" t="s">
        <v>534</v>
      </c>
      <c r="Q325" s="9">
        <f t="shared" si="10"/>
        <v>0.65927639099343416</v>
      </c>
    </row>
    <row r="326" spans="1:17" x14ac:dyDescent="0.25">
      <c r="A326" t="s">
        <v>520</v>
      </c>
      <c r="B326" s="6" t="s">
        <v>464</v>
      </c>
      <c r="C326" s="7">
        <v>28</v>
      </c>
      <c r="D326" s="7">
        <v>4.0999999999999996</v>
      </c>
      <c r="E326" s="7">
        <v>2.7</v>
      </c>
      <c r="F326" s="7">
        <v>5.4</v>
      </c>
      <c r="G326" s="7">
        <v>13.4</v>
      </c>
      <c r="H326" t="s">
        <v>14</v>
      </c>
      <c r="I326" s="7">
        <v>41.6</v>
      </c>
      <c r="J326" s="7">
        <v>3.2</v>
      </c>
      <c r="K326" s="7">
        <v>3.1044776119402986</v>
      </c>
      <c r="L326" s="15">
        <v>8.8999999999999996E-2</v>
      </c>
      <c r="M326" t="s">
        <v>480</v>
      </c>
      <c r="N326" s="8">
        <f t="shared" si="11"/>
        <v>1067.1641791044776</v>
      </c>
      <c r="O326" s="7">
        <v>14.3</v>
      </c>
      <c r="P326" t="s">
        <v>20</v>
      </c>
      <c r="Q326" s="9">
        <f t="shared" si="10"/>
        <v>0.38014727383895597</v>
      </c>
    </row>
    <row r="327" spans="1:17" x14ac:dyDescent="0.25">
      <c r="A327" t="s">
        <v>521</v>
      </c>
      <c r="B327" s="6" t="s">
        <v>464</v>
      </c>
      <c r="C327" s="7">
        <v>33.4</v>
      </c>
      <c r="D327" s="7">
        <v>4.9000000000000004</v>
      </c>
      <c r="E327" s="7">
        <v>3.7</v>
      </c>
      <c r="F327" s="7">
        <v>6.6</v>
      </c>
      <c r="G327" s="7">
        <v>17.5</v>
      </c>
      <c r="H327" t="s">
        <v>14</v>
      </c>
      <c r="I327" s="7">
        <v>67.2</v>
      </c>
      <c r="J327" s="7">
        <v>5.2</v>
      </c>
      <c r="K327" s="7">
        <v>3.8400000000000003</v>
      </c>
      <c r="L327" s="15">
        <v>0.124</v>
      </c>
      <c r="M327" t="s">
        <v>480</v>
      </c>
      <c r="N327" s="8">
        <f t="shared" si="11"/>
        <v>800</v>
      </c>
      <c r="O327" s="7">
        <v>14</v>
      </c>
      <c r="P327" t="s">
        <v>20</v>
      </c>
      <c r="Q327" s="9">
        <f t="shared" si="10"/>
        <v>0.37217215620597088</v>
      </c>
    </row>
    <row r="328" spans="1:17" x14ac:dyDescent="0.25">
      <c r="A328" t="s">
        <v>522</v>
      </c>
      <c r="B328" s="6" t="s">
        <v>464</v>
      </c>
      <c r="C328" s="7">
        <v>32.5</v>
      </c>
      <c r="D328" s="7">
        <v>3.7</v>
      </c>
      <c r="E328" s="7">
        <v>0.6</v>
      </c>
      <c r="F328" s="7">
        <v>7.9</v>
      </c>
      <c r="G328" s="7">
        <v>20.100000000000001</v>
      </c>
      <c r="H328" t="s">
        <v>14</v>
      </c>
      <c r="I328" s="7">
        <v>25.2</v>
      </c>
      <c r="J328" s="7">
        <v>1.9000000000000001</v>
      </c>
      <c r="K328" s="7">
        <v>1.2537313432835819</v>
      </c>
      <c r="L328" s="15">
        <v>0.17400000000000002</v>
      </c>
      <c r="M328" t="s">
        <v>480</v>
      </c>
      <c r="N328" s="8">
        <f t="shared" si="11"/>
        <v>800.99502487562188</v>
      </c>
      <c r="O328" s="7">
        <v>16.100000000000001</v>
      </c>
      <c r="P328" t="s">
        <v>20</v>
      </c>
      <c r="Q328" s="9">
        <f t="shared" si="10"/>
        <v>0.42799797963686659</v>
      </c>
    </row>
    <row r="329" spans="1:17" x14ac:dyDescent="0.25">
      <c r="A329" t="s">
        <v>523</v>
      </c>
      <c r="B329" s="6" t="s">
        <v>464</v>
      </c>
      <c r="C329" s="7">
        <v>26.5</v>
      </c>
      <c r="D329" s="7">
        <v>4</v>
      </c>
      <c r="E329" s="7">
        <v>1.4</v>
      </c>
      <c r="F329" s="7">
        <v>8.3999999999999986</v>
      </c>
      <c r="G329" s="7">
        <v>20.900000000000002</v>
      </c>
      <c r="H329" t="s">
        <v>14</v>
      </c>
      <c r="I329" s="7">
        <v>53.1</v>
      </c>
      <c r="J329" s="7">
        <v>4.0999999999999996</v>
      </c>
      <c r="K329" s="7">
        <v>2.54066985645933</v>
      </c>
      <c r="L329" s="15">
        <v>9.4E-2</v>
      </c>
      <c r="M329" t="s">
        <v>480</v>
      </c>
      <c r="N329" s="8">
        <f t="shared" si="11"/>
        <v>645.93301435406693</v>
      </c>
      <c r="O329" s="7">
        <v>13.5</v>
      </c>
      <c r="P329" t="s">
        <v>20</v>
      </c>
      <c r="Q329" s="9">
        <f t="shared" si="10"/>
        <v>0.35888029348432909</v>
      </c>
    </row>
    <row r="330" spans="1:17" x14ac:dyDescent="0.25">
      <c r="A330" t="s">
        <v>474</v>
      </c>
      <c r="B330" s="6" t="s">
        <v>464</v>
      </c>
      <c r="C330" s="7">
        <v>59.8</v>
      </c>
      <c r="D330" s="7">
        <v>5.9</v>
      </c>
      <c r="E330" s="7">
        <v>4.3</v>
      </c>
      <c r="F330" s="7">
        <v>5.0999999999999996</v>
      </c>
      <c r="G330" s="7">
        <v>20</v>
      </c>
      <c r="H330" t="s">
        <v>14</v>
      </c>
      <c r="I330" s="7">
        <v>77.400000000000006</v>
      </c>
      <c r="J330" s="7">
        <v>6</v>
      </c>
      <c r="K330" s="7">
        <v>3.9</v>
      </c>
      <c r="L330" s="15">
        <v>0.28100000000000003</v>
      </c>
      <c r="M330" t="s">
        <v>244</v>
      </c>
      <c r="N330" s="8">
        <f t="shared" si="11"/>
        <v>1380.0000000000002</v>
      </c>
      <c r="O330" s="7">
        <v>27.6</v>
      </c>
      <c r="P330" t="s">
        <v>16</v>
      </c>
      <c r="Q330" s="9">
        <f t="shared" si="10"/>
        <v>0.73371082223462836</v>
      </c>
    </row>
    <row r="331" spans="1:17" x14ac:dyDescent="0.25">
      <c r="A331" t="s">
        <v>513</v>
      </c>
      <c r="B331" s="6" t="s">
        <v>464</v>
      </c>
      <c r="C331" s="7">
        <v>89.1</v>
      </c>
      <c r="D331" s="7">
        <v>5.8</v>
      </c>
      <c r="E331" s="7">
        <v>2.9</v>
      </c>
      <c r="F331" s="7">
        <v>11.5</v>
      </c>
      <c r="G331" s="7">
        <v>26.200000000000003</v>
      </c>
      <c r="H331" t="s">
        <v>14</v>
      </c>
      <c r="I331" s="7">
        <v>107.30000000000001</v>
      </c>
      <c r="J331" s="7">
        <v>8.4</v>
      </c>
      <c r="K331" s="7">
        <v>4.0954198473282446</v>
      </c>
      <c r="L331" s="15">
        <v>0.81400000000000006</v>
      </c>
      <c r="M331" t="s">
        <v>480</v>
      </c>
      <c r="N331" s="8">
        <f t="shared" si="11"/>
        <v>980.91603053435108</v>
      </c>
      <c r="O331" s="7">
        <v>25.7</v>
      </c>
      <c r="P331" t="s">
        <v>534</v>
      </c>
      <c r="Q331" s="9">
        <f t="shared" si="10"/>
        <v>0.68320174389238941</v>
      </c>
    </row>
    <row r="332" spans="1:17" x14ac:dyDescent="0.25">
      <c r="A332" t="s">
        <v>514</v>
      </c>
      <c r="B332" s="6" t="s">
        <v>464</v>
      </c>
      <c r="C332" s="7">
        <v>43.9</v>
      </c>
      <c r="D332" s="7">
        <v>5.0999999999999996</v>
      </c>
      <c r="E332" s="7">
        <v>3.1</v>
      </c>
      <c r="F332" s="7">
        <v>5.6</v>
      </c>
      <c r="G332" s="7">
        <v>12.7</v>
      </c>
      <c r="H332" t="s">
        <v>14</v>
      </c>
      <c r="I332" s="7">
        <v>47.599999999999994</v>
      </c>
      <c r="J332" s="7">
        <v>3.7</v>
      </c>
      <c r="K332" s="7">
        <v>3.7480314960629917</v>
      </c>
      <c r="L332" s="15">
        <v>0.29799999999999999</v>
      </c>
      <c r="M332" t="s">
        <v>480</v>
      </c>
      <c r="N332" s="8">
        <f t="shared" si="11"/>
        <v>1984.251968503937</v>
      </c>
      <c r="O332" s="7">
        <v>25.2</v>
      </c>
      <c r="P332" t="s">
        <v>534</v>
      </c>
      <c r="Q332" s="9">
        <f t="shared" si="10"/>
        <v>0.66990988117074768</v>
      </c>
    </row>
    <row r="333" spans="1:17" x14ac:dyDescent="0.25">
      <c r="A333" t="s">
        <v>475</v>
      </c>
      <c r="B333" s="6" t="s">
        <v>464</v>
      </c>
      <c r="C333" s="7">
        <v>53.3</v>
      </c>
      <c r="D333" s="7">
        <v>4.9000000000000004</v>
      </c>
      <c r="E333" s="7">
        <v>3.4</v>
      </c>
      <c r="F333" s="7">
        <v>5</v>
      </c>
      <c r="G333" s="7">
        <v>19.600000000000001</v>
      </c>
      <c r="H333" t="s">
        <v>14</v>
      </c>
      <c r="I333" s="7">
        <v>86.2</v>
      </c>
      <c r="J333" s="7">
        <v>6.7</v>
      </c>
      <c r="K333" s="7">
        <v>4.4000000000000004</v>
      </c>
      <c r="L333" s="15">
        <v>0.223</v>
      </c>
      <c r="M333" t="s">
        <v>244</v>
      </c>
      <c r="N333" s="8">
        <f t="shared" si="11"/>
        <v>1198.9795918367345</v>
      </c>
      <c r="O333" s="7">
        <v>23.5</v>
      </c>
      <c r="P333" t="s">
        <v>534</v>
      </c>
      <c r="Q333" s="9">
        <f t="shared" si="10"/>
        <v>0.62471754791716549</v>
      </c>
    </row>
    <row r="334" spans="1:17" x14ac:dyDescent="0.25">
      <c r="A334" t="s">
        <v>515</v>
      </c>
      <c r="B334" s="6" t="s">
        <v>464</v>
      </c>
      <c r="C334" s="7">
        <v>39.799999999999997</v>
      </c>
      <c r="D334" s="7">
        <v>4.5999999999999996</v>
      </c>
      <c r="E334" s="7">
        <v>1.7</v>
      </c>
      <c r="F334" s="7">
        <v>9.1</v>
      </c>
      <c r="G334" s="7">
        <v>22.9</v>
      </c>
      <c r="H334" t="s">
        <v>14</v>
      </c>
      <c r="I334" s="7">
        <v>75.7</v>
      </c>
      <c r="J334" s="7">
        <v>5.9</v>
      </c>
      <c r="K334" s="7">
        <v>3.305676855895197</v>
      </c>
      <c r="L334" s="15">
        <v>0.23399999999999999</v>
      </c>
      <c r="M334" t="s">
        <v>480</v>
      </c>
      <c r="N334" s="8">
        <f t="shared" si="11"/>
        <v>1056.7685589519649</v>
      </c>
      <c r="O334" s="7">
        <v>24.199999999999996</v>
      </c>
      <c r="P334" t="s">
        <v>534</v>
      </c>
      <c r="Q334" s="9">
        <f t="shared" si="10"/>
        <v>0.64332615572746388</v>
      </c>
    </row>
    <row r="335" spans="1:17" x14ac:dyDescent="0.25">
      <c r="A335" t="s">
        <v>516</v>
      </c>
      <c r="B335" s="6" t="s">
        <v>464</v>
      </c>
      <c r="C335" s="7">
        <v>46.5</v>
      </c>
      <c r="D335" s="7">
        <v>6.3</v>
      </c>
      <c r="E335" s="7">
        <v>2.2999999999999998</v>
      </c>
      <c r="F335" s="7">
        <v>11.100000000000001</v>
      </c>
      <c r="G335" s="7">
        <v>32.6</v>
      </c>
      <c r="H335" t="s">
        <v>14</v>
      </c>
      <c r="I335" s="7">
        <v>99.399999999999991</v>
      </c>
      <c r="J335" s="7">
        <v>7.6999999999999993</v>
      </c>
      <c r="K335" s="7">
        <v>3.0490797546012267</v>
      </c>
      <c r="L335" s="15">
        <v>0.374</v>
      </c>
      <c r="M335" t="s">
        <v>480</v>
      </c>
      <c r="N335" s="8">
        <f t="shared" si="11"/>
        <v>1033.7423312883436</v>
      </c>
      <c r="O335" s="7">
        <v>33.700000000000003</v>
      </c>
      <c r="P335" t="s">
        <v>16</v>
      </c>
      <c r="Q335" s="9">
        <f t="shared" si="10"/>
        <v>0.8958715474386586</v>
      </c>
    </row>
    <row r="336" spans="1:17" x14ac:dyDescent="0.25">
      <c r="A336" t="s">
        <v>517</v>
      </c>
      <c r="B336" s="6" t="s">
        <v>464</v>
      </c>
      <c r="C336" s="7">
        <v>33.700000000000003</v>
      </c>
      <c r="D336" s="7">
        <v>4.8</v>
      </c>
      <c r="E336" s="7">
        <v>2.4</v>
      </c>
      <c r="F336" s="7">
        <v>10.199999999999999</v>
      </c>
      <c r="G336" s="7">
        <v>26.8</v>
      </c>
      <c r="H336" t="s">
        <v>14</v>
      </c>
      <c r="I336" s="7">
        <v>86.6</v>
      </c>
      <c r="J336" s="7">
        <v>6.8</v>
      </c>
      <c r="K336" s="7">
        <v>3.2313432835820892</v>
      </c>
      <c r="L336" s="15">
        <v>0.25600000000000001</v>
      </c>
      <c r="M336" t="s">
        <v>480</v>
      </c>
      <c r="N336" s="8">
        <f t="shared" si="11"/>
        <v>985.07462686567158</v>
      </c>
      <c r="O336" s="7">
        <v>26.4</v>
      </c>
      <c r="P336" t="s">
        <v>534</v>
      </c>
      <c r="Q336" s="9">
        <f t="shared" si="10"/>
        <v>0.70181035170268802</v>
      </c>
    </row>
    <row r="337" spans="1:17" x14ac:dyDescent="0.25">
      <c r="A337" t="s">
        <v>476</v>
      </c>
      <c r="B337" s="6" t="s">
        <v>464</v>
      </c>
      <c r="C337" s="7">
        <v>59.9</v>
      </c>
      <c r="D337" s="7">
        <v>5.4</v>
      </c>
      <c r="E337" s="7">
        <v>4</v>
      </c>
      <c r="F337" s="7">
        <v>5.3</v>
      </c>
      <c r="G337" s="7">
        <v>22.5</v>
      </c>
      <c r="H337" t="s">
        <v>14</v>
      </c>
      <c r="I337" s="7">
        <v>105.7</v>
      </c>
      <c r="J337" s="7">
        <v>8.1999999999999993</v>
      </c>
      <c r="K337" s="7">
        <v>4.7</v>
      </c>
      <c r="L337" s="15">
        <v>0.28199999999999997</v>
      </c>
      <c r="M337" t="s">
        <v>244</v>
      </c>
      <c r="N337" s="8">
        <f t="shared" si="11"/>
        <v>1222.2222222222224</v>
      </c>
      <c r="O337" s="7">
        <v>27.5</v>
      </c>
      <c r="P337" t="s">
        <v>534</v>
      </c>
      <c r="Q337" s="9">
        <f t="shared" si="10"/>
        <v>0.73105244969030003</v>
      </c>
    </row>
    <row r="338" spans="1:17" x14ac:dyDescent="0.25">
      <c r="A338" t="s">
        <v>524</v>
      </c>
      <c r="B338" s="6" t="s">
        <v>464</v>
      </c>
      <c r="C338" s="7">
        <v>34.6</v>
      </c>
      <c r="D338" s="7">
        <v>3.9</v>
      </c>
      <c r="E338" s="7">
        <v>2</v>
      </c>
      <c r="F338" s="7">
        <v>3.9</v>
      </c>
      <c r="G338" s="7">
        <v>6</v>
      </c>
      <c r="H338" t="s">
        <v>14</v>
      </c>
      <c r="I338" s="7">
        <v>16.8</v>
      </c>
      <c r="J338" s="7">
        <v>1.3</v>
      </c>
      <c r="K338" s="7">
        <v>2.8000000000000003</v>
      </c>
      <c r="L338" s="15">
        <v>0.14100000000000001</v>
      </c>
      <c r="M338" t="s">
        <v>480</v>
      </c>
      <c r="N338" s="8">
        <f t="shared" si="11"/>
        <v>2933.3333333333335</v>
      </c>
      <c r="O338" s="7">
        <v>17.600000000000001</v>
      </c>
      <c r="P338" t="s">
        <v>20</v>
      </c>
      <c r="Q338" s="9">
        <f t="shared" si="10"/>
        <v>0.46787356780179207</v>
      </c>
    </row>
    <row r="339" spans="1:17" x14ac:dyDescent="0.25">
      <c r="A339" t="s">
        <v>477</v>
      </c>
      <c r="B339" s="6" t="s">
        <v>464</v>
      </c>
      <c r="C339" s="7">
        <v>37.799999999999997</v>
      </c>
      <c r="D339" s="7">
        <v>4</v>
      </c>
      <c r="E339" s="7">
        <v>3.4</v>
      </c>
      <c r="F339" s="7">
        <v>3.7</v>
      </c>
      <c r="G339" s="7">
        <v>10.8</v>
      </c>
      <c r="H339" t="s">
        <v>14</v>
      </c>
      <c r="I339" s="7">
        <v>30.6</v>
      </c>
      <c r="J339" s="7">
        <v>2.4</v>
      </c>
      <c r="K339" s="7">
        <v>2.8</v>
      </c>
      <c r="L339" s="15">
        <v>0.112</v>
      </c>
      <c r="M339" t="s">
        <v>244</v>
      </c>
      <c r="N339" s="8">
        <f t="shared" si="11"/>
        <v>1379.6296296296296</v>
      </c>
      <c r="O339" s="7">
        <v>14.9</v>
      </c>
      <c r="P339" t="s">
        <v>20</v>
      </c>
      <c r="Q339" s="9">
        <f t="shared" si="10"/>
        <v>0.39609750910492619</v>
      </c>
    </row>
    <row r="340" spans="1:17" x14ac:dyDescent="0.25">
      <c r="A340" t="s">
        <v>525</v>
      </c>
      <c r="B340" s="6" t="s">
        <v>464</v>
      </c>
      <c r="C340" s="7">
        <v>10.5</v>
      </c>
      <c r="D340" s="7">
        <v>4.0999999999999996</v>
      </c>
      <c r="E340" s="7">
        <v>2.1</v>
      </c>
      <c r="F340" s="7">
        <v>6</v>
      </c>
      <c r="G340" s="7">
        <v>9.5</v>
      </c>
      <c r="H340" t="s">
        <v>14</v>
      </c>
      <c r="I340" s="7">
        <v>25.3</v>
      </c>
      <c r="J340" s="7">
        <v>1.9000000000000001</v>
      </c>
      <c r="K340" s="7">
        <v>2.6631578947368424</v>
      </c>
      <c r="L340" s="15">
        <v>2.2000000000000002E-2</v>
      </c>
      <c r="M340" t="s">
        <v>480</v>
      </c>
      <c r="N340" s="8">
        <f t="shared" si="11"/>
        <v>557.8947368421052</v>
      </c>
      <c r="O340" s="7">
        <v>5.3</v>
      </c>
      <c r="P340" t="s">
        <v>25</v>
      </c>
      <c r="Q340" s="9">
        <f t="shared" si="10"/>
        <v>0.14089374484940326</v>
      </c>
    </row>
    <row r="341" spans="1:17" x14ac:dyDescent="0.25">
      <c r="A341" t="s">
        <v>478</v>
      </c>
      <c r="B341" s="6" t="s">
        <v>464</v>
      </c>
      <c r="C341" s="7">
        <v>38.799999999999997</v>
      </c>
      <c r="D341" s="7">
        <v>3.9</v>
      </c>
      <c r="E341" s="7">
        <v>3</v>
      </c>
      <c r="F341" s="7">
        <v>4.5</v>
      </c>
      <c r="G341" s="7">
        <v>15.9</v>
      </c>
      <c r="H341" t="s">
        <v>14</v>
      </c>
      <c r="I341" s="7">
        <v>53</v>
      </c>
      <c r="J341" s="7">
        <v>4.0999999999999996</v>
      </c>
      <c r="K341" s="7">
        <v>3.3</v>
      </c>
      <c r="L341" s="15">
        <v>0.11799999999999999</v>
      </c>
      <c r="M341" t="s">
        <v>480</v>
      </c>
      <c r="N341" s="8">
        <f t="shared" si="11"/>
        <v>968.55345911949689</v>
      </c>
      <c r="O341" s="7">
        <v>15.4</v>
      </c>
      <c r="P341" t="s">
        <v>20</v>
      </c>
      <c r="Q341" s="9">
        <f t="shared" si="10"/>
        <v>0.40938937182656798</v>
      </c>
    </row>
    <row r="342" spans="1:17" x14ac:dyDescent="0.25">
      <c r="A342" t="s">
        <v>526</v>
      </c>
      <c r="B342" s="6" t="s">
        <v>464</v>
      </c>
      <c r="C342" s="7">
        <v>40.700000000000003</v>
      </c>
      <c r="D342" s="7">
        <v>3.7</v>
      </c>
      <c r="E342" s="7">
        <v>2.7</v>
      </c>
      <c r="F342" s="7">
        <v>6.3</v>
      </c>
      <c r="G342" s="7">
        <v>16.100000000000001</v>
      </c>
      <c r="H342" t="s">
        <v>14</v>
      </c>
      <c r="I342" s="7">
        <v>50.8</v>
      </c>
      <c r="J342" s="7">
        <v>4</v>
      </c>
      <c r="K342" s="7">
        <v>3.1552795031055898</v>
      </c>
      <c r="L342" s="15">
        <v>0.16900000000000001</v>
      </c>
      <c r="M342" t="s">
        <v>480</v>
      </c>
      <c r="N342" s="8">
        <f t="shared" si="11"/>
        <v>1335.4037267080746</v>
      </c>
      <c r="O342" s="7">
        <v>21.5</v>
      </c>
      <c r="P342" t="s">
        <v>534</v>
      </c>
      <c r="Q342" s="9">
        <f t="shared" si="10"/>
        <v>0.57155009703059823</v>
      </c>
    </row>
    <row r="343" spans="1:17" x14ac:dyDescent="0.25">
      <c r="A343" t="s">
        <v>527</v>
      </c>
      <c r="B343" s="6" t="s">
        <v>464</v>
      </c>
      <c r="C343" s="7">
        <v>28.6</v>
      </c>
      <c r="D343" s="7">
        <v>3.5</v>
      </c>
      <c r="E343" s="7">
        <v>1</v>
      </c>
      <c r="F343" s="7">
        <v>10</v>
      </c>
      <c r="G343" s="7">
        <v>19.700000000000003</v>
      </c>
      <c r="H343" t="s">
        <v>14</v>
      </c>
      <c r="I343" s="7">
        <v>52.8</v>
      </c>
      <c r="J343" s="7">
        <v>4</v>
      </c>
      <c r="K343" s="7">
        <v>2.6802030456852788</v>
      </c>
      <c r="L343" s="15">
        <v>0.215</v>
      </c>
      <c r="M343" t="s">
        <v>480</v>
      </c>
      <c r="N343" s="8">
        <f t="shared" si="11"/>
        <v>1294.4162436548222</v>
      </c>
      <c r="O343" s="7">
        <v>25.5</v>
      </c>
      <c r="P343" t="s">
        <v>534</v>
      </c>
      <c r="Q343" s="9">
        <f t="shared" si="10"/>
        <v>0.67788499880373276</v>
      </c>
    </row>
    <row r="344" spans="1:17" x14ac:dyDescent="0.25">
      <c r="A344" t="s">
        <v>528</v>
      </c>
      <c r="B344" s="6" t="s">
        <v>464</v>
      </c>
      <c r="C344" s="7">
        <v>34.1</v>
      </c>
      <c r="D344" s="7">
        <v>4.3</v>
      </c>
      <c r="E344" s="7">
        <v>2.6</v>
      </c>
      <c r="F344" s="7">
        <v>10</v>
      </c>
      <c r="G344" s="7">
        <v>26.900000000000002</v>
      </c>
      <c r="H344" t="s">
        <v>14</v>
      </c>
      <c r="I344" s="7">
        <v>76.199999999999989</v>
      </c>
      <c r="J344" s="7">
        <v>5.8000000000000007</v>
      </c>
      <c r="K344" s="7">
        <v>2.8327137546468397</v>
      </c>
      <c r="L344" s="15">
        <v>0.23299999999999998</v>
      </c>
      <c r="M344" t="s">
        <v>480</v>
      </c>
      <c r="N344" s="8">
        <f t="shared" si="11"/>
        <v>914.49814126394051</v>
      </c>
      <c r="O344" s="7">
        <v>24.6</v>
      </c>
      <c r="P344" t="s">
        <v>534</v>
      </c>
      <c r="Q344" s="9">
        <f t="shared" si="10"/>
        <v>0.6539596459047774</v>
      </c>
    </row>
    <row r="345" spans="1:17" x14ac:dyDescent="0.25">
      <c r="A345" t="s">
        <v>529</v>
      </c>
      <c r="B345" s="6" t="s">
        <v>464</v>
      </c>
      <c r="C345" s="7">
        <v>36.4</v>
      </c>
      <c r="D345" s="7">
        <v>4</v>
      </c>
      <c r="E345" s="7">
        <v>2.1</v>
      </c>
      <c r="F345" s="7">
        <v>10.199999999999999</v>
      </c>
      <c r="G345" s="7">
        <v>40.6</v>
      </c>
      <c r="H345" t="s">
        <v>14</v>
      </c>
      <c r="I345" s="7">
        <v>97.6</v>
      </c>
      <c r="J345" s="7">
        <v>7.6000000000000005</v>
      </c>
      <c r="K345" s="7">
        <v>2.4039408866995071</v>
      </c>
      <c r="L345" s="15">
        <v>0.19600000000000001</v>
      </c>
      <c r="M345" t="s">
        <v>480</v>
      </c>
      <c r="N345" s="8">
        <f t="shared" si="11"/>
        <v>465.51724137931029</v>
      </c>
      <c r="O345" s="7">
        <v>18.899999999999999</v>
      </c>
      <c r="P345" t="s">
        <v>20</v>
      </c>
      <c r="Q345" s="9">
        <f t="shared" si="10"/>
        <v>0.50243241087806068</v>
      </c>
    </row>
    <row r="346" spans="1:17" x14ac:dyDescent="0.25">
      <c r="A346" t="s">
        <v>530</v>
      </c>
      <c r="B346" s="6" t="s">
        <v>464</v>
      </c>
      <c r="C346" s="7">
        <v>42.3</v>
      </c>
      <c r="D346" s="7">
        <v>3.8</v>
      </c>
      <c r="E346" s="7">
        <v>2.1</v>
      </c>
      <c r="F346" s="7">
        <v>7.1999999999999993</v>
      </c>
      <c r="G346" s="7">
        <v>23.9</v>
      </c>
      <c r="H346" t="s">
        <v>14</v>
      </c>
      <c r="I346" s="7">
        <v>79.599999999999994</v>
      </c>
      <c r="J346" s="7">
        <v>6.2</v>
      </c>
      <c r="K346" s="7">
        <v>3.3305439330543933</v>
      </c>
      <c r="L346" s="15">
        <v>0.19699999999999998</v>
      </c>
      <c r="M346" t="s">
        <v>480</v>
      </c>
      <c r="N346" s="8">
        <f t="shared" si="11"/>
        <v>778.24267782426796</v>
      </c>
      <c r="O346" s="7">
        <v>18.600000000000001</v>
      </c>
      <c r="P346" t="s">
        <v>20</v>
      </c>
      <c r="Q346" s="9">
        <f t="shared" si="10"/>
        <v>0.4944572932450757</v>
      </c>
    </row>
    <row r="347" spans="1:17" x14ac:dyDescent="0.25">
      <c r="A347" t="s">
        <v>531</v>
      </c>
      <c r="B347" s="6" t="s">
        <v>464</v>
      </c>
      <c r="C347" s="7">
        <v>30.2</v>
      </c>
      <c r="D347" s="7">
        <v>3.2</v>
      </c>
      <c r="E347" s="7">
        <v>1.5</v>
      </c>
      <c r="F347" s="7">
        <v>8.8000000000000007</v>
      </c>
      <c r="G347" s="7">
        <v>22</v>
      </c>
      <c r="H347" t="s">
        <v>14</v>
      </c>
      <c r="I347" s="7">
        <v>43.2</v>
      </c>
      <c r="J347" s="7">
        <v>3.3000000000000003</v>
      </c>
      <c r="K347" s="7">
        <v>1.9636363636363638</v>
      </c>
      <c r="L347" s="15">
        <v>0.17599999999999999</v>
      </c>
      <c r="M347" t="s">
        <v>480</v>
      </c>
      <c r="N347" s="8">
        <f t="shared" si="11"/>
        <v>1063.6363636363635</v>
      </c>
      <c r="O347" s="7">
        <v>23.4</v>
      </c>
      <c r="P347" t="s">
        <v>534</v>
      </c>
      <c r="Q347" s="9">
        <f t="shared" si="10"/>
        <v>0.62205917537283706</v>
      </c>
    </row>
    <row r="348" spans="1:17" x14ac:dyDescent="0.25">
      <c r="A348" t="s">
        <v>532</v>
      </c>
      <c r="B348" s="6" t="s">
        <v>464</v>
      </c>
      <c r="C348" s="7">
        <v>46.5</v>
      </c>
      <c r="D348" s="7">
        <v>5.4</v>
      </c>
      <c r="E348" s="7">
        <v>3.5</v>
      </c>
      <c r="F348" s="7">
        <v>7.3</v>
      </c>
      <c r="G348" s="7">
        <v>21.200000000000003</v>
      </c>
      <c r="H348" t="s">
        <v>14</v>
      </c>
      <c r="I348" s="7">
        <v>101.3</v>
      </c>
      <c r="J348" s="7">
        <v>7.9</v>
      </c>
      <c r="K348" s="7">
        <v>4.7783018867924518</v>
      </c>
      <c r="L348" s="15">
        <v>0.25900000000000001</v>
      </c>
      <c r="M348" t="s">
        <v>480</v>
      </c>
      <c r="N348" s="8">
        <f t="shared" si="11"/>
        <v>1075.4716981132076</v>
      </c>
      <c r="O348" s="7">
        <v>22.8</v>
      </c>
      <c r="P348" t="s">
        <v>534</v>
      </c>
      <c r="Q348" s="9">
        <f t="shared" si="10"/>
        <v>0.60610894010686689</v>
      </c>
    </row>
    <row r="349" spans="1:17" x14ac:dyDescent="0.25">
      <c r="A349" t="s">
        <v>442</v>
      </c>
      <c r="B349" s="6" t="s">
        <v>209</v>
      </c>
      <c r="C349" s="7">
        <v>58.9</v>
      </c>
      <c r="D349" s="7">
        <v>19.5</v>
      </c>
      <c r="E349" s="7">
        <v>14.8</v>
      </c>
      <c r="F349" s="7">
        <v>14.2</v>
      </c>
      <c r="G349" s="7">
        <v>157.30000000000001</v>
      </c>
      <c r="H349" t="s">
        <v>14</v>
      </c>
      <c r="I349" s="7">
        <v>870.8</v>
      </c>
      <c r="J349" s="7">
        <v>85.6</v>
      </c>
      <c r="K349" s="7">
        <v>5.5</v>
      </c>
      <c r="L349" s="15">
        <v>0.27300000000000002</v>
      </c>
      <c r="M349" t="s">
        <v>480</v>
      </c>
      <c r="N349" s="8">
        <f t="shared" si="11"/>
        <v>205.97584233947867</v>
      </c>
      <c r="O349" s="7">
        <v>32.4</v>
      </c>
      <c r="P349" t="s">
        <v>16</v>
      </c>
      <c r="Q349" s="9">
        <f t="shared" si="10"/>
        <v>0.86131270436238982</v>
      </c>
    </row>
    <row r="350" spans="1:17" x14ac:dyDescent="0.25">
      <c r="A350" t="s">
        <v>443</v>
      </c>
      <c r="B350" s="6" t="s">
        <v>178</v>
      </c>
      <c r="C350" s="7">
        <v>4</v>
      </c>
      <c r="D350" s="7">
        <v>1.9</v>
      </c>
      <c r="E350" s="7">
        <v>1.6</v>
      </c>
      <c r="F350" s="7">
        <v>2.2999999999999998</v>
      </c>
      <c r="G350" s="7">
        <v>4.2</v>
      </c>
      <c r="H350" t="s">
        <v>14</v>
      </c>
      <c r="I350" s="7">
        <v>4.5</v>
      </c>
      <c r="J350" s="7">
        <v>0.3</v>
      </c>
      <c r="K350" s="7">
        <v>1.1000000000000001</v>
      </c>
      <c r="L350" s="15">
        <v>1E-3</v>
      </c>
      <c r="M350" t="s">
        <v>480</v>
      </c>
      <c r="N350" s="8">
        <f t="shared" si="11"/>
        <v>238.09523809523807</v>
      </c>
      <c r="O350" s="7">
        <v>1</v>
      </c>
      <c r="P350" t="s">
        <v>37</v>
      </c>
      <c r="Q350" s="9">
        <f t="shared" si="10"/>
        <v>2.6583725443283635E-2</v>
      </c>
    </row>
    <row r="351" spans="1:17" x14ac:dyDescent="0.25">
      <c r="A351" t="s">
        <v>444</v>
      </c>
      <c r="B351" s="6" t="s">
        <v>178</v>
      </c>
      <c r="C351" s="7">
        <v>5.0999999999999996</v>
      </c>
      <c r="D351" s="7">
        <v>2.4</v>
      </c>
      <c r="E351" s="7">
        <v>1.9</v>
      </c>
      <c r="F351" s="7">
        <v>2.4</v>
      </c>
      <c r="G351" s="7">
        <v>4.5</v>
      </c>
      <c r="H351" t="s">
        <v>14</v>
      </c>
      <c r="I351" s="7">
        <v>7.6</v>
      </c>
      <c r="J351" s="7">
        <v>0.5</v>
      </c>
      <c r="K351" s="7">
        <v>1.7</v>
      </c>
      <c r="L351" s="15">
        <v>2E-3</v>
      </c>
      <c r="M351" t="s">
        <v>480</v>
      </c>
      <c r="N351" s="8">
        <f t="shared" si="11"/>
        <v>200</v>
      </c>
      <c r="O351" s="7">
        <v>0.9</v>
      </c>
      <c r="P351" t="s">
        <v>37</v>
      </c>
      <c r="Q351" s="9">
        <f t="shared" si="10"/>
        <v>2.3925352898955272E-2</v>
      </c>
    </row>
    <row r="352" spans="1:17" x14ac:dyDescent="0.25">
      <c r="A352" t="s">
        <v>445</v>
      </c>
      <c r="B352" s="6" t="s">
        <v>446</v>
      </c>
      <c r="C352" s="7">
        <v>12.1</v>
      </c>
      <c r="D352" s="7">
        <v>3.3</v>
      </c>
      <c r="E352" s="7">
        <v>1.6</v>
      </c>
      <c r="F352" s="7">
        <v>3</v>
      </c>
      <c r="G352" s="7">
        <v>7.3</v>
      </c>
      <c r="H352" t="s">
        <v>14</v>
      </c>
      <c r="I352" s="7">
        <v>10.7</v>
      </c>
      <c r="J352" s="7">
        <v>1.9</v>
      </c>
      <c r="K352" s="7">
        <v>1.5</v>
      </c>
      <c r="L352" s="15">
        <v>1.0999999999999999E-2</v>
      </c>
      <c r="M352" t="s">
        <v>480</v>
      </c>
      <c r="N352" s="8">
        <f t="shared" si="11"/>
        <v>1739.7260273972602</v>
      </c>
      <c r="O352" s="7">
        <v>12.7</v>
      </c>
      <c r="P352" t="s">
        <v>20</v>
      </c>
      <c r="Q352" s="9">
        <f t="shared" si="10"/>
        <v>0.33761331312970216</v>
      </c>
    </row>
    <row r="353" spans="1:18" x14ac:dyDescent="0.25">
      <c r="A353" t="s">
        <v>447</v>
      </c>
      <c r="B353" s="6" t="s">
        <v>448</v>
      </c>
      <c r="C353" s="7">
        <v>11.8</v>
      </c>
      <c r="D353" s="7">
        <v>3.7</v>
      </c>
      <c r="E353" s="7">
        <v>3.2</v>
      </c>
      <c r="F353" s="7">
        <v>5</v>
      </c>
      <c r="G353" s="7">
        <v>20</v>
      </c>
      <c r="H353" t="s">
        <v>14</v>
      </c>
      <c r="I353" s="7">
        <v>44.9</v>
      </c>
      <c r="J353" s="7">
        <v>3.6</v>
      </c>
      <c r="K353" s="7">
        <v>2.2000000000000002</v>
      </c>
      <c r="L353" s="15">
        <v>1.0999999999999999E-2</v>
      </c>
      <c r="M353" t="s">
        <v>480</v>
      </c>
      <c r="N353" s="8">
        <f t="shared" si="11"/>
        <v>220.00000000000003</v>
      </c>
      <c r="O353" s="7">
        <v>4.4000000000000004</v>
      </c>
      <c r="P353" t="s">
        <v>37</v>
      </c>
      <c r="Q353" s="9">
        <f t="shared" si="10"/>
        <v>0.11696839195044802</v>
      </c>
    </row>
    <row r="354" spans="1:18" x14ac:dyDescent="0.25">
      <c r="A354" t="s">
        <v>461</v>
      </c>
      <c r="B354" s="6" t="s">
        <v>462</v>
      </c>
      <c r="C354" s="7">
        <v>56.8</v>
      </c>
      <c r="D354" s="7">
        <v>4.2</v>
      </c>
      <c r="E354" s="7">
        <v>2.8</v>
      </c>
      <c r="F354" s="7">
        <v>5.5</v>
      </c>
      <c r="G354" s="7">
        <v>23.3</v>
      </c>
      <c r="H354" t="s">
        <v>14</v>
      </c>
      <c r="I354" s="7">
        <v>41.5</v>
      </c>
      <c r="J354" s="7">
        <v>7</v>
      </c>
      <c r="K354" s="7">
        <v>1.8</v>
      </c>
      <c r="L354" s="15">
        <v>0.253</v>
      </c>
      <c r="M354" t="s">
        <v>480</v>
      </c>
      <c r="N354" s="8">
        <f t="shared" si="11"/>
        <v>4.2918454935622314</v>
      </c>
      <c r="O354" s="7">
        <v>0.1</v>
      </c>
      <c r="P354" t="s">
        <v>37</v>
      </c>
      <c r="Q354" s="9">
        <f t="shared" si="10"/>
        <v>2.6583725443283636E-3</v>
      </c>
    </row>
    <row r="355" spans="1:18" x14ac:dyDescent="0.25">
      <c r="A355" t="s">
        <v>463</v>
      </c>
      <c r="B355" s="6" t="s">
        <v>458</v>
      </c>
      <c r="C355" s="7">
        <v>19.7</v>
      </c>
      <c r="D355" s="7">
        <v>5.3</v>
      </c>
      <c r="E355" s="7">
        <v>2.8</v>
      </c>
      <c r="F355" s="7">
        <v>3.1</v>
      </c>
      <c r="G355" s="7">
        <v>7.5</v>
      </c>
      <c r="H355" t="s">
        <v>14</v>
      </c>
      <c r="I355" s="7">
        <v>8.8000000000000007</v>
      </c>
      <c r="J355" s="7">
        <v>1.5</v>
      </c>
      <c r="K355" s="7">
        <v>1.2</v>
      </c>
      <c r="L355" s="15">
        <v>0.03</v>
      </c>
      <c r="M355" t="s">
        <v>480</v>
      </c>
      <c r="N355" s="8">
        <f t="shared" si="11"/>
        <v>226.66666666666666</v>
      </c>
      <c r="O355" s="7">
        <v>1.7</v>
      </c>
      <c r="P355" t="s">
        <v>37</v>
      </c>
      <c r="Q355" s="9">
        <f t="shared" si="10"/>
        <v>4.5192333253582184E-2</v>
      </c>
    </row>
    <row r="356" spans="1:18" x14ac:dyDescent="0.25">
      <c r="A356" t="s">
        <v>449</v>
      </c>
      <c r="B356" s="6" t="s">
        <v>450</v>
      </c>
      <c r="C356" s="7">
        <v>4.9000000000000004</v>
      </c>
      <c r="D356" s="7">
        <v>2.2999999999999998</v>
      </c>
      <c r="E356" s="7">
        <v>1.1000000000000001</v>
      </c>
      <c r="F356" s="7">
        <v>2.7</v>
      </c>
      <c r="G356" s="7">
        <v>5.5</v>
      </c>
      <c r="H356" t="s">
        <v>14</v>
      </c>
      <c r="I356" s="7">
        <v>4.7</v>
      </c>
      <c r="J356" s="7">
        <v>0.4</v>
      </c>
      <c r="K356" s="7">
        <v>0.9</v>
      </c>
      <c r="L356" s="15">
        <v>2E-3</v>
      </c>
      <c r="M356" t="s">
        <v>480</v>
      </c>
      <c r="N356" s="8">
        <f t="shared" si="11"/>
        <v>545.45454545454538</v>
      </c>
      <c r="O356" s="7">
        <v>3</v>
      </c>
      <c r="P356" t="s">
        <v>37</v>
      </c>
      <c r="Q356" s="9">
        <f t="shared" si="10"/>
        <v>7.9751176329850904E-2</v>
      </c>
    </row>
    <row r="357" spans="1:18" x14ac:dyDescent="0.25">
      <c r="A357" t="s">
        <v>451</v>
      </c>
      <c r="B357" s="6" t="s">
        <v>452</v>
      </c>
      <c r="C357" s="7">
        <v>24.7</v>
      </c>
      <c r="D357" s="7">
        <v>3.4</v>
      </c>
      <c r="E357" s="7">
        <v>2.9</v>
      </c>
      <c r="F357" s="7">
        <v>2.4</v>
      </c>
      <c r="G357" s="7">
        <v>4.3</v>
      </c>
      <c r="H357" t="s">
        <v>14</v>
      </c>
      <c r="I357" s="7">
        <v>5.4</v>
      </c>
      <c r="J357" s="7">
        <v>0.9</v>
      </c>
      <c r="K357" s="7">
        <v>1.3</v>
      </c>
      <c r="L357" s="15">
        <v>4.8000000000000001E-2</v>
      </c>
      <c r="M357" t="s">
        <v>480</v>
      </c>
      <c r="N357" s="8">
        <f t="shared" si="11"/>
        <v>2232.5581395348836</v>
      </c>
      <c r="O357" s="7">
        <v>9.6</v>
      </c>
      <c r="P357" t="s">
        <v>25</v>
      </c>
      <c r="Q357" s="9">
        <f t="shared" si="10"/>
        <v>0.25520376425552288</v>
      </c>
    </row>
    <row r="358" spans="1:18" x14ac:dyDescent="0.25">
      <c r="A358" t="s">
        <v>453</v>
      </c>
      <c r="B358" s="6" t="s">
        <v>454</v>
      </c>
      <c r="C358" s="7">
        <v>2.9</v>
      </c>
      <c r="D358" s="7">
        <v>2.7</v>
      </c>
      <c r="E358" s="7">
        <v>2.7</v>
      </c>
      <c r="F358" s="7">
        <v>3.1</v>
      </c>
      <c r="G358" s="7">
        <v>7.8</v>
      </c>
      <c r="H358" t="s">
        <v>14</v>
      </c>
      <c r="I358" s="7">
        <v>4.9000000000000004</v>
      </c>
      <c r="J358" s="7">
        <v>0.8</v>
      </c>
      <c r="K358" s="7">
        <v>0.6</v>
      </c>
      <c r="L358" s="15">
        <v>1E-3</v>
      </c>
      <c r="M358" t="s">
        <v>480</v>
      </c>
      <c r="N358" s="8">
        <f t="shared" si="11"/>
        <v>153.84615384615387</v>
      </c>
      <c r="O358" s="7">
        <v>1.2</v>
      </c>
      <c r="P358" t="s">
        <v>37</v>
      </c>
      <c r="Q358" s="9">
        <f t="shared" si="10"/>
        <v>3.190047053194036E-2</v>
      </c>
    </row>
    <row r="359" spans="1:18" x14ac:dyDescent="0.25">
      <c r="A359" t="s">
        <v>455</v>
      </c>
      <c r="B359" s="6" t="s">
        <v>454</v>
      </c>
      <c r="C359" s="7">
        <v>8.5</v>
      </c>
      <c r="D359" s="7">
        <v>8.5</v>
      </c>
      <c r="E359" s="7">
        <v>8.5</v>
      </c>
      <c r="F359" s="7">
        <v>7.3</v>
      </c>
      <c r="G359" s="7">
        <v>41.9</v>
      </c>
      <c r="H359" t="s">
        <v>14</v>
      </c>
      <c r="I359" s="7">
        <v>85.5</v>
      </c>
      <c r="J359" s="7">
        <v>14.3</v>
      </c>
      <c r="K359" s="7">
        <v>2</v>
      </c>
      <c r="L359" s="15">
        <v>6.0000000000000001E-3</v>
      </c>
      <c r="M359" t="s">
        <v>480</v>
      </c>
      <c r="N359" s="8">
        <f t="shared" si="11"/>
        <v>88.305489260143204</v>
      </c>
      <c r="O359" s="7">
        <v>3.7</v>
      </c>
      <c r="P359" t="s">
        <v>37</v>
      </c>
      <c r="Q359" s="9">
        <f t="shared" si="10"/>
        <v>9.8359784140149453E-2</v>
      </c>
    </row>
    <row r="360" spans="1:18" x14ac:dyDescent="0.25">
      <c r="A360" t="s">
        <v>456</v>
      </c>
      <c r="B360" s="6" t="s">
        <v>454</v>
      </c>
      <c r="C360" s="7">
        <v>10.1</v>
      </c>
      <c r="D360" s="7">
        <v>8.4</v>
      </c>
      <c r="E360" s="7">
        <v>8.4</v>
      </c>
      <c r="F360" s="7">
        <v>6.6</v>
      </c>
      <c r="G360" s="7">
        <v>34.200000000000003</v>
      </c>
      <c r="H360" t="s">
        <v>14</v>
      </c>
      <c r="I360" s="7">
        <v>77.2</v>
      </c>
      <c r="J360" s="7">
        <v>13</v>
      </c>
      <c r="K360" s="7">
        <v>2.2999999999999998</v>
      </c>
      <c r="L360" s="15">
        <v>8.0000000000000002E-3</v>
      </c>
      <c r="M360" t="s">
        <v>480</v>
      </c>
      <c r="N360" s="8">
        <f t="shared" si="11"/>
        <v>90.643274853801159</v>
      </c>
      <c r="O360" s="7">
        <v>3.1</v>
      </c>
      <c r="P360" t="s">
        <v>37</v>
      </c>
      <c r="Q360" s="9">
        <f t="shared" si="10"/>
        <v>8.240954887417927E-2</v>
      </c>
    </row>
    <row r="361" spans="1:18" x14ac:dyDescent="0.25">
      <c r="A361" t="s">
        <v>457</v>
      </c>
      <c r="B361" s="6" t="s">
        <v>458</v>
      </c>
      <c r="C361" s="7">
        <v>22.9</v>
      </c>
      <c r="D361" s="7">
        <v>6.4</v>
      </c>
      <c r="E361" s="7">
        <v>1.7</v>
      </c>
      <c r="F361" s="7">
        <v>2.1</v>
      </c>
      <c r="G361" s="7">
        <v>3.6</v>
      </c>
      <c r="H361" t="s">
        <v>14</v>
      </c>
      <c r="I361" s="7">
        <v>4.5999999999999996</v>
      </c>
      <c r="J361" s="7">
        <v>0.8</v>
      </c>
      <c r="K361" s="7">
        <v>1.3</v>
      </c>
      <c r="L361" s="15">
        <v>4.1000000000000002E-2</v>
      </c>
      <c r="M361" t="s">
        <v>480</v>
      </c>
      <c r="N361" s="8">
        <f t="shared" si="11"/>
        <v>583.33333333333337</v>
      </c>
      <c r="O361" s="7">
        <v>2.1</v>
      </c>
      <c r="P361" t="s">
        <v>37</v>
      </c>
      <c r="Q361" s="9">
        <f t="shared" si="10"/>
        <v>5.5825823430895635E-2</v>
      </c>
    </row>
    <row r="362" spans="1:18" x14ac:dyDescent="0.25">
      <c r="A362" t="s">
        <v>459</v>
      </c>
      <c r="B362" s="6" t="s">
        <v>458</v>
      </c>
      <c r="C362" s="7">
        <v>27.1</v>
      </c>
      <c r="D362" s="7">
        <v>6.7</v>
      </c>
      <c r="E362" s="7">
        <v>2.2999999999999998</v>
      </c>
      <c r="F362" s="7">
        <v>3</v>
      </c>
      <c r="G362" s="7">
        <v>7.1</v>
      </c>
      <c r="H362" t="s">
        <v>14</v>
      </c>
      <c r="I362" s="7">
        <v>9</v>
      </c>
      <c r="J362" s="7">
        <v>1.5</v>
      </c>
      <c r="K362" s="7">
        <v>1.3</v>
      </c>
      <c r="L362" s="15">
        <v>5.8000000000000003E-2</v>
      </c>
      <c r="M362" t="s">
        <v>480</v>
      </c>
      <c r="N362" s="8">
        <f t="shared" si="11"/>
        <v>197.18309859154928</v>
      </c>
      <c r="O362" s="7">
        <v>1.4</v>
      </c>
      <c r="P362" t="s">
        <v>37</v>
      </c>
      <c r="Q362" s="9">
        <f t="shared" si="10"/>
        <v>3.7217215620597092E-2</v>
      </c>
    </row>
    <row r="363" spans="1:18" x14ac:dyDescent="0.25">
      <c r="A363" t="s">
        <v>460</v>
      </c>
      <c r="B363" s="6" t="s">
        <v>458</v>
      </c>
      <c r="C363" s="7">
        <v>23.6</v>
      </c>
      <c r="D363" s="7">
        <v>6.2</v>
      </c>
      <c r="E363" s="7">
        <v>1.1000000000000001</v>
      </c>
      <c r="F363" s="7">
        <v>1.7</v>
      </c>
      <c r="G363" s="7">
        <v>2.2999999999999998</v>
      </c>
      <c r="H363" t="s">
        <v>14</v>
      </c>
      <c r="I363" s="7">
        <v>3</v>
      </c>
      <c r="J363" s="7">
        <v>0.5</v>
      </c>
      <c r="K363" s="7">
        <v>1.3</v>
      </c>
      <c r="L363" s="15">
        <v>4.3999999999999997E-2</v>
      </c>
      <c r="M363" t="s">
        <v>480</v>
      </c>
      <c r="N363" s="8">
        <f t="shared" si="11"/>
        <v>521.73913043478262</v>
      </c>
      <c r="O363" s="7">
        <v>1.2</v>
      </c>
      <c r="P363" t="s">
        <v>37</v>
      </c>
      <c r="Q363" s="9">
        <f t="shared" si="10"/>
        <v>3.190047053194036E-2</v>
      </c>
    </row>
    <row r="364" spans="1:18" x14ac:dyDescent="0.25">
      <c r="F364" s="11" t="s">
        <v>533</v>
      </c>
      <c r="G364" s="11">
        <f>SUM(G2:G363)</f>
        <v>10077.999999999996</v>
      </c>
      <c r="H364" s="11"/>
      <c r="I364" s="16">
        <f>SUM(I2:I363)</f>
        <v>64929.699999999932</v>
      </c>
      <c r="J364" s="11">
        <f>SUM(J2:J363)</f>
        <v>6550.9999999999973</v>
      </c>
      <c r="K364" s="12">
        <f>I364/G364</f>
        <v>6.4427168088906486</v>
      </c>
      <c r="L364" s="11">
        <f>SUM(L2:L363)</f>
        <v>35.789000000000001</v>
      </c>
      <c r="M364" s="11"/>
      <c r="N364" s="13">
        <f>SUM(N2:N363)</f>
        <v>256399.94807923975</v>
      </c>
      <c r="O364" s="16">
        <f>SUM(O2:O363)</f>
        <v>3761.699999999998</v>
      </c>
      <c r="P364" s="11"/>
      <c r="Q364" s="14">
        <f>SUM(Q2:Q363)</f>
        <v>100.00000000000011</v>
      </c>
      <c r="R364" s="12"/>
    </row>
    <row r="366" spans="1:18" x14ac:dyDescent="0.25">
      <c r="B366" s="20" t="s">
        <v>536</v>
      </c>
      <c r="C366" s="19">
        <f>AVERAGE(C2:C363)</f>
        <v>26.316574585635344</v>
      </c>
      <c r="D366" s="19">
        <f t="shared" ref="D366:Q366" si="12">AVERAGE(D2:D363)</f>
        <v>7.4765193370165743</v>
      </c>
      <c r="E366" s="19">
        <f t="shared" si="12"/>
        <v>5.7279005524861892</v>
      </c>
      <c r="F366" s="19">
        <f t="shared" si="12"/>
        <v>5.3859116022099407</v>
      </c>
      <c r="G366" s="19">
        <f t="shared" si="12"/>
        <v>27.839779005524854</v>
      </c>
      <c r="H366" s="19"/>
      <c r="I366" s="19">
        <f t="shared" si="12"/>
        <v>179.36381215469595</v>
      </c>
      <c r="J366" s="19">
        <f t="shared" si="12"/>
        <v>18.09668508287292</v>
      </c>
      <c r="K366" s="19">
        <f t="shared" si="12"/>
        <v>4.6034161076249065</v>
      </c>
      <c r="L366" s="19">
        <f t="shared" si="12"/>
        <v>9.8864640883977908E-2</v>
      </c>
      <c r="M366" s="19"/>
      <c r="N366" s="21">
        <f t="shared" si="12"/>
        <v>708.28714939016504</v>
      </c>
      <c r="O366" s="19">
        <f t="shared" si="12"/>
        <v>10.391436464088391</v>
      </c>
      <c r="P366" s="19"/>
      <c r="Q366" s="22"/>
    </row>
    <row r="367" spans="1:18" x14ac:dyDescent="0.25">
      <c r="B367" s="20" t="s">
        <v>537</v>
      </c>
      <c r="C367" s="19">
        <f>MEDIAN(C2:C363)</f>
        <v>22.15</v>
      </c>
      <c r="D367" s="19">
        <f t="shared" ref="D367:Q367" si="13">MEDIAN(D2:D363)</f>
        <v>4.95</v>
      </c>
      <c r="E367" s="19">
        <f t="shared" si="13"/>
        <v>3.5</v>
      </c>
      <c r="F367" s="19">
        <f t="shared" si="13"/>
        <v>4.45</v>
      </c>
      <c r="G367" s="19">
        <f t="shared" si="13"/>
        <v>13.7</v>
      </c>
      <c r="H367" s="19"/>
      <c r="I367" s="19">
        <f t="shared" si="13"/>
        <v>47.3</v>
      </c>
      <c r="J367" s="19">
        <f t="shared" si="13"/>
        <v>4</v>
      </c>
      <c r="K367" s="19">
        <f t="shared" si="13"/>
        <v>3.2</v>
      </c>
      <c r="L367" s="19">
        <f t="shared" si="13"/>
        <v>3.9E-2</v>
      </c>
      <c r="M367" s="19"/>
      <c r="N367" s="21">
        <f t="shared" si="13"/>
        <v>434.28571428571433</v>
      </c>
      <c r="O367" s="19">
        <f t="shared" si="13"/>
        <v>6.1</v>
      </c>
      <c r="P367" s="19"/>
      <c r="Q367" s="22"/>
    </row>
    <row r="368" spans="1:18" x14ac:dyDescent="0.25">
      <c r="B368" s="20" t="s">
        <v>538</v>
      </c>
      <c r="C368" s="19">
        <f>C373-C372</f>
        <v>32.299999999999997</v>
      </c>
      <c r="D368" s="19">
        <f>D373-D372</f>
        <v>8.5249999999999986</v>
      </c>
      <c r="E368" s="19">
        <f>E373-E372</f>
        <v>6</v>
      </c>
      <c r="F368" s="19">
        <f>F373-F372</f>
        <v>5.2750000000000004</v>
      </c>
      <c r="G368" s="19">
        <f>G373-G372</f>
        <v>30.65</v>
      </c>
      <c r="H368" s="19"/>
      <c r="I368" s="19">
        <f>I373-I372</f>
        <v>200.25</v>
      </c>
      <c r="J368" s="19">
        <f>J373-J372</f>
        <v>19.475000000000001</v>
      </c>
      <c r="K368" s="19">
        <f>K373-K372</f>
        <v>3.0999999999999996</v>
      </c>
      <c r="L368" s="19">
        <f>L373-L372</f>
        <v>0.16200000000000001</v>
      </c>
      <c r="M368" s="19"/>
      <c r="N368" s="21">
        <f>N373-N372</f>
        <v>686.41810103070907</v>
      </c>
      <c r="O368" s="19">
        <f>O373-O372</f>
        <v>14.575000000000001</v>
      </c>
      <c r="P368" s="19"/>
      <c r="Q368" s="22"/>
    </row>
    <row r="370" spans="2:17" x14ac:dyDescent="0.25">
      <c r="B370" s="20" t="s">
        <v>539</v>
      </c>
      <c r="C370" s="19">
        <f>MIN(C2:C363)</f>
        <v>2.5</v>
      </c>
      <c r="D370" s="19">
        <f t="shared" ref="D370:Q370" si="14">MIN(D2:D363)</f>
        <v>1.8</v>
      </c>
      <c r="E370" s="19">
        <f t="shared" si="14"/>
        <v>0.5</v>
      </c>
      <c r="F370" s="19">
        <f t="shared" si="14"/>
        <v>0.9</v>
      </c>
      <c r="G370" s="19">
        <f t="shared" si="14"/>
        <v>0.6</v>
      </c>
      <c r="H370" s="19"/>
      <c r="I370" s="19">
        <f t="shared" si="14"/>
        <v>1.2</v>
      </c>
      <c r="J370" s="19">
        <f t="shared" si="14"/>
        <v>0.1</v>
      </c>
      <c r="K370" s="19">
        <f t="shared" si="14"/>
        <v>0.6</v>
      </c>
      <c r="L370" s="19">
        <f t="shared" si="14"/>
        <v>0</v>
      </c>
      <c r="M370" s="19"/>
      <c r="N370" s="21">
        <f t="shared" si="14"/>
        <v>4.2918454935622314</v>
      </c>
      <c r="O370" s="19">
        <f t="shared" si="14"/>
        <v>0.1</v>
      </c>
      <c r="P370" s="19"/>
      <c r="Q370" s="22"/>
    </row>
    <row r="371" spans="2:17" x14ac:dyDescent="0.25">
      <c r="B371" s="20" t="s">
        <v>540</v>
      </c>
      <c r="C371" s="19">
        <f>MAX(C372-1.5*C368,C370)</f>
        <v>2.5</v>
      </c>
      <c r="D371" s="19">
        <f>MAX(D372-1.5*D368,D370)</f>
        <v>1.8</v>
      </c>
      <c r="E371" s="19">
        <f>MAX(E372-1.5*E368,E370)</f>
        <v>0.5</v>
      </c>
      <c r="F371" s="19">
        <f>MAX(F372-1.5*F368,F370)</f>
        <v>0.9</v>
      </c>
      <c r="G371" s="19">
        <f>MAX(G372-1.5*G368,G370)</f>
        <v>0.6</v>
      </c>
      <c r="H371" s="19"/>
      <c r="I371" s="19">
        <f>MAX(I372-1.5*I368,I370)</f>
        <v>1.2</v>
      </c>
      <c r="J371" s="19">
        <f>MAX(J372-1.5*J368,J370)</f>
        <v>0.1</v>
      </c>
      <c r="K371" s="19">
        <f>MAX(K372-1.5*K368,K370)</f>
        <v>0.6</v>
      </c>
      <c r="L371" s="19">
        <f>MAX(L372-1.5*L368,L370)</f>
        <v>0</v>
      </c>
      <c r="M371" s="19"/>
      <c r="N371" s="21">
        <f>MAX(N372-1.5*N368,N370)</f>
        <v>4.2918454935622314</v>
      </c>
      <c r="O371" s="19">
        <f>MAX(O372-1.5*O368,O370)</f>
        <v>0.1</v>
      </c>
      <c r="P371" s="19"/>
      <c r="Q371" s="22"/>
    </row>
    <row r="372" spans="2:17" x14ac:dyDescent="0.25">
      <c r="B372" s="20" t="s">
        <v>541</v>
      </c>
      <c r="C372" s="19">
        <f>QUARTILE(C2:C363,1)</f>
        <v>8.3250000000000011</v>
      </c>
      <c r="D372" s="19">
        <f t="shared" ref="D372:Q372" si="15">QUARTILE(D2:D363,1)</f>
        <v>3.3</v>
      </c>
      <c r="E372" s="19">
        <f t="shared" si="15"/>
        <v>2.4</v>
      </c>
      <c r="F372" s="19">
        <f t="shared" si="15"/>
        <v>2.4</v>
      </c>
      <c r="G372" s="19">
        <f t="shared" si="15"/>
        <v>4.5</v>
      </c>
      <c r="H372" s="19"/>
      <c r="I372" s="19">
        <f t="shared" si="15"/>
        <v>8.25</v>
      </c>
      <c r="J372" s="19">
        <f t="shared" si="15"/>
        <v>0.9</v>
      </c>
      <c r="K372" s="19">
        <f t="shared" si="15"/>
        <v>2.2000000000000002</v>
      </c>
      <c r="L372" s="19">
        <f t="shared" si="15"/>
        <v>5.2500000000000003E-3</v>
      </c>
      <c r="M372" s="19"/>
      <c r="N372" s="21">
        <f t="shared" si="15"/>
        <v>226.7282321899736</v>
      </c>
      <c r="O372" s="19">
        <f t="shared" si="15"/>
        <v>2.1</v>
      </c>
      <c r="P372" s="19"/>
      <c r="Q372" s="22"/>
    </row>
    <row r="373" spans="2:17" x14ac:dyDescent="0.25">
      <c r="B373" s="20" t="s">
        <v>542</v>
      </c>
      <c r="C373" s="19">
        <f>QUARTILE(C2:C363,3)</f>
        <v>40.625</v>
      </c>
      <c r="D373" s="19">
        <f t="shared" ref="D373:Q373" si="16">QUARTILE(D2:D363,3)</f>
        <v>11.824999999999999</v>
      </c>
      <c r="E373" s="19">
        <f t="shared" si="16"/>
        <v>8.4</v>
      </c>
      <c r="F373" s="19">
        <f t="shared" si="16"/>
        <v>7.6749999999999998</v>
      </c>
      <c r="G373" s="19">
        <f t="shared" si="16"/>
        <v>35.15</v>
      </c>
      <c r="H373" s="19"/>
      <c r="I373" s="19">
        <f t="shared" si="16"/>
        <v>208.5</v>
      </c>
      <c r="J373" s="19">
        <f t="shared" si="16"/>
        <v>20.375</v>
      </c>
      <c r="K373" s="19">
        <f t="shared" si="16"/>
        <v>5.3</v>
      </c>
      <c r="L373" s="19">
        <f t="shared" si="16"/>
        <v>0.16725000000000001</v>
      </c>
      <c r="M373" s="19"/>
      <c r="N373" s="21">
        <f t="shared" si="16"/>
        <v>913.14633322068266</v>
      </c>
      <c r="O373" s="19">
        <f t="shared" si="16"/>
        <v>16.675000000000001</v>
      </c>
      <c r="P373" s="19"/>
      <c r="Q373" s="22"/>
    </row>
    <row r="374" spans="2:17" x14ac:dyDescent="0.25">
      <c r="B374" s="20" t="s">
        <v>543</v>
      </c>
      <c r="C374" s="19">
        <f>MIN(C373+1.5*C368,C375)</f>
        <v>89.074999999999989</v>
      </c>
      <c r="D374" s="19">
        <f>MIN(D373+1.5*D368,D375)</f>
        <v>24.1</v>
      </c>
      <c r="E374" s="19">
        <f>MIN(E373+1.5*E368,E375)</f>
        <v>17.399999999999999</v>
      </c>
      <c r="F374" s="19">
        <f>MIN(F373+1.5*F368,F375)</f>
        <v>15.5875</v>
      </c>
      <c r="G374" s="19">
        <f>MIN(G373+1.5*G368,G375)</f>
        <v>81.125</v>
      </c>
      <c r="H374" s="19"/>
      <c r="I374" s="19">
        <f>MIN(I373+1.5*I368,I375)</f>
        <v>508.875</v>
      </c>
      <c r="J374" s="19">
        <f>MIN(J373+1.5*J368,J375)</f>
        <v>49.587500000000006</v>
      </c>
      <c r="K374" s="19">
        <f>MIN(K373+1.5*K368,K375)</f>
        <v>9.9499999999999993</v>
      </c>
      <c r="L374" s="19">
        <f>MIN(L373+1.5*L368,L375)</f>
        <v>0.41025</v>
      </c>
      <c r="M374" s="19"/>
      <c r="N374" s="21">
        <f>MIN(N373+1.5*N368,N375)</f>
        <v>1942.7734847667462</v>
      </c>
      <c r="O374" s="19">
        <f>MIN(O373+1.5*O368,O375)</f>
        <v>38.537500000000001</v>
      </c>
      <c r="P374" s="19"/>
      <c r="Q374" s="22"/>
    </row>
    <row r="375" spans="2:17" x14ac:dyDescent="0.25">
      <c r="B375" s="20" t="s">
        <v>544</v>
      </c>
      <c r="C375" s="19">
        <f>MAX(C2:C363)</f>
        <v>89.1</v>
      </c>
      <c r="D375" s="19">
        <f t="shared" ref="D375:Q375" si="17">MAX(D2:D363)</f>
        <v>24.1</v>
      </c>
      <c r="E375" s="19">
        <f t="shared" si="17"/>
        <v>22.5</v>
      </c>
      <c r="F375" s="19">
        <f t="shared" si="17"/>
        <v>15.6</v>
      </c>
      <c r="G375" s="19">
        <f t="shared" si="17"/>
        <v>191.1</v>
      </c>
      <c r="H375" s="19"/>
      <c r="I375" s="19">
        <f t="shared" si="17"/>
        <v>1755.8</v>
      </c>
      <c r="J375" s="19">
        <f t="shared" si="17"/>
        <v>411.6</v>
      </c>
      <c r="K375" s="19">
        <f t="shared" si="17"/>
        <v>18.100000000000001</v>
      </c>
      <c r="L375" s="19">
        <f t="shared" si="17"/>
        <v>0.81400000000000006</v>
      </c>
      <c r="M375" s="19"/>
      <c r="N375" s="21">
        <f t="shared" si="17"/>
        <v>13900</v>
      </c>
      <c r="O375" s="19">
        <f t="shared" si="17"/>
        <v>76.3</v>
      </c>
      <c r="P375" s="19"/>
      <c r="Q375" s="22"/>
    </row>
  </sheetData>
  <autoFilter ref="A1:Q364" xr:uid="{5221814F-4D93-4F50-889D-024A328AF5E9}">
    <sortState xmlns:xlrd2="http://schemas.microsoft.com/office/spreadsheetml/2017/richdata2" ref="A2:Q364">
      <sortCondition ref="O2:O364"/>
    </sortState>
  </autoFilter>
  <sortState xmlns:xlrd2="http://schemas.microsoft.com/office/spreadsheetml/2017/richdata2" ref="A2:Q365">
    <sortCondition ref="A1:A3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MariaElenaM</dc:creator>
  <cp:lastModifiedBy>MariaElenaM</cp:lastModifiedBy>
  <dcterms:created xsi:type="dcterms:W3CDTF">2024-03-18T17:34:16Z</dcterms:created>
  <dcterms:modified xsi:type="dcterms:W3CDTF">2024-03-26T11:16:25Z</dcterms:modified>
</cp:coreProperties>
</file>