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W Research Dissertation\"/>
    </mc:Choice>
  </mc:AlternateContent>
  <xr:revisionPtr revIDLastSave="0" documentId="13_ncr:1_{66CE6061-9A8A-42AF-8799-567C546AFFD5}" xr6:coauthVersionLast="47" xr6:coauthVersionMax="47" xr10:uidLastSave="{00000000-0000-0000-0000-000000000000}"/>
  <bookViews>
    <workbookView xWindow="-110" yWindow="-110" windowWidth="19420" windowHeight="10420" activeTab="1" xr2:uid="{AF39F991-6537-49F5-A077-EC58D9874609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3" i="2"/>
  <c r="R9" i="1" l="1"/>
  <c r="R8" i="1"/>
  <c r="S7" i="1"/>
  <c r="R7" i="1"/>
  <c r="R3" i="1"/>
  <c r="I24" i="1"/>
  <c r="I23" i="1"/>
  <c r="E23" i="1"/>
  <c r="I22" i="1"/>
  <c r="E22" i="1"/>
  <c r="I21" i="1"/>
  <c r="E21" i="1"/>
  <c r="D21" i="1"/>
  <c r="I20" i="1"/>
  <c r="D20" i="1"/>
  <c r="I19" i="1"/>
  <c r="E19" i="1"/>
  <c r="D19" i="1"/>
</calcChain>
</file>

<file path=xl/sharedStrings.xml><?xml version="1.0" encoding="utf-8"?>
<sst xmlns="http://schemas.openxmlformats.org/spreadsheetml/2006/main" count="110" uniqueCount="57">
  <si>
    <t>Data Collected from the other references</t>
  </si>
  <si>
    <t>(G. Ramakrishna and Sundararajan Thirumalai, 2005)</t>
  </si>
  <si>
    <t>Parameters</t>
  </si>
  <si>
    <t>Vf %</t>
  </si>
  <si>
    <t>L/d</t>
  </si>
  <si>
    <t>f'c</t>
  </si>
  <si>
    <t>T</t>
  </si>
  <si>
    <t>fcr</t>
  </si>
  <si>
    <t>MOR</t>
  </si>
  <si>
    <t>MOR/fcr</t>
  </si>
  <si>
    <t xml:space="preserve">Vf </t>
  </si>
  <si>
    <t>Volume fraction of fibers</t>
  </si>
  <si>
    <t>Plain</t>
  </si>
  <si>
    <t xml:space="preserve">L/d </t>
  </si>
  <si>
    <t>Aspect ratio of fibers</t>
  </si>
  <si>
    <t>A</t>
  </si>
  <si>
    <t xml:space="preserve">f'c </t>
  </si>
  <si>
    <t>Compressive strength of matrix reinforced with fibers Mpa</t>
  </si>
  <si>
    <t>B</t>
  </si>
  <si>
    <t>Tensile strength of the fibers Mpa</t>
  </si>
  <si>
    <t>C</t>
  </si>
  <si>
    <t>Modulus of rupture (maximum post cracking stress of FRCC)</t>
  </si>
  <si>
    <t>D</t>
  </si>
  <si>
    <t>(Naaman, 2018)</t>
  </si>
  <si>
    <t>(BAŞSÜRÜCÜ et al., 2022)</t>
  </si>
  <si>
    <t>HL 7 days</t>
  </si>
  <si>
    <t>SS 7 days</t>
  </si>
  <si>
    <t>PP 7 days</t>
  </si>
  <si>
    <t>HL 28 day</t>
  </si>
  <si>
    <t>SS 28 day</t>
  </si>
  <si>
    <t>PP 28 day</t>
  </si>
  <si>
    <t>(Li et al., 2018b)</t>
  </si>
  <si>
    <t>PC</t>
  </si>
  <si>
    <t>Str Steel F</t>
  </si>
  <si>
    <t>Hook End</t>
  </si>
  <si>
    <t>HookEnd</t>
  </si>
  <si>
    <t>Steel Corr</t>
  </si>
  <si>
    <t>CS Corr</t>
  </si>
  <si>
    <t>CL Corr</t>
  </si>
  <si>
    <t xml:space="preserve">(Yoo et al., 2017)    </t>
  </si>
  <si>
    <t>SS</t>
  </si>
  <si>
    <t>SM</t>
  </si>
  <si>
    <t>SL</t>
  </si>
  <si>
    <t>HL</t>
  </si>
  <si>
    <t>TL</t>
  </si>
  <si>
    <t>Min.</t>
  </si>
  <si>
    <t>Max</t>
  </si>
  <si>
    <t>Normalized</t>
  </si>
  <si>
    <t>without</t>
  </si>
  <si>
    <t>First cracking strength Mpa</t>
  </si>
  <si>
    <t xml:space="preserve">Ratio of Mod.of rupture to Limit of Proportionality </t>
  </si>
  <si>
    <t>Experimental work for Article1 only</t>
  </si>
  <si>
    <t>fc</t>
  </si>
  <si>
    <t>Vf</t>
  </si>
  <si>
    <t>l/d</t>
  </si>
  <si>
    <t>MOR/LOP</t>
  </si>
  <si>
    <t>Experimental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</si>
</sst>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/>
    <xf numFmtId="1" fontId="0" fillId="0" borderId="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/>
    <xf numFmtId="165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/>
    <xf numFmtId="0" fontId="0" fillId="0" borderId="25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165" fontId="0" fillId="0" borderId="1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6B2B5-DF0A-4F39-8305-582045ED334F}">
  <dimension ref="A1:V96"/>
  <sheetViews>
    <sheetView topLeftCell="A72" workbookViewId="0">
      <selection activeCell="I74" sqref="I74:I96"/>
    </sheetView>
  </sheetViews>
  <sheetFormatPr defaultRowHeight="14.5" x14ac:dyDescent="0.35"/>
  <cols>
    <col min="1" max="1" width="32.36328125" customWidth="1"/>
    <col min="21" max="21" width="10.453125" customWidth="1"/>
  </cols>
  <sheetData>
    <row r="1" spans="1:22" ht="23.5" x14ac:dyDescent="0.55000000000000004">
      <c r="A1" s="1" t="s">
        <v>0</v>
      </c>
    </row>
    <row r="2" spans="1:22" ht="15" thickBot="1" x14ac:dyDescent="0.4">
      <c r="R2" s="4" t="s">
        <v>46</v>
      </c>
      <c r="S2" s="4" t="s">
        <v>45</v>
      </c>
    </row>
    <row r="3" spans="1:22" x14ac:dyDescent="0.35">
      <c r="A3" s="47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/>
      <c r="K3" s="5" t="s">
        <v>10</v>
      </c>
      <c r="L3" s="6" t="s">
        <v>11</v>
      </c>
      <c r="M3" s="6"/>
      <c r="N3" s="7"/>
      <c r="O3" s="7"/>
      <c r="P3" s="7"/>
      <c r="Q3" s="8"/>
      <c r="R3" s="29">
        <f>MAX(C4:C73)</f>
        <v>2.5</v>
      </c>
      <c r="S3" s="30">
        <v>0</v>
      </c>
      <c r="T3" s="31"/>
      <c r="U3" s="32" t="s">
        <v>48</v>
      </c>
    </row>
    <row r="4" spans="1:22" x14ac:dyDescent="0.35">
      <c r="A4" s="48"/>
      <c r="B4" s="9" t="s">
        <v>12</v>
      </c>
      <c r="C4" s="10">
        <v>0</v>
      </c>
      <c r="D4" s="10">
        <v>0</v>
      </c>
      <c r="E4" s="11">
        <v>48.538688</v>
      </c>
      <c r="F4" s="10">
        <v>0</v>
      </c>
      <c r="G4" s="12">
        <v>4.2747140000000003</v>
      </c>
      <c r="H4" s="12">
        <v>0</v>
      </c>
      <c r="I4" s="13">
        <v>0</v>
      </c>
      <c r="J4" s="4"/>
      <c r="K4" s="14" t="s">
        <v>13</v>
      </c>
      <c r="L4" t="s">
        <v>14</v>
      </c>
      <c r="Q4" s="15"/>
      <c r="R4" s="33">
        <v>3750</v>
      </c>
      <c r="S4" s="10">
        <v>0</v>
      </c>
      <c r="T4" s="10"/>
      <c r="U4" s="34" t="s">
        <v>47</v>
      </c>
      <c r="V4" s="4"/>
    </row>
    <row r="5" spans="1:22" x14ac:dyDescent="0.35">
      <c r="A5" s="48"/>
      <c r="B5" s="9" t="s">
        <v>15</v>
      </c>
      <c r="C5" s="10">
        <v>0.5</v>
      </c>
      <c r="D5" s="10">
        <v>100</v>
      </c>
      <c r="E5" s="11">
        <v>51.365515000000002</v>
      </c>
      <c r="F5" s="10">
        <v>1100</v>
      </c>
      <c r="G5" s="12">
        <v>6.82</v>
      </c>
      <c r="H5" s="12">
        <v>7.79</v>
      </c>
      <c r="I5" s="13">
        <v>1.1414141414141414</v>
      </c>
      <c r="J5" s="4"/>
      <c r="K5" s="14" t="s">
        <v>16</v>
      </c>
      <c r="L5" t="s">
        <v>17</v>
      </c>
      <c r="Q5" s="15"/>
      <c r="R5" s="33">
        <v>220</v>
      </c>
      <c r="S5" s="10">
        <v>10.119999999999999</v>
      </c>
      <c r="T5" s="10"/>
      <c r="U5" s="34" t="s">
        <v>47</v>
      </c>
      <c r="V5" s="4"/>
    </row>
    <row r="6" spans="1:22" x14ac:dyDescent="0.35">
      <c r="A6" s="48"/>
      <c r="B6" s="9" t="s">
        <v>18</v>
      </c>
      <c r="C6" s="10">
        <v>0.5</v>
      </c>
      <c r="D6" s="10">
        <v>40</v>
      </c>
      <c r="E6" s="11">
        <v>48.469740999999999</v>
      </c>
      <c r="F6" s="10">
        <v>1000</v>
      </c>
      <c r="G6" s="12">
        <v>4.9297104999999997</v>
      </c>
      <c r="H6" s="12">
        <v>4.93</v>
      </c>
      <c r="I6" s="13">
        <v>1</v>
      </c>
      <c r="J6" s="4"/>
      <c r="K6" s="14" t="s">
        <v>6</v>
      </c>
      <c r="L6" t="s">
        <v>19</v>
      </c>
      <c r="Q6" s="15"/>
      <c r="R6" s="33">
        <v>4000</v>
      </c>
      <c r="S6" s="10">
        <v>0</v>
      </c>
      <c r="T6" s="10"/>
      <c r="U6" s="34" t="s">
        <v>47</v>
      </c>
      <c r="V6" s="4"/>
    </row>
    <row r="7" spans="1:22" x14ac:dyDescent="0.35">
      <c r="A7" s="48"/>
      <c r="B7" s="9" t="s">
        <v>20</v>
      </c>
      <c r="C7" s="10">
        <v>0.5</v>
      </c>
      <c r="D7" s="10">
        <v>65</v>
      </c>
      <c r="E7" s="11">
        <v>47.090800999999999</v>
      </c>
      <c r="F7" s="10">
        <v>1000</v>
      </c>
      <c r="G7" s="12">
        <v>5.34</v>
      </c>
      <c r="H7" s="12">
        <v>5.17</v>
      </c>
      <c r="I7" s="13">
        <v>0.967741935483871</v>
      </c>
      <c r="J7" s="4"/>
      <c r="K7" s="14" t="s">
        <v>7</v>
      </c>
      <c r="L7" t="s">
        <v>49</v>
      </c>
      <c r="Q7" s="15"/>
      <c r="R7" s="37">
        <f>MAX(G4:G73)</f>
        <v>17.7</v>
      </c>
      <c r="S7" s="11">
        <f>MIN(G4:G73)</f>
        <v>2.9990000000000001</v>
      </c>
      <c r="T7" s="28"/>
      <c r="U7" s="34"/>
    </row>
    <row r="8" spans="1:22" ht="15" thickBot="1" x14ac:dyDescent="0.4">
      <c r="A8" s="48"/>
      <c r="B8" s="9" t="s">
        <v>22</v>
      </c>
      <c r="C8" s="10">
        <v>0.5</v>
      </c>
      <c r="D8" s="10">
        <v>625</v>
      </c>
      <c r="E8" s="11">
        <v>41.87</v>
      </c>
      <c r="F8" s="10">
        <v>550</v>
      </c>
      <c r="G8" s="12">
        <v>5.3079999999999998</v>
      </c>
      <c r="H8" s="12">
        <v>5.31</v>
      </c>
      <c r="I8" s="13">
        <v>1</v>
      </c>
      <c r="J8" s="4"/>
      <c r="K8" s="16" t="s">
        <v>8</v>
      </c>
      <c r="L8" s="17" t="s">
        <v>21</v>
      </c>
      <c r="M8" s="17"/>
      <c r="N8" s="17"/>
      <c r="O8" s="17"/>
      <c r="P8" s="17"/>
      <c r="Q8" s="18"/>
      <c r="R8" s="38">
        <f>MAX(H4:H73)</f>
        <v>50.9</v>
      </c>
      <c r="S8" s="39">
        <v>0</v>
      </c>
      <c r="T8" s="35"/>
      <c r="U8" s="40"/>
    </row>
    <row r="9" spans="1:22" ht="15" thickBot="1" x14ac:dyDescent="0.4">
      <c r="A9" s="48"/>
      <c r="B9" s="9" t="s">
        <v>12</v>
      </c>
      <c r="C9" s="10">
        <v>0</v>
      </c>
      <c r="D9" s="10">
        <v>0</v>
      </c>
      <c r="E9" s="11">
        <v>48.538688</v>
      </c>
      <c r="F9" s="10">
        <v>0</v>
      </c>
      <c r="G9" s="12">
        <v>4.2747140000000003</v>
      </c>
      <c r="H9" s="12">
        <v>0</v>
      </c>
      <c r="I9" s="13">
        <v>0</v>
      </c>
      <c r="J9" s="4"/>
      <c r="K9" s="41" t="s">
        <v>9</v>
      </c>
      <c r="L9" s="42" t="s">
        <v>50</v>
      </c>
      <c r="M9" s="42"/>
      <c r="N9" s="42"/>
      <c r="O9" s="42"/>
      <c r="P9" s="42"/>
      <c r="Q9" s="42"/>
      <c r="R9" s="43">
        <f>MAX(I4:I73)</f>
        <v>3.75</v>
      </c>
      <c r="S9" s="36">
        <v>0</v>
      </c>
      <c r="T9" s="42"/>
      <c r="U9" s="44" t="s">
        <v>48</v>
      </c>
    </row>
    <row r="10" spans="1:22" x14ac:dyDescent="0.35">
      <c r="A10" s="48"/>
      <c r="B10" s="9" t="s">
        <v>15</v>
      </c>
      <c r="C10" s="10">
        <v>1</v>
      </c>
      <c r="D10" s="10">
        <v>100</v>
      </c>
      <c r="E10" s="11">
        <v>57.501798000000001</v>
      </c>
      <c r="F10" s="10">
        <v>1000</v>
      </c>
      <c r="G10" s="12">
        <v>8.1300000000000008</v>
      </c>
      <c r="H10" s="12">
        <v>9.7899999999999991</v>
      </c>
      <c r="I10" s="13">
        <v>1.2033898305084745</v>
      </c>
      <c r="J10" s="4"/>
    </row>
    <row r="11" spans="1:22" x14ac:dyDescent="0.35">
      <c r="A11" s="48"/>
      <c r="B11" s="9" t="s">
        <v>18</v>
      </c>
      <c r="C11" s="10">
        <v>1</v>
      </c>
      <c r="D11" s="10">
        <v>40</v>
      </c>
      <c r="E11" s="11">
        <v>47.090800999999999</v>
      </c>
      <c r="F11" s="10">
        <v>1000</v>
      </c>
      <c r="G11" s="12">
        <v>6.0673360000000001</v>
      </c>
      <c r="H11" s="12">
        <v>6.07</v>
      </c>
      <c r="I11" s="13">
        <v>1</v>
      </c>
      <c r="J11" s="4"/>
    </row>
    <row r="12" spans="1:22" x14ac:dyDescent="0.35">
      <c r="A12" s="48"/>
      <c r="B12" s="9" t="s">
        <v>20</v>
      </c>
      <c r="C12" s="10">
        <v>1</v>
      </c>
      <c r="D12" s="10">
        <v>65</v>
      </c>
      <c r="E12" s="11">
        <v>41.850828999999997</v>
      </c>
      <c r="F12" s="10">
        <v>1000</v>
      </c>
      <c r="G12" s="12">
        <v>5.6536540000000004</v>
      </c>
      <c r="H12" s="12">
        <v>5.65</v>
      </c>
      <c r="I12" s="13">
        <v>1.1006711409395973</v>
      </c>
      <c r="J12" s="4"/>
    </row>
    <row r="13" spans="1:22" x14ac:dyDescent="0.35">
      <c r="A13" s="48"/>
      <c r="B13" s="9" t="s">
        <v>22</v>
      </c>
      <c r="C13" s="10">
        <v>1</v>
      </c>
      <c r="D13" s="10">
        <v>65</v>
      </c>
      <c r="E13" s="11">
        <v>38.246000000000002</v>
      </c>
      <c r="F13" s="10">
        <v>1000</v>
      </c>
      <c r="G13" s="12">
        <v>4.6900000000000004</v>
      </c>
      <c r="H13" s="12">
        <v>5.1360000000000001</v>
      </c>
      <c r="I13" s="13">
        <v>1</v>
      </c>
      <c r="J13" s="4"/>
    </row>
    <row r="14" spans="1:22" x14ac:dyDescent="0.35">
      <c r="A14" s="48"/>
      <c r="B14" s="9" t="s">
        <v>18</v>
      </c>
      <c r="C14" s="10">
        <v>1.5</v>
      </c>
      <c r="D14" s="10">
        <v>40</v>
      </c>
      <c r="E14" s="11">
        <v>48.331847000000003</v>
      </c>
      <c r="F14" s="10">
        <v>1000</v>
      </c>
      <c r="G14" s="12">
        <v>6.9636469999999999</v>
      </c>
      <c r="H14" s="12">
        <v>6.96</v>
      </c>
      <c r="I14" s="13">
        <v>1</v>
      </c>
      <c r="J14" s="4"/>
    </row>
    <row r="15" spans="1:22" x14ac:dyDescent="0.35">
      <c r="A15" s="48"/>
      <c r="B15" s="9" t="s">
        <v>20</v>
      </c>
      <c r="C15" s="10">
        <v>1.5</v>
      </c>
      <c r="D15" s="10">
        <v>65</v>
      </c>
      <c r="E15" s="11">
        <v>38.817160999999999</v>
      </c>
      <c r="F15" s="10">
        <v>1000</v>
      </c>
      <c r="G15" s="12">
        <v>6.0670000000000002</v>
      </c>
      <c r="H15" s="12">
        <v>7.34</v>
      </c>
      <c r="I15" s="13">
        <v>1.2102272727272727</v>
      </c>
      <c r="J15" s="4"/>
    </row>
    <row r="16" spans="1:22" x14ac:dyDescent="0.35">
      <c r="A16" s="48"/>
      <c r="B16" s="9" t="s">
        <v>18</v>
      </c>
      <c r="C16" s="10">
        <v>2</v>
      </c>
      <c r="D16" s="10">
        <v>40</v>
      </c>
      <c r="E16" s="11">
        <v>35.783493</v>
      </c>
      <c r="F16" s="10">
        <v>1000</v>
      </c>
      <c r="G16" s="12">
        <v>6.1707565000000004</v>
      </c>
      <c r="H16" s="12">
        <v>6.2050000000000001</v>
      </c>
      <c r="I16" s="13">
        <v>1.005586592178771</v>
      </c>
      <c r="J16" s="4"/>
    </row>
    <row r="17" spans="1:10" x14ac:dyDescent="0.35">
      <c r="A17" s="48"/>
      <c r="B17" s="9" t="s">
        <v>20</v>
      </c>
      <c r="C17" s="10">
        <v>2</v>
      </c>
      <c r="D17" s="10">
        <v>65</v>
      </c>
      <c r="E17" s="11">
        <v>38.127690999999999</v>
      </c>
      <c r="F17" s="10">
        <v>1000</v>
      </c>
      <c r="G17" s="12">
        <v>6.41</v>
      </c>
      <c r="H17" s="12">
        <v>7.72</v>
      </c>
      <c r="I17" s="13">
        <v>1.2043010752688172</v>
      </c>
      <c r="J17" s="4"/>
    </row>
    <row r="18" spans="1:10" ht="15" thickBot="1" x14ac:dyDescent="0.4">
      <c r="A18" s="49"/>
      <c r="B18" s="9" t="s">
        <v>22</v>
      </c>
      <c r="C18" s="10">
        <v>2</v>
      </c>
      <c r="D18" s="10">
        <v>625</v>
      </c>
      <c r="E18" s="11">
        <v>10.119999999999999</v>
      </c>
      <c r="F18" s="10">
        <v>550</v>
      </c>
      <c r="G18" s="12">
        <v>2.9990000000000001</v>
      </c>
      <c r="H18" s="12">
        <v>3.0329999999999999</v>
      </c>
      <c r="I18" s="13">
        <v>1.0114942528735633</v>
      </c>
      <c r="J18" s="4"/>
    </row>
    <row r="19" spans="1:10" x14ac:dyDescent="0.35">
      <c r="A19" s="47" t="s">
        <v>23</v>
      </c>
      <c r="C19" s="11">
        <v>1.5</v>
      </c>
      <c r="D19" s="11">
        <f>40/0.44</f>
        <v>90.909090909090907</v>
      </c>
      <c r="E19" s="19">
        <f>44*1.25</f>
        <v>55</v>
      </c>
      <c r="F19" s="19">
        <v>500</v>
      </c>
      <c r="G19" s="10">
        <v>5.8</v>
      </c>
      <c r="H19" s="10">
        <v>6.8</v>
      </c>
      <c r="I19" s="13">
        <f>6.8/G19</f>
        <v>1.1724137931034482</v>
      </c>
      <c r="J19" s="45"/>
    </row>
    <row r="20" spans="1:10" x14ac:dyDescent="0.35">
      <c r="A20" s="48"/>
      <c r="C20" s="11">
        <v>0.5</v>
      </c>
      <c r="D20" s="11">
        <f>40/0.44</f>
        <v>90.909090909090907</v>
      </c>
      <c r="E20" s="10">
        <v>55</v>
      </c>
      <c r="F20" s="19">
        <v>500</v>
      </c>
      <c r="G20" s="10">
        <v>5.8</v>
      </c>
      <c r="H20" s="10">
        <v>3</v>
      </c>
      <c r="I20" s="13">
        <f>3/G20</f>
        <v>0.51724137931034486</v>
      </c>
      <c r="J20" s="45"/>
    </row>
    <row r="21" spans="1:10" x14ac:dyDescent="0.35">
      <c r="A21" s="48"/>
      <c r="C21" s="11">
        <v>2</v>
      </c>
      <c r="D21" s="10">
        <f>30/0.3</f>
        <v>100</v>
      </c>
      <c r="E21" s="10">
        <f>84*1.25</f>
        <v>105</v>
      </c>
      <c r="F21" s="19">
        <v>1600</v>
      </c>
      <c r="G21" s="10">
        <v>12</v>
      </c>
      <c r="H21" s="10">
        <v>35</v>
      </c>
      <c r="I21" s="13">
        <f>35/G21</f>
        <v>2.9166666666666665</v>
      </c>
      <c r="J21" s="4"/>
    </row>
    <row r="22" spans="1:10" x14ac:dyDescent="0.35">
      <c r="A22" s="48"/>
      <c r="C22" s="11">
        <v>1.5</v>
      </c>
      <c r="D22" s="10">
        <v>100</v>
      </c>
      <c r="E22" s="10">
        <f>84*1.25</f>
        <v>105</v>
      </c>
      <c r="F22" s="19">
        <v>1600</v>
      </c>
      <c r="G22" s="10">
        <v>12</v>
      </c>
      <c r="H22" s="10">
        <v>31</v>
      </c>
      <c r="I22" s="13">
        <f>31/G22</f>
        <v>2.5833333333333335</v>
      </c>
      <c r="J22" s="4"/>
    </row>
    <row r="23" spans="1:10" x14ac:dyDescent="0.35">
      <c r="A23" s="48"/>
      <c r="C23" s="11">
        <v>1</v>
      </c>
      <c r="D23" s="10">
        <v>100</v>
      </c>
      <c r="E23" s="10">
        <f>84*1.25</f>
        <v>105</v>
      </c>
      <c r="F23" s="19">
        <v>1600</v>
      </c>
      <c r="G23" s="10">
        <v>12</v>
      </c>
      <c r="H23" s="10">
        <v>25</v>
      </c>
      <c r="I23" s="13">
        <f>25/12</f>
        <v>2.0833333333333335</v>
      </c>
      <c r="J23" s="4"/>
    </row>
    <row r="24" spans="1:10" x14ac:dyDescent="0.35">
      <c r="A24" s="48"/>
      <c r="C24" s="20">
        <v>2.5</v>
      </c>
      <c r="D24" s="21">
        <v>65</v>
      </c>
      <c r="E24" s="21">
        <v>201</v>
      </c>
      <c r="F24" s="22">
        <v>2600</v>
      </c>
      <c r="G24" s="21">
        <v>8</v>
      </c>
      <c r="H24" s="21">
        <v>30</v>
      </c>
      <c r="I24" s="23">
        <f>30/G24</f>
        <v>3.75</v>
      </c>
      <c r="J24" s="4"/>
    </row>
    <row r="25" spans="1:10" x14ac:dyDescent="0.35">
      <c r="A25" s="50" t="s">
        <v>24</v>
      </c>
      <c r="B25" s="10" t="s">
        <v>12</v>
      </c>
      <c r="C25" s="10">
        <v>0</v>
      </c>
      <c r="D25" s="10">
        <v>0</v>
      </c>
      <c r="E25" s="10">
        <v>37.1</v>
      </c>
      <c r="F25" s="10">
        <v>0</v>
      </c>
      <c r="G25" s="10">
        <v>8.9</v>
      </c>
      <c r="H25" s="10">
        <v>0</v>
      </c>
      <c r="I25" s="13">
        <v>0</v>
      </c>
      <c r="J25" s="4"/>
    </row>
    <row r="26" spans="1:10" x14ac:dyDescent="0.35">
      <c r="A26" s="50"/>
      <c r="B26" s="10" t="s">
        <v>25</v>
      </c>
      <c r="C26" s="10">
        <v>0.4</v>
      </c>
      <c r="D26" s="10">
        <v>66</v>
      </c>
      <c r="E26" s="10">
        <v>36.5</v>
      </c>
      <c r="F26" s="10">
        <v>1150</v>
      </c>
      <c r="G26" s="10">
        <v>8.9</v>
      </c>
      <c r="H26" s="10">
        <v>9.76</v>
      </c>
      <c r="I26" s="13">
        <v>1.0966292134831459</v>
      </c>
      <c r="J26" s="4"/>
    </row>
    <row r="27" spans="1:10" x14ac:dyDescent="0.35">
      <c r="A27" s="50"/>
      <c r="B27" s="10" t="s">
        <v>26</v>
      </c>
      <c r="C27" s="10">
        <v>0.4</v>
      </c>
      <c r="D27" s="10">
        <v>40</v>
      </c>
      <c r="E27" s="10">
        <v>25.1</v>
      </c>
      <c r="F27" s="10">
        <v>3000</v>
      </c>
      <c r="G27" s="10">
        <v>8.9</v>
      </c>
      <c r="H27" s="10">
        <v>9.1</v>
      </c>
      <c r="I27" s="13">
        <v>1.0224719101123594</v>
      </c>
      <c r="J27" s="4"/>
    </row>
    <row r="28" spans="1:10" x14ac:dyDescent="0.35">
      <c r="A28" s="50"/>
      <c r="B28" s="10" t="s">
        <v>27</v>
      </c>
      <c r="C28" s="10">
        <v>0.4</v>
      </c>
      <c r="D28" s="10">
        <v>240</v>
      </c>
      <c r="E28" s="10">
        <v>17.5</v>
      </c>
      <c r="F28" s="10">
        <v>350</v>
      </c>
      <c r="G28" s="10">
        <v>8.9</v>
      </c>
      <c r="H28" s="10">
        <v>7.95</v>
      </c>
      <c r="I28" s="13">
        <v>0.8932584269662921</v>
      </c>
      <c r="J28" s="4"/>
    </row>
    <row r="29" spans="1:10" x14ac:dyDescent="0.35">
      <c r="A29" s="50"/>
      <c r="B29" s="10" t="s">
        <v>25</v>
      </c>
      <c r="C29" s="10">
        <v>0.8</v>
      </c>
      <c r="D29" s="10">
        <v>66</v>
      </c>
      <c r="E29" s="10">
        <v>30.5</v>
      </c>
      <c r="F29" s="10">
        <v>1150</v>
      </c>
      <c r="G29" s="10">
        <v>8.9</v>
      </c>
      <c r="H29" s="10">
        <v>11.05</v>
      </c>
      <c r="I29" s="13">
        <v>1.2415730337078652</v>
      </c>
      <c r="J29" s="4"/>
    </row>
    <row r="30" spans="1:10" x14ac:dyDescent="0.35">
      <c r="A30" s="50"/>
      <c r="B30" s="10" t="s">
        <v>26</v>
      </c>
      <c r="C30" s="10">
        <v>0.8</v>
      </c>
      <c r="D30" s="10">
        <v>40</v>
      </c>
      <c r="E30" s="10">
        <v>22.1</v>
      </c>
      <c r="F30" s="10">
        <v>3000</v>
      </c>
      <c r="G30" s="10">
        <v>8.9</v>
      </c>
      <c r="H30" s="10">
        <v>8.65</v>
      </c>
      <c r="I30" s="13">
        <v>0.9719101123595506</v>
      </c>
      <c r="J30" s="4"/>
    </row>
    <row r="31" spans="1:10" x14ac:dyDescent="0.35">
      <c r="A31" s="50"/>
      <c r="B31" s="10" t="s">
        <v>27</v>
      </c>
      <c r="C31" s="10">
        <v>0.8</v>
      </c>
      <c r="D31" s="10">
        <v>240</v>
      </c>
      <c r="E31" s="10">
        <v>16.2</v>
      </c>
      <c r="F31" s="10">
        <v>350</v>
      </c>
      <c r="G31" s="10">
        <v>8.9</v>
      </c>
      <c r="H31" s="10">
        <v>5.38</v>
      </c>
      <c r="I31" s="13">
        <v>0.60449438202247185</v>
      </c>
      <c r="J31" s="4"/>
    </row>
    <row r="32" spans="1:10" x14ac:dyDescent="0.35">
      <c r="A32" s="50"/>
      <c r="B32" s="10" t="s">
        <v>12</v>
      </c>
      <c r="C32" s="10">
        <v>0</v>
      </c>
      <c r="D32" s="10">
        <v>0</v>
      </c>
      <c r="E32" s="10">
        <v>41.1</v>
      </c>
      <c r="F32" s="10">
        <v>0</v>
      </c>
      <c r="G32" s="10">
        <v>9.82</v>
      </c>
      <c r="H32" s="10">
        <v>0</v>
      </c>
      <c r="I32" s="13">
        <v>0</v>
      </c>
      <c r="J32" s="4"/>
    </row>
    <row r="33" spans="1:10" x14ac:dyDescent="0.35">
      <c r="A33" s="50"/>
      <c r="B33" s="10" t="s">
        <v>28</v>
      </c>
      <c r="C33" s="10">
        <v>0.4</v>
      </c>
      <c r="D33" s="10">
        <v>66</v>
      </c>
      <c r="E33" s="10">
        <v>40.799999999999997</v>
      </c>
      <c r="F33" s="10">
        <v>1150</v>
      </c>
      <c r="G33" s="10">
        <v>9.82</v>
      </c>
      <c r="H33" s="10">
        <v>10.61</v>
      </c>
      <c r="I33" s="13">
        <v>1.0804480651731161</v>
      </c>
      <c r="J33" s="4"/>
    </row>
    <row r="34" spans="1:10" x14ac:dyDescent="0.35">
      <c r="A34" s="50"/>
      <c r="B34" s="10" t="s">
        <v>29</v>
      </c>
      <c r="C34" s="10">
        <v>0.4</v>
      </c>
      <c r="D34" s="10">
        <v>40</v>
      </c>
      <c r="E34" s="10">
        <v>43.5</v>
      </c>
      <c r="F34" s="10">
        <v>3000</v>
      </c>
      <c r="G34" s="10">
        <v>9.82</v>
      </c>
      <c r="H34" s="10">
        <v>10.25</v>
      </c>
      <c r="I34" s="13">
        <v>1.0437881873727086</v>
      </c>
      <c r="J34" s="4"/>
    </row>
    <row r="35" spans="1:10" x14ac:dyDescent="0.35">
      <c r="A35" s="50"/>
      <c r="B35" s="10" t="s">
        <v>30</v>
      </c>
      <c r="C35" s="10">
        <v>0.4</v>
      </c>
      <c r="D35" s="10">
        <v>240</v>
      </c>
      <c r="E35" s="10">
        <v>30.1</v>
      </c>
      <c r="F35" s="10">
        <v>350</v>
      </c>
      <c r="G35" s="10">
        <v>9.82</v>
      </c>
      <c r="H35" s="10">
        <v>9.0399999999999991</v>
      </c>
      <c r="I35" s="13">
        <v>0.92057026476578396</v>
      </c>
      <c r="J35" s="4"/>
    </row>
    <row r="36" spans="1:10" x14ac:dyDescent="0.35">
      <c r="A36" s="50"/>
      <c r="B36" s="10" t="s">
        <v>28</v>
      </c>
      <c r="C36" s="10">
        <v>0.8</v>
      </c>
      <c r="D36" s="10">
        <v>66</v>
      </c>
      <c r="E36" s="10">
        <v>41.7</v>
      </c>
      <c r="F36" s="10">
        <v>1150</v>
      </c>
      <c r="G36" s="10">
        <v>9.82</v>
      </c>
      <c r="H36" s="10">
        <v>12.8</v>
      </c>
      <c r="I36" s="13">
        <v>1.3034623217922607</v>
      </c>
      <c r="J36" s="4"/>
    </row>
    <row r="37" spans="1:10" x14ac:dyDescent="0.35">
      <c r="A37" s="50"/>
      <c r="B37" s="10" t="s">
        <v>29</v>
      </c>
      <c r="C37" s="10">
        <v>0.8</v>
      </c>
      <c r="D37" s="10">
        <v>40</v>
      </c>
      <c r="E37" s="10">
        <v>45.2</v>
      </c>
      <c r="F37" s="10">
        <v>3000</v>
      </c>
      <c r="G37" s="10">
        <v>9.82</v>
      </c>
      <c r="H37" s="10">
        <v>9.1999999999999993</v>
      </c>
      <c r="I37" s="13">
        <v>0.93686354378818726</v>
      </c>
      <c r="J37" s="4"/>
    </row>
    <row r="38" spans="1:10" ht="15" thickBot="1" x14ac:dyDescent="0.4">
      <c r="A38" s="51"/>
      <c r="B38" s="10" t="s">
        <v>30</v>
      </c>
      <c r="C38" s="10">
        <v>0.8</v>
      </c>
      <c r="D38" s="10">
        <v>240</v>
      </c>
      <c r="E38" s="10">
        <v>28.1</v>
      </c>
      <c r="F38" s="10">
        <v>350</v>
      </c>
      <c r="G38" s="10">
        <v>9.82</v>
      </c>
      <c r="H38" s="10">
        <v>6.54</v>
      </c>
      <c r="I38" s="13">
        <v>0.66598778004073322</v>
      </c>
      <c r="J38" s="4"/>
    </row>
    <row r="39" spans="1:10" x14ac:dyDescent="0.35">
      <c r="A39" s="52" t="s">
        <v>31</v>
      </c>
      <c r="B39" s="9" t="s">
        <v>32</v>
      </c>
      <c r="C39" s="10">
        <v>0</v>
      </c>
      <c r="D39" s="10">
        <v>0</v>
      </c>
      <c r="E39" s="10">
        <v>47.53</v>
      </c>
      <c r="F39" s="10">
        <v>1300</v>
      </c>
      <c r="G39" s="11">
        <v>13.885</v>
      </c>
      <c r="H39" s="12">
        <v>0</v>
      </c>
      <c r="I39" s="13">
        <v>0</v>
      </c>
      <c r="J39" s="4"/>
    </row>
    <row r="40" spans="1:10" x14ac:dyDescent="0.35">
      <c r="A40" s="53"/>
      <c r="B40" s="9" t="s">
        <v>33</v>
      </c>
      <c r="C40" s="10">
        <v>0.5</v>
      </c>
      <c r="D40" s="10">
        <v>60</v>
      </c>
      <c r="E40" s="10">
        <v>49.35</v>
      </c>
      <c r="F40" s="10">
        <v>1300</v>
      </c>
      <c r="G40" s="11">
        <v>13.885</v>
      </c>
      <c r="H40" s="12">
        <v>13.704000000000001</v>
      </c>
      <c r="I40" s="13">
        <v>0.98696435001800509</v>
      </c>
      <c r="J40" s="4"/>
    </row>
    <row r="41" spans="1:10" x14ac:dyDescent="0.35">
      <c r="A41" s="53"/>
      <c r="B41" s="9" t="s">
        <v>33</v>
      </c>
      <c r="C41" s="10">
        <v>1</v>
      </c>
      <c r="D41" s="10">
        <v>60</v>
      </c>
      <c r="E41" s="10">
        <v>51.44</v>
      </c>
      <c r="F41" s="10">
        <v>1300</v>
      </c>
      <c r="G41" s="11">
        <v>13.88</v>
      </c>
      <c r="H41" s="12">
        <v>16.091000000000001</v>
      </c>
      <c r="I41" s="13">
        <v>1.1592939481268012</v>
      </c>
      <c r="J41" s="4"/>
    </row>
    <row r="42" spans="1:10" x14ac:dyDescent="0.35">
      <c r="A42" s="53"/>
      <c r="B42" s="9" t="s">
        <v>33</v>
      </c>
      <c r="C42" s="10">
        <v>1.5</v>
      </c>
      <c r="D42" s="10">
        <v>60</v>
      </c>
      <c r="E42" s="10">
        <v>53.21</v>
      </c>
      <c r="F42" s="10">
        <v>1300</v>
      </c>
      <c r="G42" s="11">
        <v>13.88</v>
      </c>
      <c r="H42" s="12">
        <v>19.501000000000001</v>
      </c>
      <c r="I42" s="13">
        <v>1.404971181556196</v>
      </c>
      <c r="J42" s="4"/>
    </row>
    <row r="43" spans="1:10" x14ac:dyDescent="0.35">
      <c r="A43" s="53"/>
      <c r="B43" s="9" t="s">
        <v>33</v>
      </c>
      <c r="C43" s="10">
        <v>2</v>
      </c>
      <c r="D43" s="10">
        <v>60</v>
      </c>
      <c r="E43" s="10">
        <v>52.25</v>
      </c>
      <c r="F43" s="10">
        <v>1300</v>
      </c>
      <c r="G43" s="11">
        <v>13.88</v>
      </c>
      <c r="H43" s="12">
        <v>24.201000000000001</v>
      </c>
      <c r="I43" s="13">
        <v>1.7435878962536022</v>
      </c>
      <c r="J43" s="4"/>
    </row>
    <row r="44" spans="1:10" x14ac:dyDescent="0.35">
      <c r="A44" s="53"/>
      <c r="B44" s="9" t="s">
        <v>34</v>
      </c>
      <c r="C44" s="10">
        <v>0.5</v>
      </c>
      <c r="D44" s="10">
        <v>60</v>
      </c>
      <c r="E44" s="10">
        <v>50.76</v>
      </c>
      <c r="F44" s="10">
        <v>1195</v>
      </c>
      <c r="G44" s="11">
        <v>13.88</v>
      </c>
      <c r="H44" s="12">
        <v>14.266999999999999</v>
      </c>
      <c r="I44" s="13">
        <v>1.0278818443804034</v>
      </c>
      <c r="J44" s="4"/>
    </row>
    <row r="45" spans="1:10" x14ac:dyDescent="0.35">
      <c r="A45" s="53"/>
      <c r="B45" s="9" t="s">
        <v>34</v>
      </c>
      <c r="C45" s="10">
        <v>1</v>
      </c>
      <c r="D45" s="10">
        <v>60</v>
      </c>
      <c r="E45" s="10">
        <v>51.92</v>
      </c>
      <c r="F45" s="10">
        <v>1195</v>
      </c>
      <c r="G45" s="11">
        <v>13.88</v>
      </c>
      <c r="H45" s="12">
        <v>29.385999999999999</v>
      </c>
      <c r="I45" s="13">
        <v>2.1171469740634006</v>
      </c>
      <c r="J45" s="4"/>
    </row>
    <row r="46" spans="1:10" x14ac:dyDescent="0.35">
      <c r="A46" s="53"/>
      <c r="B46" s="9" t="s">
        <v>34</v>
      </c>
      <c r="C46" s="10">
        <v>1.5</v>
      </c>
      <c r="D46" s="10">
        <v>60</v>
      </c>
      <c r="E46" s="10">
        <v>53.65</v>
      </c>
      <c r="F46" s="10">
        <v>1195</v>
      </c>
      <c r="G46" s="11">
        <v>13.88</v>
      </c>
      <c r="H46" s="12">
        <v>33.305999999999997</v>
      </c>
      <c r="I46" s="13">
        <v>2.3995677233429391</v>
      </c>
      <c r="J46" s="4"/>
    </row>
    <row r="47" spans="1:10" x14ac:dyDescent="0.35">
      <c r="A47" s="53"/>
      <c r="B47" s="9" t="s">
        <v>35</v>
      </c>
      <c r="C47" s="10">
        <v>2</v>
      </c>
      <c r="D47" s="10">
        <v>60</v>
      </c>
      <c r="E47" s="10">
        <v>52.25</v>
      </c>
      <c r="F47" s="10">
        <v>1195</v>
      </c>
      <c r="G47" s="11">
        <v>13.88</v>
      </c>
      <c r="H47" s="12">
        <v>36.805</v>
      </c>
      <c r="I47" s="13">
        <v>2.651657060518732</v>
      </c>
      <c r="J47" s="4"/>
    </row>
    <row r="48" spans="1:10" x14ac:dyDescent="0.35">
      <c r="A48" s="53"/>
      <c r="B48" s="9" t="s">
        <v>36</v>
      </c>
      <c r="C48" s="10">
        <v>0.5</v>
      </c>
      <c r="D48" s="10">
        <v>60</v>
      </c>
      <c r="E48" s="10">
        <v>50.09</v>
      </c>
      <c r="F48" s="10">
        <v>1100</v>
      </c>
      <c r="G48" s="11">
        <v>13.88</v>
      </c>
      <c r="H48" s="12">
        <v>13.154</v>
      </c>
      <c r="I48" s="13">
        <v>0.94769452449567715</v>
      </c>
      <c r="J48" s="4"/>
    </row>
    <row r="49" spans="1:11" x14ac:dyDescent="0.35">
      <c r="A49" s="53"/>
      <c r="B49" s="9" t="s">
        <v>36</v>
      </c>
      <c r="C49" s="10">
        <v>1</v>
      </c>
      <c r="D49" s="10">
        <v>60</v>
      </c>
      <c r="E49" s="10">
        <v>51.75</v>
      </c>
      <c r="F49" s="10">
        <v>1100</v>
      </c>
      <c r="G49" s="11">
        <v>13.88</v>
      </c>
      <c r="H49" s="12">
        <v>14.266999999999999</v>
      </c>
      <c r="I49" s="13">
        <v>1.0278818443804034</v>
      </c>
      <c r="J49" s="4"/>
    </row>
    <row r="50" spans="1:11" x14ac:dyDescent="0.35">
      <c r="A50" s="53"/>
      <c r="B50" s="9" t="s">
        <v>36</v>
      </c>
      <c r="C50" s="10">
        <v>1.5</v>
      </c>
      <c r="D50" s="10">
        <v>60</v>
      </c>
      <c r="E50" s="10">
        <v>52.91</v>
      </c>
      <c r="F50" s="10">
        <v>1100</v>
      </c>
      <c r="G50" s="11">
        <v>13.88</v>
      </c>
      <c r="H50" s="12">
        <v>24.62</v>
      </c>
      <c r="I50" s="13">
        <v>1.7737752161383284</v>
      </c>
      <c r="J50" s="4"/>
    </row>
    <row r="51" spans="1:11" x14ac:dyDescent="0.35">
      <c r="A51" s="53"/>
      <c r="B51" s="9" t="s">
        <v>36</v>
      </c>
      <c r="C51" s="10">
        <v>2</v>
      </c>
      <c r="D51" s="10">
        <v>60</v>
      </c>
      <c r="E51" s="10">
        <v>52.91</v>
      </c>
      <c r="F51" s="10">
        <v>1100</v>
      </c>
      <c r="G51" s="11">
        <v>13.88</v>
      </c>
      <c r="H51" s="12">
        <v>29.52</v>
      </c>
      <c r="I51" s="13">
        <v>2.1268011527377522</v>
      </c>
      <c r="J51" s="4"/>
    </row>
    <row r="52" spans="1:11" x14ac:dyDescent="0.35">
      <c r="A52" s="53"/>
      <c r="B52" s="9" t="s">
        <v>37</v>
      </c>
      <c r="C52" s="10">
        <v>1.5</v>
      </c>
      <c r="D52" s="10">
        <v>40</v>
      </c>
      <c r="E52" s="10">
        <v>52.64</v>
      </c>
      <c r="F52" s="10">
        <v>1100</v>
      </c>
      <c r="G52" s="11">
        <v>13.88</v>
      </c>
      <c r="H52" s="12">
        <v>22.8</v>
      </c>
      <c r="I52" s="13">
        <v>1.6426512968299711</v>
      </c>
      <c r="J52" s="4"/>
    </row>
    <row r="53" spans="1:11" ht="15" thickBot="1" x14ac:dyDescent="0.4">
      <c r="A53" s="54"/>
      <c r="B53" s="9" t="s">
        <v>38</v>
      </c>
      <c r="C53" s="10">
        <v>1.5</v>
      </c>
      <c r="D53" s="10">
        <v>80</v>
      </c>
      <c r="E53" s="10">
        <v>52.75</v>
      </c>
      <c r="F53" s="10">
        <v>1100</v>
      </c>
      <c r="G53" s="11">
        <v>13.88</v>
      </c>
      <c r="H53" s="12">
        <v>28.122</v>
      </c>
      <c r="I53" s="13">
        <v>2.026080691642651</v>
      </c>
      <c r="J53" s="4"/>
      <c r="K53" s="24"/>
    </row>
    <row r="54" spans="1:11" x14ac:dyDescent="0.35">
      <c r="A54" s="55" t="s">
        <v>39</v>
      </c>
      <c r="B54" s="10" t="s">
        <v>40</v>
      </c>
      <c r="C54" s="10">
        <v>0.5</v>
      </c>
      <c r="D54" s="10">
        <v>65</v>
      </c>
      <c r="E54" s="25">
        <v>209</v>
      </c>
      <c r="F54" s="10">
        <v>2788</v>
      </c>
      <c r="G54" s="26">
        <v>13.8</v>
      </c>
      <c r="H54" s="27">
        <v>14</v>
      </c>
      <c r="I54" s="13">
        <v>1.01</v>
      </c>
      <c r="J54" s="4"/>
      <c r="K54" s="4"/>
    </row>
    <row r="55" spans="1:11" x14ac:dyDescent="0.35">
      <c r="A55" s="56"/>
      <c r="B55" s="10" t="s">
        <v>40</v>
      </c>
      <c r="C55" s="10">
        <v>1</v>
      </c>
      <c r="D55" s="10">
        <v>65</v>
      </c>
      <c r="E55" s="25">
        <v>200</v>
      </c>
      <c r="F55" s="10">
        <v>2788</v>
      </c>
      <c r="G55" s="26">
        <v>10</v>
      </c>
      <c r="H55" s="27">
        <v>22.6</v>
      </c>
      <c r="I55" s="13">
        <v>2.2599999999999998</v>
      </c>
      <c r="J55" s="4"/>
      <c r="K55" s="4"/>
    </row>
    <row r="56" spans="1:11" x14ac:dyDescent="0.35">
      <c r="A56" s="56"/>
      <c r="B56" s="10" t="s">
        <v>40</v>
      </c>
      <c r="C56" s="10">
        <v>1.5</v>
      </c>
      <c r="D56" s="10">
        <v>65</v>
      </c>
      <c r="E56" s="25">
        <v>210</v>
      </c>
      <c r="F56" s="10">
        <v>2788</v>
      </c>
      <c r="G56" s="26">
        <v>13.5</v>
      </c>
      <c r="H56" s="27">
        <v>31.7</v>
      </c>
      <c r="I56" s="13">
        <v>2.35</v>
      </c>
      <c r="J56" s="4"/>
      <c r="K56" s="4"/>
    </row>
    <row r="57" spans="1:11" x14ac:dyDescent="0.35">
      <c r="A57" s="56"/>
      <c r="B57" s="10" t="s">
        <v>40</v>
      </c>
      <c r="C57" s="10">
        <v>2</v>
      </c>
      <c r="D57" s="10">
        <v>65</v>
      </c>
      <c r="E57" s="25">
        <v>220</v>
      </c>
      <c r="F57" s="10">
        <v>2788</v>
      </c>
      <c r="G57" s="26">
        <v>14.6</v>
      </c>
      <c r="H57" s="27">
        <v>36.4</v>
      </c>
      <c r="I57" s="13">
        <v>2.4900000000000002</v>
      </c>
      <c r="J57" s="4"/>
      <c r="K57" s="4"/>
    </row>
    <row r="58" spans="1:11" x14ac:dyDescent="0.35">
      <c r="A58" s="56"/>
      <c r="B58" s="10" t="s">
        <v>41</v>
      </c>
      <c r="C58" s="10">
        <v>0.5</v>
      </c>
      <c r="D58" s="10">
        <v>97.5</v>
      </c>
      <c r="E58" s="25">
        <v>197</v>
      </c>
      <c r="F58" s="10">
        <v>2500</v>
      </c>
      <c r="G58" s="26">
        <v>14.5</v>
      </c>
      <c r="H58" s="27">
        <v>15.2</v>
      </c>
      <c r="I58" s="13">
        <v>1.05</v>
      </c>
      <c r="J58" s="4"/>
      <c r="K58" s="4"/>
    </row>
    <row r="59" spans="1:11" x14ac:dyDescent="0.35">
      <c r="A59" s="56"/>
      <c r="B59" s="10" t="s">
        <v>41</v>
      </c>
      <c r="C59" s="10">
        <v>1</v>
      </c>
      <c r="D59" s="10">
        <v>97.5</v>
      </c>
      <c r="E59" s="25">
        <v>197</v>
      </c>
      <c r="F59" s="10">
        <v>2500</v>
      </c>
      <c r="G59" s="26">
        <v>13.5</v>
      </c>
      <c r="H59" s="27">
        <v>29.8</v>
      </c>
      <c r="I59" s="13">
        <v>2.21</v>
      </c>
      <c r="J59" s="4"/>
      <c r="K59" s="4"/>
    </row>
    <row r="60" spans="1:11" x14ac:dyDescent="0.35">
      <c r="A60" s="56"/>
      <c r="B60" s="10" t="s">
        <v>41</v>
      </c>
      <c r="C60" s="10">
        <v>1.5</v>
      </c>
      <c r="D60" s="10">
        <v>97.5</v>
      </c>
      <c r="E60" s="25">
        <v>196</v>
      </c>
      <c r="F60" s="10">
        <v>2500</v>
      </c>
      <c r="G60" s="26">
        <v>17.3</v>
      </c>
      <c r="H60" s="27">
        <v>41.7</v>
      </c>
      <c r="I60" s="13">
        <v>2.41</v>
      </c>
      <c r="J60" s="4"/>
      <c r="K60" s="4"/>
    </row>
    <row r="61" spans="1:11" x14ac:dyDescent="0.35">
      <c r="A61" s="56"/>
      <c r="B61" s="10" t="s">
        <v>41</v>
      </c>
      <c r="C61" s="10">
        <v>2</v>
      </c>
      <c r="D61" s="10">
        <v>97.5</v>
      </c>
      <c r="E61" s="25">
        <v>202</v>
      </c>
      <c r="F61" s="10">
        <v>2500</v>
      </c>
      <c r="G61" s="26">
        <v>15.8</v>
      </c>
      <c r="H61" s="27">
        <v>50.9</v>
      </c>
      <c r="I61" s="13">
        <v>3.22</v>
      </c>
      <c r="J61" s="4"/>
      <c r="K61" s="4"/>
    </row>
    <row r="62" spans="1:11" x14ac:dyDescent="0.35">
      <c r="A62" s="56"/>
      <c r="B62" s="10" t="s">
        <v>42</v>
      </c>
      <c r="C62" s="10">
        <v>0.5</v>
      </c>
      <c r="D62" s="10">
        <v>100</v>
      </c>
      <c r="E62" s="25">
        <v>211</v>
      </c>
      <c r="F62" s="10">
        <v>2580</v>
      </c>
      <c r="G62" s="26">
        <v>12.9</v>
      </c>
      <c r="H62" s="27">
        <v>15.5</v>
      </c>
      <c r="I62" s="13">
        <v>1.2</v>
      </c>
      <c r="J62" s="4"/>
      <c r="K62" s="4"/>
    </row>
    <row r="63" spans="1:11" x14ac:dyDescent="0.35">
      <c r="A63" s="56"/>
      <c r="B63" s="10" t="s">
        <v>42</v>
      </c>
      <c r="C63" s="10">
        <v>1</v>
      </c>
      <c r="D63" s="10">
        <v>100</v>
      </c>
      <c r="E63" s="25">
        <v>185</v>
      </c>
      <c r="F63" s="10">
        <v>2580</v>
      </c>
      <c r="G63" s="26">
        <v>13.4</v>
      </c>
      <c r="H63" s="27">
        <v>29.9</v>
      </c>
      <c r="I63" s="13">
        <v>2.23</v>
      </c>
      <c r="J63" s="4"/>
      <c r="K63" s="4"/>
    </row>
    <row r="64" spans="1:11" x14ac:dyDescent="0.35">
      <c r="A64" s="56"/>
      <c r="B64" s="10" t="s">
        <v>42</v>
      </c>
      <c r="C64" s="10">
        <v>1.5</v>
      </c>
      <c r="D64" s="10">
        <v>100</v>
      </c>
      <c r="E64" s="25">
        <v>217</v>
      </c>
      <c r="F64" s="10">
        <v>2580</v>
      </c>
      <c r="G64" s="26">
        <v>14.5</v>
      </c>
      <c r="H64" s="27">
        <v>37.4</v>
      </c>
      <c r="I64" s="13">
        <v>2.58</v>
      </c>
      <c r="J64" s="4"/>
      <c r="K64" s="4"/>
    </row>
    <row r="65" spans="1:11" x14ac:dyDescent="0.35">
      <c r="A65" s="56"/>
      <c r="B65" s="10" t="s">
        <v>42</v>
      </c>
      <c r="C65" s="10">
        <v>2</v>
      </c>
      <c r="D65" s="10">
        <v>100</v>
      </c>
      <c r="E65" s="25">
        <v>219</v>
      </c>
      <c r="F65" s="10">
        <v>2580</v>
      </c>
      <c r="G65" s="26">
        <v>13.3</v>
      </c>
      <c r="H65" s="27">
        <v>42.4</v>
      </c>
      <c r="I65" s="13">
        <v>3.19</v>
      </c>
      <c r="J65" s="4"/>
      <c r="K65" s="4"/>
    </row>
    <row r="66" spans="1:11" x14ac:dyDescent="0.35">
      <c r="A66" s="56"/>
      <c r="B66" s="10" t="s">
        <v>43</v>
      </c>
      <c r="C66" s="10">
        <v>0.5</v>
      </c>
      <c r="D66" s="10">
        <v>80</v>
      </c>
      <c r="E66" s="25">
        <v>187</v>
      </c>
      <c r="F66" s="10">
        <v>2500</v>
      </c>
      <c r="G66" s="26">
        <v>17.3</v>
      </c>
      <c r="H66" s="27">
        <v>17.600000000000001</v>
      </c>
      <c r="I66" s="13">
        <v>1.02</v>
      </c>
      <c r="J66" s="4"/>
      <c r="K66" s="4"/>
    </row>
    <row r="67" spans="1:11" x14ac:dyDescent="0.35">
      <c r="A67" s="56"/>
      <c r="B67" s="10" t="s">
        <v>43</v>
      </c>
      <c r="C67" s="10">
        <v>1</v>
      </c>
      <c r="D67" s="10">
        <v>80</v>
      </c>
      <c r="E67" s="25">
        <v>210</v>
      </c>
      <c r="F67" s="10">
        <v>2500</v>
      </c>
      <c r="G67" s="26">
        <v>17.7</v>
      </c>
      <c r="H67" s="27">
        <v>26.7</v>
      </c>
      <c r="I67" s="13">
        <v>1.51</v>
      </c>
      <c r="J67" s="4"/>
      <c r="K67" s="4"/>
    </row>
    <row r="68" spans="1:11" x14ac:dyDescent="0.35">
      <c r="A68" s="56"/>
      <c r="B68" s="10" t="s">
        <v>43</v>
      </c>
      <c r="C68" s="10">
        <v>1.5</v>
      </c>
      <c r="D68" s="10">
        <v>80</v>
      </c>
      <c r="E68" s="25">
        <v>187</v>
      </c>
      <c r="F68" s="10">
        <v>2500</v>
      </c>
      <c r="G68" s="26">
        <v>16</v>
      </c>
      <c r="H68" s="27">
        <v>30.3</v>
      </c>
      <c r="I68" s="13">
        <v>1.89</v>
      </c>
      <c r="J68" s="4"/>
      <c r="K68" s="4"/>
    </row>
    <row r="69" spans="1:11" x14ac:dyDescent="0.35">
      <c r="A69" s="56"/>
      <c r="B69" s="10" t="s">
        <v>43</v>
      </c>
      <c r="C69" s="10">
        <v>2</v>
      </c>
      <c r="D69" s="10">
        <v>80</v>
      </c>
      <c r="E69" s="25">
        <v>189</v>
      </c>
      <c r="F69" s="10">
        <v>2500</v>
      </c>
      <c r="G69" s="26">
        <v>15.5</v>
      </c>
      <c r="H69" s="27">
        <v>34.4</v>
      </c>
      <c r="I69" s="13">
        <v>2.2200000000000002</v>
      </c>
      <c r="J69" s="4"/>
      <c r="K69" s="4"/>
    </row>
    <row r="70" spans="1:11" x14ac:dyDescent="0.35">
      <c r="A70" s="56"/>
      <c r="B70" s="10" t="s">
        <v>44</v>
      </c>
      <c r="C70" s="10">
        <v>0.5</v>
      </c>
      <c r="D70" s="10">
        <v>100</v>
      </c>
      <c r="E70" s="25">
        <v>195</v>
      </c>
      <c r="F70" s="10">
        <v>2428</v>
      </c>
      <c r="G70" s="26">
        <v>16.5</v>
      </c>
      <c r="H70" s="27">
        <v>18.7</v>
      </c>
      <c r="I70" s="13">
        <v>1.1299999999999999</v>
      </c>
      <c r="J70" s="4"/>
      <c r="K70" s="4"/>
    </row>
    <row r="71" spans="1:11" x14ac:dyDescent="0.35">
      <c r="A71" s="56"/>
      <c r="B71" s="10" t="s">
        <v>44</v>
      </c>
      <c r="C71" s="10">
        <v>1</v>
      </c>
      <c r="D71" s="10">
        <v>100</v>
      </c>
      <c r="E71" s="25">
        <v>195</v>
      </c>
      <c r="F71" s="10">
        <v>2428</v>
      </c>
      <c r="G71" s="26">
        <v>15.9</v>
      </c>
      <c r="H71" s="27">
        <v>31.5</v>
      </c>
      <c r="I71" s="13">
        <v>1.98</v>
      </c>
      <c r="J71" s="4"/>
      <c r="K71" s="4"/>
    </row>
    <row r="72" spans="1:11" x14ac:dyDescent="0.35">
      <c r="A72" s="56"/>
      <c r="B72" s="10" t="s">
        <v>44</v>
      </c>
      <c r="C72" s="10">
        <v>1.5</v>
      </c>
      <c r="D72" s="10">
        <v>100</v>
      </c>
      <c r="E72" s="25">
        <v>196</v>
      </c>
      <c r="F72" s="10">
        <v>2428</v>
      </c>
      <c r="G72" s="26">
        <v>16.100000000000001</v>
      </c>
      <c r="H72" s="27">
        <v>38.299999999999997</v>
      </c>
      <c r="I72" s="13">
        <v>2.38</v>
      </c>
      <c r="J72" s="4"/>
      <c r="K72" s="4"/>
    </row>
    <row r="73" spans="1:11" ht="15" thickBot="1" x14ac:dyDescent="0.4">
      <c r="A73" s="57"/>
      <c r="B73" s="10" t="s">
        <v>44</v>
      </c>
      <c r="C73" s="10">
        <v>2</v>
      </c>
      <c r="D73" s="10">
        <v>100</v>
      </c>
      <c r="E73" s="25">
        <v>201</v>
      </c>
      <c r="F73" s="10">
        <v>2428</v>
      </c>
      <c r="G73" s="26">
        <v>17.5</v>
      </c>
      <c r="H73" s="27">
        <v>42.7</v>
      </c>
      <c r="I73" s="13">
        <v>2.44</v>
      </c>
      <c r="J73" s="4"/>
      <c r="K73" s="4"/>
    </row>
    <row r="74" spans="1:11" x14ac:dyDescent="0.35">
      <c r="A74" t="s">
        <v>51</v>
      </c>
      <c r="I74" s="4">
        <v>0</v>
      </c>
      <c r="J74" s="4"/>
    </row>
    <row r="75" spans="1:11" x14ac:dyDescent="0.35">
      <c r="I75" s="4">
        <v>1.21</v>
      </c>
      <c r="J75" s="4"/>
    </row>
    <row r="76" spans="1:11" x14ac:dyDescent="0.35">
      <c r="I76" s="4">
        <v>1.33</v>
      </c>
      <c r="J76" s="4"/>
    </row>
    <row r="77" spans="1:11" x14ac:dyDescent="0.35">
      <c r="I77" s="4">
        <v>1.64</v>
      </c>
      <c r="J77" s="4"/>
    </row>
    <row r="78" spans="1:11" x14ac:dyDescent="0.35">
      <c r="I78" s="4">
        <v>2.44</v>
      </c>
      <c r="J78" s="4"/>
    </row>
    <row r="79" spans="1:11" x14ac:dyDescent="0.35">
      <c r="I79" s="4">
        <v>2.52</v>
      </c>
      <c r="J79" s="4"/>
    </row>
    <row r="80" spans="1:11" x14ac:dyDescent="0.35">
      <c r="I80" s="4">
        <v>1.66</v>
      </c>
      <c r="J80" s="4"/>
    </row>
    <row r="81" spans="9:10" x14ac:dyDescent="0.35">
      <c r="I81" s="4">
        <v>1.73</v>
      </c>
      <c r="J81" s="4"/>
    </row>
    <row r="82" spans="9:10" x14ac:dyDescent="0.35">
      <c r="I82" s="4">
        <v>2</v>
      </c>
      <c r="J82" s="4"/>
    </row>
    <row r="83" spans="9:10" x14ac:dyDescent="0.35">
      <c r="I83" s="4">
        <v>2.04</v>
      </c>
      <c r="J83" s="4"/>
    </row>
    <row r="84" spans="9:10" x14ac:dyDescent="0.35">
      <c r="I84" s="4">
        <v>1.97</v>
      </c>
      <c r="J84" s="4"/>
    </row>
    <row r="85" spans="9:10" x14ac:dyDescent="0.35">
      <c r="I85" s="4">
        <v>0</v>
      </c>
      <c r="J85" s="4"/>
    </row>
    <row r="86" spans="9:10" x14ac:dyDescent="0.35">
      <c r="I86" s="4">
        <v>0.62</v>
      </c>
      <c r="J86" s="4"/>
    </row>
    <row r="87" spans="9:10" x14ac:dyDescent="0.35">
      <c r="I87" s="4">
        <v>0.8</v>
      </c>
      <c r="J87" s="4"/>
    </row>
    <row r="88" spans="9:10" x14ac:dyDescent="0.35">
      <c r="I88" s="4">
        <v>0.94</v>
      </c>
      <c r="J88" s="4"/>
    </row>
    <row r="89" spans="9:10" x14ac:dyDescent="0.35">
      <c r="I89" s="4">
        <v>0.95</v>
      </c>
      <c r="J89" s="4"/>
    </row>
    <row r="90" spans="9:10" x14ac:dyDescent="0.35">
      <c r="I90" s="4">
        <v>0.91</v>
      </c>
      <c r="J90" s="4"/>
    </row>
    <row r="91" spans="9:10" x14ac:dyDescent="0.35">
      <c r="I91" s="4">
        <v>0</v>
      </c>
      <c r="J91" s="4"/>
    </row>
    <row r="92" spans="9:10" x14ac:dyDescent="0.35">
      <c r="I92" s="4">
        <v>0.66</v>
      </c>
      <c r="J92" s="4"/>
    </row>
    <row r="93" spans="9:10" x14ac:dyDescent="0.35">
      <c r="I93" s="4">
        <v>1.19</v>
      </c>
      <c r="J93" s="4"/>
    </row>
    <row r="94" spans="9:10" x14ac:dyDescent="0.35">
      <c r="I94" s="4">
        <v>1.28</v>
      </c>
      <c r="J94" s="4"/>
    </row>
    <row r="95" spans="9:10" x14ac:dyDescent="0.35">
      <c r="I95" s="4">
        <v>1.38</v>
      </c>
      <c r="J95" s="4"/>
    </row>
    <row r="96" spans="9:10" x14ac:dyDescent="0.35">
      <c r="I96" s="4">
        <v>1.17</v>
      </c>
      <c r="J96" s="4"/>
    </row>
  </sheetData>
  <mergeCells count="5">
    <mergeCell ref="A3:A18"/>
    <mergeCell ref="A19:A24"/>
    <mergeCell ref="A25:A38"/>
    <mergeCell ref="A39:A53"/>
    <mergeCell ref="A54:A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67A4-7FD8-4AB5-B279-705183BD2938}">
  <dimension ref="A2:H99"/>
  <sheetViews>
    <sheetView tabSelected="1" workbookViewId="0">
      <selection activeCell="L46" sqref="L46"/>
    </sheetView>
  </sheetViews>
  <sheetFormatPr defaultRowHeight="14.5" x14ac:dyDescent="0.35"/>
  <sheetData>
    <row r="2" spans="1:8" x14ac:dyDescent="0.35">
      <c r="A2" s="4" t="s">
        <v>53</v>
      </c>
      <c r="B2" s="4" t="s">
        <v>54</v>
      </c>
      <c r="C2" s="4" t="s">
        <v>52</v>
      </c>
      <c r="D2" s="4" t="s">
        <v>6</v>
      </c>
      <c r="E2" s="4" t="s">
        <v>55</v>
      </c>
    </row>
    <row r="3" spans="1:8" x14ac:dyDescent="0.35">
      <c r="A3" s="10">
        <v>0</v>
      </c>
      <c r="B3" s="10">
        <v>0</v>
      </c>
      <c r="C3" s="11">
        <v>48.538688</v>
      </c>
      <c r="D3" s="10">
        <v>0</v>
      </c>
      <c r="E3" s="13">
        <v>0</v>
      </c>
      <c r="F3" s="46">
        <f>A3^0.478*B3^0.037*C3^0.161*D3^0.253</f>
        <v>0</v>
      </c>
      <c r="G3" s="50" t="s">
        <v>1</v>
      </c>
      <c r="H3" s="50"/>
    </row>
    <row r="4" spans="1:8" x14ac:dyDescent="0.35">
      <c r="A4" s="10">
        <v>0.5</v>
      </c>
      <c r="B4" s="10">
        <v>100</v>
      </c>
      <c r="C4" s="11">
        <v>51.365515000000002</v>
      </c>
      <c r="D4" s="10">
        <v>1100</v>
      </c>
      <c r="E4" s="13">
        <v>1.1414141414141414</v>
      </c>
      <c r="F4" s="46">
        <f t="shared" ref="F4:F67" si="0">A4^0.478*B4^0.037*C4^0.161*D4^0.253</f>
        <v>9.4405684730199528</v>
      </c>
      <c r="G4" s="50"/>
      <c r="H4" s="50"/>
    </row>
    <row r="5" spans="1:8" x14ac:dyDescent="0.35">
      <c r="A5" s="10">
        <v>0.5</v>
      </c>
      <c r="B5" s="10">
        <v>40</v>
      </c>
      <c r="C5" s="11">
        <v>48.469740999999999</v>
      </c>
      <c r="D5" s="10">
        <v>1000</v>
      </c>
      <c r="E5" s="13">
        <v>1</v>
      </c>
      <c r="F5" s="46">
        <f t="shared" si="0"/>
        <v>8.8256086192584373</v>
      </c>
      <c r="G5" s="50"/>
      <c r="H5" s="50"/>
    </row>
    <row r="6" spans="1:8" x14ac:dyDescent="0.35">
      <c r="A6" s="10">
        <v>0.5</v>
      </c>
      <c r="B6" s="10">
        <v>65</v>
      </c>
      <c r="C6" s="11">
        <v>47.090800999999999</v>
      </c>
      <c r="D6" s="10">
        <v>1000</v>
      </c>
      <c r="E6" s="13">
        <v>0.967741935483871</v>
      </c>
      <c r="F6" s="46">
        <f t="shared" si="0"/>
        <v>8.9439253302274313</v>
      </c>
      <c r="G6" s="50"/>
      <c r="H6" s="50"/>
    </row>
    <row r="7" spans="1:8" x14ac:dyDescent="0.35">
      <c r="A7" s="10">
        <v>0.5</v>
      </c>
      <c r="B7" s="10">
        <v>625</v>
      </c>
      <c r="C7" s="11">
        <v>41.87</v>
      </c>
      <c r="D7" s="10">
        <v>550</v>
      </c>
      <c r="E7" s="13">
        <v>1</v>
      </c>
      <c r="F7" s="46">
        <f t="shared" si="0"/>
        <v>8.2033900167089264</v>
      </c>
      <c r="G7" s="50"/>
      <c r="H7" s="50"/>
    </row>
    <row r="8" spans="1:8" x14ac:dyDescent="0.35">
      <c r="A8" s="10">
        <v>0</v>
      </c>
      <c r="B8" s="10">
        <v>0</v>
      </c>
      <c r="C8" s="11">
        <v>48.538688</v>
      </c>
      <c r="D8" s="10">
        <v>0</v>
      </c>
      <c r="E8" s="13">
        <v>0</v>
      </c>
      <c r="F8" s="46">
        <f t="shared" si="0"/>
        <v>0</v>
      </c>
      <c r="G8" s="50"/>
      <c r="H8" s="50"/>
    </row>
    <row r="9" spans="1:8" x14ac:dyDescent="0.35">
      <c r="A9" s="10">
        <v>1</v>
      </c>
      <c r="B9" s="10">
        <v>100</v>
      </c>
      <c r="C9" s="11">
        <v>57.501798000000001</v>
      </c>
      <c r="D9" s="10">
        <v>1000</v>
      </c>
      <c r="E9" s="13">
        <v>1.2033898305084745</v>
      </c>
      <c r="F9" s="46">
        <f t="shared" si="0"/>
        <v>13.070996831305655</v>
      </c>
      <c r="G9" s="50"/>
      <c r="H9" s="50"/>
    </row>
    <row r="10" spans="1:8" x14ac:dyDescent="0.35">
      <c r="A10" s="10">
        <v>1</v>
      </c>
      <c r="B10" s="10">
        <v>40</v>
      </c>
      <c r="C10" s="11">
        <v>47.090800999999999</v>
      </c>
      <c r="D10" s="10">
        <v>1000</v>
      </c>
      <c r="E10" s="13">
        <v>1</v>
      </c>
      <c r="F10" s="46">
        <f t="shared" si="0"/>
        <v>12.235421307473905</v>
      </c>
      <c r="G10" s="50"/>
      <c r="H10" s="50"/>
    </row>
    <row r="11" spans="1:8" x14ac:dyDescent="0.35">
      <c r="A11" s="10">
        <v>1</v>
      </c>
      <c r="B11" s="10">
        <v>65</v>
      </c>
      <c r="C11" s="11">
        <v>41.850828999999997</v>
      </c>
      <c r="D11" s="10">
        <v>1000</v>
      </c>
      <c r="E11" s="13">
        <v>1.1006711409395973</v>
      </c>
      <c r="F11" s="46">
        <f t="shared" si="0"/>
        <v>12.22284061644304</v>
      </c>
      <c r="G11" s="50"/>
      <c r="H11" s="50"/>
    </row>
    <row r="12" spans="1:8" x14ac:dyDescent="0.35">
      <c r="A12" s="10">
        <v>1</v>
      </c>
      <c r="B12" s="10">
        <v>65</v>
      </c>
      <c r="C12" s="11">
        <v>38.246000000000002</v>
      </c>
      <c r="D12" s="10">
        <v>1000</v>
      </c>
      <c r="E12" s="13">
        <v>1</v>
      </c>
      <c r="F12" s="46">
        <f t="shared" si="0"/>
        <v>12.046867772926785</v>
      </c>
      <c r="G12" s="50"/>
      <c r="H12" s="50"/>
    </row>
    <row r="13" spans="1:8" x14ac:dyDescent="0.35">
      <c r="A13" s="10">
        <v>1.5</v>
      </c>
      <c r="B13" s="10">
        <v>40</v>
      </c>
      <c r="C13" s="11">
        <v>48.331847000000003</v>
      </c>
      <c r="D13" s="10">
        <v>1000</v>
      </c>
      <c r="E13" s="13">
        <v>1</v>
      </c>
      <c r="F13" s="46">
        <f t="shared" si="0"/>
        <v>14.914524697011553</v>
      </c>
      <c r="G13" s="50"/>
      <c r="H13" s="50"/>
    </row>
    <row r="14" spans="1:8" x14ac:dyDescent="0.35">
      <c r="A14" s="10">
        <v>1.5</v>
      </c>
      <c r="B14" s="10">
        <v>65</v>
      </c>
      <c r="C14" s="11">
        <v>38.817160999999999</v>
      </c>
      <c r="D14" s="10">
        <v>1000</v>
      </c>
      <c r="E14" s="13">
        <v>1.2102272727272727</v>
      </c>
      <c r="F14" s="46">
        <f t="shared" si="0"/>
        <v>14.658253996156793</v>
      </c>
      <c r="G14" s="50"/>
      <c r="H14" s="50"/>
    </row>
    <row r="15" spans="1:8" x14ac:dyDescent="0.35">
      <c r="A15" s="10">
        <v>2</v>
      </c>
      <c r="B15" s="10">
        <v>40</v>
      </c>
      <c r="C15" s="11">
        <v>35.783493</v>
      </c>
      <c r="D15" s="10">
        <v>1000</v>
      </c>
      <c r="E15" s="13">
        <v>1.005586592178771</v>
      </c>
      <c r="F15" s="46">
        <f t="shared" si="0"/>
        <v>16.304649882884799</v>
      </c>
      <c r="G15" s="50"/>
      <c r="H15" s="50"/>
    </row>
    <row r="16" spans="1:8" x14ac:dyDescent="0.35">
      <c r="A16" s="10">
        <v>2</v>
      </c>
      <c r="B16" s="10">
        <v>65</v>
      </c>
      <c r="C16" s="11">
        <v>38.127690999999999</v>
      </c>
      <c r="D16" s="10">
        <v>1000</v>
      </c>
      <c r="E16" s="13">
        <v>1.2043010752688172</v>
      </c>
      <c r="F16" s="46">
        <f t="shared" si="0"/>
        <v>16.77064838138633</v>
      </c>
      <c r="G16" s="50"/>
      <c r="H16" s="50"/>
    </row>
    <row r="17" spans="1:8" x14ac:dyDescent="0.35">
      <c r="A17" s="10">
        <v>2</v>
      </c>
      <c r="B17" s="10">
        <v>625</v>
      </c>
      <c r="C17" s="11">
        <v>10.119999999999999</v>
      </c>
      <c r="D17" s="10">
        <v>550</v>
      </c>
      <c r="E17" s="13">
        <v>1.0109999999999999</v>
      </c>
      <c r="F17" s="46">
        <f t="shared" si="0"/>
        <v>12.66151639045926</v>
      </c>
      <c r="G17" s="50"/>
      <c r="H17" s="50"/>
    </row>
    <row r="18" spans="1:8" x14ac:dyDescent="0.35">
      <c r="A18" s="10">
        <v>0</v>
      </c>
      <c r="B18" s="10">
        <v>0</v>
      </c>
      <c r="C18" s="10">
        <v>37.1</v>
      </c>
      <c r="D18" s="10">
        <v>0</v>
      </c>
      <c r="E18" s="13">
        <v>0</v>
      </c>
      <c r="F18" s="46">
        <f t="shared" si="0"/>
        <v>0</v>
      </c>
      <c r="G18" s="50" t="s">
        <v>24</v>
      </c>
      <c r="H18" s="50"/>
    </row>
    <row r="19" spans="1:8" x14ac:dyDescent="0.35">
      <c r="A19" s="10">
        <v>0.4</v>
      </c>
      <c r="B19" s="10">
        <v>66</v>
      </c>
      <c r="C19" s="10">
        <v>36.5</v>
      </c>
      <c r="D19" s="10">
        <v>1150</v>
      </c>
      <c r="E19" s="13">
        <v>1.0966292134831459</v>
      </c>
      <c r="F19" s="46">
        <f t="shared" si="0"/>
        <v>7.9982229565763934</v>
      </c>
      <c r="G19" s="50"/>
      <c r="H19" s="50"/>
    </row>
    <row r="20" spans="1:8" x14ac:dyDescent="0.35">
      <c r="A20" s="10">
        <v>0.4</v>
      </c>
      <c r="B20" s="10">
        <v>40</v>
      </c>
      <c r="C20" s="10">
        <v>25.1</v>
      </c>
      <c r="D20" s="10">
        <v>3000</v>
      </c>
      <c r="E20" s="13">
        <v>1.0224719101123594</v>
      </c>
      <c r="F20" s="46">
        <f t="shared" si="0"/>
        <v>9.4214997760476447</v>
      </c>
      <c r="G20" s="50"/>
      <c r="H20" s="50"/>
    </row>
    <row r="21" spans="1:8" x14ac:dyDescent="0.35">
      <c r="A21" s="10">
        <v>0.4</v>
      </c>
      <c r="B21" s="10">
        <v>240</v>
      </c>
      <c r="C21" s="10">
        <v>17.5</v>
      </c>
      <c r="D21" s="10">
        <v>350</v>
      </c>
      <c r="E21" s="13">
        <v>0.8932584269662921</v>
      </c>
      <c r="F21" s="46">
        <f t="shared" si="0"/>
        <v>5.5160835145861036</v>
      </c>
      <c r="G21" s="50"/>
      <c r="H21" s="50"/>
    </row>
    <row r="22" spans="1:8" x14ac:dyDescent="0.35">
      <c r="A22" s="10">
        <v>0.8</v>
      </c>
      <c r="B22" s="10">
        <v>66</v>
      </c>
      <c r="C22" s="10">
        <v>30.5</v>
      </c>
      <c r="D22" s="10">
        <v>1150</v>
      </c>
      <c r="E22" s="13">
        <v>1.2415730337078652</v>
      </c>
      <c r="F22" s="46">
        <f t="shared" si="0"/>
        <v>10.822534206274559</v>
      </c>
      <c r="G22" s="50"/>
      <c r="H22" s="50"/>
    </row>
    <row r="23" spans="1:8" x14ac:dyDescent="0.35">
      <c r="A23" s="10">
        <v>0.8</v>
      </c>
      <c r="B23" s="10">
        <v>40</v>
      </c>
      <c r="C23" s="10">
        <v>22.1</v>
      </c>
      <c r="D23" s="10">
        <v>3000</v>
      </c>
      <c r="E23" s="13">
        <v>0.9719101123595506</v>
      </c>
      <c r="F23" s="46">
        <f t="shared" si="0"/>
        <v>12.856183629044319</v>
      </c>
      <c r="G23" s="50"/>
      <c r="H23" s="50"/>
    </row>
    <row r="24" spans="1:8" x14ac:dyDescent="0.35">
      <c r="A24" s="10">
        <v>0.8</v>
      </c>
      <c r="B24" s="10">
        <v>240</v>
      </c>
      <c r="C24" s="10">
        <v>16.2</v>
      </c>
      <c r="D24" s="10">
        <v>350</v>
      </c>
      <c r="E24" s="13">
        <v>0.60449438202247185</v>
      </c>
      <c r="F24" s="46">
        <f t="shared" si="0"/>
        <v>7.5879762393335319</v>
      </c>
      <c r="G24" s="50"/>
      <c r="H24" s="50"/>
    </row>
    <row r="25" spans="1:8" x14ac:dyDescent="0.35">
      <c r="A25" s="10">
        <v>0</v>
      </c>
      <c r="B25" s="10">
        <v>0</v>
      </c>
      <c r="C25" s="10">
        <v>41.1</v>
      </c>
      <c r="D25" s="10">
        <v>0</v>
      </c>
      <c r="E25" s="13">
        <v>0</v>
      </c>
      <c r="F25" s="46">
        <f t="shared" si="0"/>
        <v>0</v>
      </c>
      <c r="G25" s="50"/>
      <c r="H25" s="50"/>
    </row>
    <row r="26" spans="1:8" x14ac:dyDescent="0.35">
      <c r="A26" s="10">
        <v>0.4</v>
      </c>
      <c r="B26" s="10">
        <v>66</v>
      </c>
      <c r="C26" s="10">
        <v>40.799999999999997</v>
      </c>
      <c r="D26" s="10">
        <v>1150</v>
      </c>
      <c r="E26" s="13">
        <v>1.0804480651731161</v>
      </c>
      <c r="F26" s="46">
        <f t="shared" si="0"/>
        <v>8.142928873197107</v>
      </c>
      <c r="G26" s="50"/>
      <c r="H26" s="50"/>
    </row>
    <row r="27" spans="1:8" x14ac:dyDescent="0.35">
      <c r="A27" s="10">
        <v>0.4</v>
      </c>
      <c r="B27" s="10">
        <v>40</v>
      </c>
      <c r="C27" s="10">
        <v>43.5</v>
      </c>
      <c r="D27" s="10">
        <v>3000</v>
      </c>
      <c r="E27" s="13">
        <v>1.0437881873727086</v>
      </c>
      <c r="F27" s="46">
        <f t="shared" si="0"/>
        <v>10.293648716908525</v>
      </c>
      <c r="G27" s="50"/>
      <c r="H27" s="50"/>
    </row>
    <row r="28" spans="1:8" x14ac:dyDescent="0.35">
      <c r="A28" s="10">
        <v>0.4</v>
      </c>
      <c r="B28" s="10">
        <v>240</v>
      </c>
      <c r="C28" s="10">
        <v>30.1</v>
      </c>
      <c r="D28" s="10">
        <v>350</v>
      </c>
      <c r="E28" s="13">
        <v>0.92057026476578396</v>
      </c>
      <c r="F28" s="46">
        <f t="shared" si="0"/>
        <v>6.0193682446497947</v>
      </c>
      <c r="G28" s="50"/>
      <c r="H28" s="50"/>
    </row>
    <row r="29" spans="1:8" x14ac:dyDescent="0.35">
      <c r="A29" s="10">
        <v>0.8</v>
      </c>
      <c r="B29" s="10">
        <v>66</v>
      </c>
      <c r="C29" s="10">
        <v>41.7</v>
      </c>
      <c r="D29" s="10">
        <v>1150</v>
      </c>
      <c r="E29" s="13">
        <v>1.3034623217922607</v>
      </c>
      <c r="F29" s="46">
        <f t="shared" si="0"/>
        <v>11.381476286241979</v>
      </c>
      <c r="G29" s="50"/>
      <c r="H29" s="50"/>
    </row>
    <row r="30" spans="1:8" x14ac:dyDescent="0.35">
      <c r="A30" s="10">
        <v>0.8</v>
      </c>
      <c r="B30" s="10">
        <v>40</v>
      </c>
      <c r="C30" s="10">
        <v>45.2</v>
      </c>
      <c r="D30" s="10">
        <v>3000</v>
      </c>
      <c r="E30" s="13">
        <v>0.93686354378818726</v>
      </c>
      <c r="F30" s="46">
        <f t="shared" si="0"/>
        <v>14.425876135851913</v>
      </c>
      <c r="G30" s="50"/>
      <c r="H30" s="50"/>
    </row>
    <row r="31" spans="1:8" x14ac:dyDescent="0.35">
      <c r="A31" s="10">
        <v>0.8</v>
      </c>
      <c r="B31" s="10">
        <v>240</v>
      </c>
      <c r="C31" s="10">
        <v>28.1</v>
      </c>
      <c r="D31" s="10">
        <v>350</v>
      </c>
      <c r="E31" s="13">
        <v>0.66598778004073322</v>
      </c>
      <c r="F31" s="46">
        <f t="shared" si="0"/>
        <v>8.2915507345042432</v>
      </c>
      <c r="G31" s="50"/>
      <c r="H31" s="50"/>
    </row>
    <row r="32" spans="1:8" x14ac:dyDescent="0.35">
      <c r="A32" s="10">
        <v>0</v>
      </c>
      <c r="B32" s="10">
        <v>0</v>
      </c>
      <c r="C32" s="10">
        <v>47.53</v>
      </c>
      <c r="D32" s="10">
        <v>1300</v>
      </c>
      <c r="E32" s="13">
        <v>0</v>
      </c>
      <c r="F32" s="46">
        <f t="shared" si="0"/>
        <v>0</v>
      </c>
      <c r="G32" s="60" t="s">
        <v>31</v>
      </c>
      <c r="H32" s="60"/>
    </row>
    <row r="33" spans="1:8" x14ac:dyDescent="0.35">
      <c r="A33" s="10">
        <v>0.5</v>
      </c>
      <c r="B33" s="10">
        <v>60</v>
      </c>
      <c r="C33" s="10">
        <v>49.35</v>
      </c>
      <c r="D33" s="10">
        <v>1300</v>
      </c>
      <c r="E33" s="13">
        <v>0.98696435001800509</v>
      </c>
      <c r="F33" s="46">
        <f t="shared" si="0"/>
        <v>9.6016563619492299</v>
      </c>
      <c r="G33" s="60"/>
      <c r="H33" s="60"/>
    </row>
    <row r="34" spans="1:8" x14ac:dyDescent="0.35">
      <c r="A34" s="10">
        <v>1</v>
      </c>
      <c r="B34" s="10">
        <v>60</v>
      </c>
      <c r="C34" s="10">
        <v>51.44</v>
      </c>
      <c r="D34" s="10">
        <v>1300</v>
      </c>
      <c r="E34" s="13">
        <v>1.1592939481268012</v>
      </c>
      <c r="F34" s="46">
        <f t="shared" si="0"/>
        <v>13.462903068990583</v>
      </c>
      <c r="G34" s="60"/>
      <c r="H34" s="60"/>
    </row>
    <row r="35" spans="1:8" x14ac:dyDescent="0.35">
      <c r="A35" s="10">
        <v>1.5</v>
      </c>
      <c r="B35" s="10">
        <v>60</v>
      </c>
      <c r="C35" s="10">
        <v>53.21</v>
      </c>
      <c r="D35" s="10">
        <v>1300</v>
      </c>
      <c r="E35" s="13">
        <v>1.404971181556196</v>
      </c>
      <c r="F35" s="46">
        <f t="shared" si="0"/>
        <v>16.431446643813292</v>
      </c>
      <c r="G35" s="60"/>
      <c r="H35" s="60"/>
    </row>
    <row r="36" spans="1:8" x14ac:dyDescent="0.35">
      <c r="A36" s="10">
        <v>2</v>
      </c>
      <c r="B36" s="10">
        <v>60</v>
      </c>
      <c r="C36" s="10">
        <v>52.25</v>
      </c>
      <c r="D36" s="10">
        <v>1300</v>
      </c>
      <c r="E36" s="13">
        <v>1.7435878962536022</v>
      </c>
      <c r="F36" s="46">
        <f t="shared" si="0"/>
        <v>18.798512944838969</v>
      </c>
      <c r="G36" s="60"/>
      <c r="H36" s="60"/>
    </row>
    <row r="37" spans="1:8" x14ac:dyDescent="0.35">
      <c r="A37" s="10">
        <v>0.5</v>
      </c>
      <c r="B37" s="10">
        <v>60</v>
      </c>
      <c r="C37" s="10">
        <v>50.76</v>
      </c>
      <c r="D37" s="10">
        <v>1195</v>
      </c>
      <c r="E37" s="13">
        <v>1.0278818443804034</v>
      </c>
      <c r="F37" s="46">
        <f t="shared" si="0"/>
        <v>9.4419635195174312</v>
      </c>
      <c r="G37" s="60"/>
      <c r="H37" s="60"/>
    </row>
    <row r="38" spans="1:8" x14ac:dyDescent="0.35">
      <c r="A38" s="10">
        <v>1</v>
      </c>
      <c r="B38" s="10">
        <v>60</v>
      </c>
      <c r="C38" s="10">
        <v>51.92</v>
      </c>
      <c r="D38" s="10">
        <v>1195</v>
      </c>
      <c r="E38" s="13">
        <v>2.1171469740634006</v>
      </c>
      <c r="F38" s="46">
        <f t="shared" si="0"/>
        <v>13.198803412860517</v>
      </c>
      <c r="G38" s="60"/>
      <c r="H38" s="60"/>
    </row>
    <row r="39" spans="1:8" x14ac:dyDescent="0.35">
      <c r="A39" s="10">
        <v>1.5</v>
      </c>
      <c r="B39" s="10">
        <v>60</v>
      </c>
      <c r="C39" s="10">
        <v>53.65</v>
      </c>
      <c r="D39" s="10">
        <v>1195</v>
      </c>
      <c r="E39" s="13">
        <v>2.3995677233429391</v>
      </c>
      <c r="F39" s="46">
        <f t="shared" si="0"/>
        <v>16.106383071437861</v>
      </c>
      <c r="G39" s="60"/>
      <c r="H39" s="60"/>
    </row>
    <row r="40" spans="1:8" x14ac:dyDescent="0.35">
      <c r="A40" s="10">
        <v>2</v>
      </c>
      <c r="B40" s="10">
        <v>60</v>
      </c>
      <c r="C40" s="10">
        <v>52.25</v>
      </c>
      <c r="D40" s="10">
        <v>1195</v>
      </c>
      <c r="E40" s="13">
        <v>2.651657060518732</v>
      </c>
      <c r="F40" s="46">
        <f t="shared" si="0"/>
        <v>18.40220683338999</v>
      </c>
      <c r="G40" s="60"/>
      <c r="H40" s="60"/>
    </row>
    <row r="41" spans="1:8" x14ac:dyDescent="0.35">
      <c r="A41" s="10">
        <v>0.5</v>
      </c>
      <c r="B41" s="10">
        <v>60</v>
      </c>
      <c r="C41" s="10">
        <v>50.09</v>
      </c>
      <c r="D41" s="10">
        <v>1100</v>
      </c>
      <c r="E41" s="13">
        <v>0.94769452449567715</v>
      </c>
      <c r="F41" s="46">
        <f t="shared" si="0"/>
        <v>9.2263839553453195</v>
      </c>
      <c r="G41" s="60"/>
      <c r="H41" s="60"/>
    </row>
    <row r="42" spans="1:8" x14ac:dyDescent="0.35">
      <c r="A42" s="10">
        <v>1</v>
      </c>
      <c r="B42" s="10">
        <v>60</v>
      </c>
      <c r="C42" s="10">
        <v>51.75</v>
      </c>
      <c r="D42" s="10">
        <v>1100</v>
      </c>
      <c r="E42" s="13">
        <v>1.0278818443804034</v>
      </c>
      <c r="F42" s="46">
        <f t="shared" si="0"/>
        <v>12.918244873866318</v>
      </c>
      <c r="G42" s="60"/>
      <c r="H42" s="60"/>
    </row>
    <row r="43" spans="1:8" x14ac:dyDescent="0.35">
      <c r="A43" s="10">
        <v>1.5</v>
      </c>
      <c r="B43" s="10">
        <v>60</v>
      </c>
      <c r="C43" s="10">
        <v>52.91</v>
      </c>
      <c r="D43" s="10">
        <v>1100</v>
      </c>
      <c r="E43" s="13">
        <v>1.7737752161383284</v>
      </c>
      <c r="F43" s="46">
        <f t="shared" si="0"/>
        <v>15.73711603555514</v>
      </c>
      <c r="G43" s="60"/>
      <c r="H43" s="60"/>
    </row>
    <row r="44" spans="1:8" x14ac:dyDescent="0.35">
      <c r="A44" s="10">
        <v>2</v>
      </c>
      <c r="B44" s="10">
        <v>60</v>
      </c>
      <c r="C44" s="10">
        <v>52.91</v>
      </c>
      <c r="D44" s="10">
        <v>1100</v>
      </c>
      <c r="E44" s="13">
        <v>2.1268011527377522</v>
      </c>
      <c r="F44" s="46">
        <f t="shared" si="0"/>
        <v>18.057011022223421</v>
      </c>
      <c r="G44" s="60"/>
      <c r="H44" s="60"/>
    </row>
    <row r="45" spans="1:8" x14ac:dyDescent="0.35">
      <c r="A45" s="10">
        <v>1.5</v>
      </c>
      <c r="B45" s="10">
        <v>40</v>
      </c>
      <c r="C45" s="10">
        <v>52.64</v>
      </c>
      <c r="D45" s="10">
        <v>1100</v>
      </c>
      <c r="E45" s="13">
        <v>1.6426512968299711</v>
      </c>
      <c r="F45" s="46">
        <f t="shared" si="0"/>
        <v>15.490022465656844</v>
      </c>
      <c r="G45" s="60"/>
      <c r="H45" s="60"/>
    </row>
    <row r="46" spans="1:8" x14ac:dyDescent="0.35">
      <c r="A46" s="10">
        <v>1.5</v>
      </c>
      <c r="B46" s="10">
        <v>80</v>
      </c>
      <c r="C46" s="10">
        <v>52.75</v>
      </c>
      <c r="D46" s="10">
        <v>1100</v>
      </c>
      <c r="E46" s="13">
        <v>2.026080691642651</v>
      </c>
      <c r="F46" s="46">
        <f t="shared" si="0"/>
        <v>15.897766625909609</v>
      </c>
      <c r="G46" s="60"/>
      <c r="H46" s="60"/>
    </row>
    <row r="47" spans="1:8" x14ac:dyDescent="0.35">
      <c r="A47" s="10">
        <v>0.5</v>
      </c>
      <c r="B47" s="10">
        <v>65</v>
      </c>
      <c r="C47" s="25">
        <v>209</v>
      </c>
      <c r="D47" s="10">
        <v>2788</v>
      </c>
      <c r="E47" s="13">
        <v>1.01</v>
      </c>
      <c r="F47" s="46">
        <f t="shared" si="0"/>
        <v>14.736287266643531</v>
      </c>
      <c r="G47" s="60" t="s">
        <v>39</v>
      </c>
      <c r="H47" s="60"/>
    </row>
    <row r="48" spans="1:8" x14ac:dyDescent="0.35">
      <c r="A48" s="10">
        <v>1</v>
      </c>
      <c r="B48" s="10">
        <v>65</v>
      </c>
      <c r="C48" s="25">
        <v>200</v>
      </c>
      <c r="D48" s="10">
        <v>2788</v>
      </c>
      <c r="E48" s="13">
        <v>2.2599999999999998</v>
      </c>
      <c r="F48" s="46">
        <f t="shared" si="0"/>
        <v>20.379930290156782</v>
      </c>
      <c r="G48" s="60"/>
      <c r="H48" s="60"/>
    </row>
    <row r="49" spans="1:8" x14ac:dyDescent="0.35">
      <c r="A49" s="10">
        <v>1.5</v>
      </c>
      <c r="B49" s="10">
        <v>65</v>
      </c>
      <c r="C49" s="25">
        <v>210</v>
      </c>
      <c r="D49" s="10">
        <v>2788</v>
      </c>
      <c r="E49" s="13">
        <v>2.35</v>
      </c>
      <c r="F49" s="46">
        <f t="shared" si="0"/>
        <v>24.933646225710618</v>
      </c>
      <c r="G49" s="60"/>
      <c r="H49" s="60"/>
    </row>
    <row r="50" spans="1:8" x14ac:dyDescent="0.35">
      <c r="A50" s="10">
        <v>2</v>
      </c>
      <c r="B50" s="10">
        <v>65</v>
      </c>
      <c r="C50" s="25">
        <v>220</v>
      </c>
      <c r="D50" s="10">
        <v>2788</v>
      </c>
      <c r="E50" s="13">
        <v>2.4900000000000002</v>
      </c>
      <c r="F50" s="46">
        <f t="shared" si="0"/>
        <v>28.824332201295139</v>
      </c>
      <c r="G50" s="60"/>
      <c r="H50" s="60"/>
    </row>
    <row r="51" spans="1:8" x14ac:dyDescent="0.35">
      <c r="A51" s="10">
        <v>0.5</v>
      </c>
      <c r="B51" s="10">
        <v>97.5</v>
      </c>
      <c r="C51" s="25">
        <v>197</v>
      </c>
      <c r="D51" s="10">
        <v>2500</v>
      </c>
      <c r="E51" s="13">
        <v>1.05</v>
      </c>
      <c r="F51" s="46">
        <f t="shared" si="0"/>
        <v>14.414139387653066</v>
      </c>
      <c r="G51" s="60"/>
      <c r="H51" s="60"/>
    </row>
    <row r="52" spans="1:8" x14ac:dyDescent="0.35">
      <c r="A52" s="10">
        <v>1</v>
      </c>
      <c r="B52" s="10">
        <v>97.5</v>
      </c>
      <c r="C52" s="25">
        <v>197</v>
      </c>
      <c r="D52" s="10">
        <v>2500</v>
      </c>
      <c r="E52" s="13">
        <v>2.21</v>
      </c>
      <c r="F52" s="46">
        <f t="shared" si="0"/>
        <v>20.076178823086927</v>
      </c>
      <c r="G52" s="60"/>
      <c r="H52" s="60"/>
    </row>
    <row r="53" spans="1:8" x14ac:dyDescent="0.35">
      <c r="A53" s="10">
        <v>1.5</v>
      </c>
      <c r="B53" s="10">
        <v>97.5</v>
      </c>
      <c r="C53" s="25">
        <v>196</v>
      </c>
      <c r="D53" s="10">
        <v>2500</v>
      </c>
      <c r="E53" s="13">
        <v>2.41</v>
      </c>
      <c r="F53" s="46">
        <f t="shared" si="0"/>
        <v>24.349880953530594</v>
      </c>
      <c r="G53" s="60"/>
      <c r="H53" s="60"/>
    </row>
    <row r="54" spans="1:8" x14ac:dyDescent="0.35">
      <c r="A54" s="10">
        <v>2</v>
      </c>
      <c r="B54" s="10">
        <v>97.5</v>
      </c>
      <c r="C54" s="25">
        <v>202</v>
      </c>
      <c r="D54" s="10">
        <v>2500</v>
      </c>
      <c r="E54" s="13">
        <v>3.22</v>
      </c>
      <c r="F54" s="46">
        <f t="shared" si="0"/>
        <v>28.075396694060551</v>
      </c>
      <c r="G54" s="60"/>
      <c r="H54" s="60"/>
    </row>
    <row r="55" spans="1:8" x14ac:dyDescent="0.35">
      <c r="A55" s="10">
        <v>0.5</v>
      </c>
      <c r="B55" s="10">
        <v>100</v>
      </c>
      <c r="C55" s="25">
        <v>211</v>
      </c>
      <c r="D55" s="10">
        <v>2580</v>
      </c>
      <c r="E55" s="13">
        <v>1.2</v>
      </c>
      <c r="F55" s="46">
        <f t="shared" si="0"/>
        <v>14.704725542121931</v>
      </c>
      <c r="G55" s="60"/>
      <c r="H55" s="60"/>
    </row>
    <row r="56" spans="1:8" x14ac:dyDescent="0.35">
      <c r="A56" s="10">
        <v>1</v>
      </c>
      <c r="B56" s="10">
        <v>100</v>
      </c>
      <c r="C56" s="25">
        <v>185</v>
      </c>
      <c r="D56" s="10">
        <v>2580</v>
      </c>
      <c r="E56" s="13">
        <v>2.23</v>
      </c>
      <c r="F56" s="46">
        <f t="shared" si="0"/>
        <v>20.051849386596341</v>
      </c>
      <c r="G56" s="60"/>
      <c r="H56" s="60"/>
    </row>
    <row r="57" spans="1:8" x14ac:dyDescent="0.35">
      <c r="A57" s="10">
        <v>1.5</v>
      </c>
      <c r="B57" s="10">
        <v>100</v>
      </c>
      <c r="C57" s="25">
        <v>217</v>
      </c>
      <c r="D57" s="10">
        <v>2580</v>
      </c>
      <c r="E57" s="13">
        <v>2.58</v>
      </c>
      <c r="F57" s="46">
        <f t="shared" si="0"/>
        <v>24.973615710461587</v>
      </c>
      <c r="G57" s="60"/>
      <c r="H57" s="60"/>
    </row>
    <row r="58" spans="1:8" x14ac:dyDescent="0.35">
      <c r="A58" s="10">
        <v>2</v>
      </c>
      <c r="B58" s="10">
        <v>100</v>
      </c>
      <c r="C58" s="25">
        <v>219</v>
      </c>
      <c r="D58" s="10">
        <v>2580</v>
      </c>
      <c r="E58" s="13">
        <v>3.19</v>
      </c>
      <c r="F58" s="46">
        <f t="shared" si="0"/>
        <v>28.697471022565296</v>
      </c>
      <c r="G58" s="60"/>
      <c r="H58" s="60"/>
    </row>
    <row r="59" spans="1:8" x14ac:dyDescent="0.35">
      <c r="A59" s="10">
        <v>0.5</v>
      </c>
      <c r="B59" s="10">
        <v>80</v>
      </c>
      <c r="C59" s="25">
        <v>187</v>
      </c>
      <c r="D59" s="10">
        <v>2500</v>
      </c>
      <c r="E59" s="13">
        <v>1.02</v>
      </c>
      <c r="F59" s="46">
        <f t="shared" si="0"/>
        <v>14.189507190759567</v>
      </c>
      <c r="G59" s="60"/>
      <c r="H59" s="60"/>
    </row>
    <row r="60" spans="1:8" x14ac:dyDescent="0.35">
      <c r="A60" s="10">
        <v>1</v>
      </c>
      <c r="B60" s="10">
        <v>80</v>
      </c>
      <c r="C60" s="25">
        <v>210</v>
      </c>
      <c r="D60" s="10">
        <v>2500</v>
      </c>
      <c r="E60" s="13">
        <v>1.51</v>
      </c>
      <c r="F60" s="46">
        <f t="shared" si="0"/>
        <v>20.135872757838015</v>
      </c>
      <c r="G60" s="60"/>
      <c r="H60" s="60"/>
    </row>
    <row r="61" spans="1:8" x14ac:dyDescent="0.35">
      <c r="A61" s="10">
        <v>1.5</v>
      </c>
      <c r="B61" s="10">
        <v>80</v>
      </c>
      <c r="C61" s="25">
        <v>187</v>
      </c>
      <c r="D61" s="10">
        <v>2500</v>
      </c>
      <c r="E61" s="13">
        <v>1.89</v>
      </c>
      <c r="F61" s="46">
        <f t="shared" si="0"/>
        <v>23.990056577297366</v>
      </c>
      <c r="G61" s="60"/>
      <c r="H61" s="60"/>
    </row>
    <row r="62" spans="1:8" x14ac:dyDescent="0.35">
      <c r="A62" s="10">
        <v>2</v>
      </c>
      <c r="B62" s="10">
        <v>80</v>
      </c>
      <c r="C62" s="25">
        <v>189</v>
      </c>
      <c r="D62" s="10">
        <v>2500</v>
      </c>
      <c r="E62" s="13">
        <v>2.2200000000000002</v>
      </c>
      <c r="F62" s="46">
        <f t="shared" si="0"/>
        <v>27.573750407138199</v>
      </c>
      <c r="G62" s="60"/>
      <c r="H62" s="60"/>
    </row>
    <row r="63" spans="1:8" x14ac:dyDescent="0.35">
      <c r="A63" s="10">
        <v>0.5</v>
      </c>
      <c r="B63" s="10">
        <v>100</v>
      </c>
      <c r="C63" s="25">
        <v>195</v>
      </c>
      <c r="D63" s="10">
        <v>2428</v>
      </c>
      <c r="E63" s="13">
        <v>1.1299999999999999</v>
      </c>
      <c r="F63" s="46">
        <f t="shared" si="0"/>
        <v>14.297863650052156</v>
      </c>
      <c r="G63" s="60"/>
      <c r="H63" s="60"/>
    </row>
    <row r="64" spans="1:8" x14ac:dyDescent="0.35">
      <c r="A64" s="10">
        <v>1</v>
      </c>
      <c r="B64" s="10">
        <v>100</v>
      </c>
      <c r="C64" s="25">
        <v>195</v>
      </c>
      <c r="D64" s="10">
        <v>2428</v>
      </c>
      <c r="E64" s="13">
        <v>1.98</v>
      </c>
      <c r="F64" s="46">
        <f t="shared" si="0"/>
        <v>19.914228640833119</v>
      </c>
      <c r="G64" s="60"/>
      <c r="H64" s="60"/>
    </row>
    <row r="65" spans="1:8" x14ac:dyDescent="0.35">
      <c r="A65" s="10">
        <v>1.5</v>
      </c>
      <c r="B65" s="10">
        <v>100</v>
      </c>
      <c r="C65" s="25">
        <v>196</v>
      </c>
      <c r="D65" s="10">
        <v>2428</v>
      </c>
      <c r="E65" s="13">
        <v>2.38</v>
      </c>
      <c r="F65" s="46">
        <f t="shared" si="0"/>
        <v>24.193169377554664</v>
      </c>
      <c r="G65" s="60"/>
      <c r="H65" s="60"/>
    </row>
    <row r="66" spans="1:8" x14ac:dyDescent="0.35">
      <c r="A66" s="21">
        <v>2</v>
      </c>
      <c r="B66" s="21">
        <v>100</v>
      </c>
      <c r="C66" s="58">
        <v>201</v>
      </c>
      <c r="D66" s="21">
        <v>2428</v>
      </c>
      <c r="E66" s="23">
        <v>2.44</v>
      </c>
      <c r="F66" s="46">
        <f t="shared" si="0"/>
        <v>27.87242912669204</v>
      </c>
      <c r="G66" s="60"/>
      <c r="H66" s="60"/>
    </row>
    <row r="67" spans="1:8" x14ac:dyDescent="0.35">
      <c r="A67" s="10">
        <v>0</v>
      </c>
      <c r="B67" s="10">
        <v>0</v>
      </c>
      <c r="C67" s="10">
        <v>46.48</v>
      </c>
      <c r="D67" s="10">
        <v>0</v>
      </c>
      <c r="E67" s="10">
        <v>0</v>
      </c>
      <c r="F67" s="59">
        <f t="shared" si="0"/>
        <v>0</v>
      </c>
      <c r="G67" s="60" t="s">
        <v>56</v>
      </c>
      <c r="H67" s="60"/>
    </row>
    <row r="68" spans="1:8" x14ac:dyDescent="0.35">
      <c r="A68" s="11">
        <v>0.41337834299999998</v>
      </c>
      <c r="B68" s="10">
        <v>625</v>
      </c>
      <c r="C68" s="10">
        <v>37.93</v>
      </c>
      <c r="D68" s="10">
        <v>4000</v>
      </c>
      <c r="E68" s="10">
        <v>1.21</v>
      </c>
      <c r="F68" s="59">
        <f t="shared" ref="F68:F99" si="1">A68^0.478*B68^0.037*C68^0.161*D68^0.253</f>
        <v>12.178651031468251</v>
      </c>
      <c r="G68" s="60"/>
      <c r="H68" s="60"/>
    </row>
    <row r="69" spans="1:8" x14ac:dyDescent="0.35">
      <c r="A69" s="11">
        <v>0.81615724000000001</v>
      </c>
      <c r="B69" s="10">
        <v>625</v>
      </c>
      <c r="C69" s="10">
        <v>37.54</v>
      </c>
      <c r="D69" s="10">
        <v>4000</v>
      </c>
      <c r="E69" s="10">
        <v>1.33</v>
      </c>
      <c r="F69" s="59">
        <f t="shared" si="1"/>
        <v>16.830236159734849</v>
      </c>
      <c r="G69" s="60"/>
      <c r="H69" s="60"/>
    </row>
    <row r="70" spans="1:8" x14ac:dyDescent="0.35">
      <c r="A70" s="11">
        <v>1.2295355830000001</v>
      </c>
      <c r="B70" s="10">
        <v>625</v>
      </c>
      <c r="C70" s="10">
        <v>36.49</v>
      </c>
      <c r="D70" s="10">
        <v>4000</v>
      </c>
      <c r="E70" s="10">
        <v>1.64</v>
      </c>
      <c r="F70" s="59">
        <f t="shared" si="1"/>
        <v>20.37862966726647</v>
      </c>
      <c r="G70" s="60"/>
      <c r="H70" s="60"/>
    </row>
    <row r="71" spans="1:8" x14ac:dyDescent="0.35">
      <c r="A71" s="11">
        <v>1.664112815</v>
      </c>
      <c r="B71" s="10">
        <v>625</v>
      </c>
      <c r="C71" s="10">
        <v>34.75</v>
      </c>
      <c r="D71" s="10">
        <v>4000</v>
      </c>
      <c r="E71" s="10">
        <v>2.44</v>
      </c>
      <c r="F71" s="59">
        <f t="shared" si="1"/>
        <v>23.366185726477248</v>
      </c>
      <c r="G71" s="60"/>
      <c r="H71" s="60"/>
    </row>
    <row r="72" spans="1:8" x14ac:dyDescent="0.35">
      <c r="A72" s="11">
        <v>2.056292268</v>
      </c>
      <c r="B72" s="10">
        <v>625</v>
      </c>
      <c r="C72" s="10">
        <v>34.04</v>
      </c>
      <c r="D72" s="10">
        <v>4000</v>
      </c>
      <c r="E72" s="10">
        <v>2.52</v>
      </c>
      <c r="F72" s="59">
        <f t="shared" si="1"/>
        <v>25.767578687389999</v>
      </c>
      <c r="G72" s="60"/>
      <c r="H72" s="60"/>
    </row>
    <row r="73" spans="1:8" x14ac:dyDescent="0.35">
      <c r="A73" s="11">
        <v>0.99634780000000001</v>
      </c>
      <c r="B73" s="10">
        <v>1250</v>
      </c>
      <c r="C73" s="10">
        <v>34.89</v>
      </c>
      <c r="D73" s="10">
        <v>4000</v>
      </c>
      <c r="E73" s="10">
        <v>1.66</v>
      </c>
      <c r="F73" s="59">
        <f t="shared" si="1"/>
        <v>18.772501435375506</v>
      </c>
      <c r="G73" s="60"/>
      <c r="H73" s="60"/>
    </row>
    <row r="74" spans="1:8" x14ac:dyDescent="0.35">
      <c r="A74" s="11">
        <v>0.99634780000000001</v>
      </c>
      <c r="B74" s="10">
        <v>1875</v>
      </c>
      <c r="C74" s="10">
        <v>33.35</v>
      </c>
      <c r="D74" s="10">
        <v>4000</v>
      </c>
      <c r="E74" s="10">
        <v>1.73</v>
      </c>
      <c r="F74" s="59">
        <f t="shared" si="1"/>
        <v>18.918255941948903</v>
      </c>
      <c r="G74" s="60"/>
      <c r="H74" s="60"/>
    </row>
    <row r="75" spans="1:8" x14ac:dyDescent="0.35">
      <c r="A75" s="11">
        <v>0.99634780000000001</v>
      </c>
      <c r="B75" s="10">
        <v>2500</v>
      </c>
      <c r="C75" s="10">
        <v>33.130000000000003</v>
      </c>
      <c r="D75" s="10">
        <v>4000</v>
      </c>
      <c r="E75" s="10">
        <v>2</v>
      </c>
      <c r="F75" s="59">
        <f t="shared" si="1"/>
        <v>19.100337935867781</v>
      </c>
      <c r="G75" s="60"/>
      <c r="H75" s="60"/>
    </row>
    <row r="76" spans="1:8" x14ac:dyDescent="0.35">
      <c r="A76" s="11">
        <v>0.99634780000000001</v>
      </c>
      <c r="B76" s="10">
        <v>3125</v>
      </c>
      <c r="C76" s="10">
        <v>32.39</v>
      </c>
      <c r="D76" s="10">
        <v>4000</v>
      </c>
      <c r="E76" s="10">
        <v>2.04</v>
      </c>
      <c r="F76" s="59">
        <f t="shared" si="1"/>
        <v>19.188774229325411</v>
      </c>
      <c r="G76" s="60"/>
      <c r="H76" s="60"/>
    </row>
    <row r="77" spans="1:8" x14ac:dyDescent="0.35">
      <c r="A77" s="11">
        <v>0.99634780000000001</v>
      </c>
      <c r="B77" s="10">
        <v>3750</v>
      </c>
      <c r="C77" s="10">
        <v>27.28</v>
      </c>
      <c r="D77" s="10">
        <v>4000</v>
      </c>
      <c r="E77" s="10">
        <v>1.97</v>
      </c>
      <c r="F77" s="59">
        <f t="shared" si="1"/>
        <v>18.791944428373061</v>
      </c>
      <c r="G77" s="60"/>
      <c r="H77" s="60"/>
    </row>
    <row r="78" spans="1:8" x14ac:dyDescent="0.35">
      <c r="A78" s="10">
        <v>0</v>
      </c>
      <c r="B78" s="10">
        <v>0</v>
      </c>
      <c r="C78" s="10">
        <v>44.67</v>
      </c>
      <c r="D78" s="10">
        <v>0</v>
      </c>
      <c r="E78" s="10">
        <v>0</v>
      </c>
      <c r="F78" s="59">
        <f t="shared" si="1"/>
        <v>0</v>
      </c>
      <c r="G78" s="60"/>
      <c r="H78" s="60"/>
    </row>
    <row r="79" spans="1:8" x14ac:dyDescent="0.35">
      <c r="A79" s="10">
        <v>0.45</v>
      </c>
      <c r="B79" s="10">
        <v>375</v>
      </c>
      <c r="C79" s="10">
        <v>36.56</v>
      </c>
      <c r="D79" s="10">
        <v>500</v>
      </c>
      <c r="E79" s="10">
        <v>0.62</v>
      </c>
      <c r="F79" s="59">
        <f t="shared" si="1"/>
        <v>7.3106862475552239</v>
      </c>
      <c r="G79" s="60"/>
      <c r="H79" s="60"/>
    </row>
    <row r="80" spans="1:8" x14ac:dyDescent="0.35">
      <c r="A80" s="10">
        <v>0.91</v>
      </c>
      <c r="B80" s="10">
        <v>375</v>
      </c>
      <c r="C80" s="10">
        <v>32.68</v>
      </c>
      <c r="D80" s="10">
        <v>500</v>
      </c>
      <c r="E80" s="10">
        <v>0.8</v>
      </c>
      <c r="F80" s="59">
        <f t="shared" si="1"/>
        <v>10.053094459636764</v>
      </c>
      <c r="G80" s="60"/>
      <c r="H80" s="60"/>
    </row>
    <row r="81" spans="1:8" x14ac:dyDescent="0.35">
      <c r="A81" s="10">
        <v>1.36</v>
      </c>
      <c r="B81" s="10">
        <v>375</v>
      </c>
      <c r="C81" s="10">
        <v>32</v>
      </c>
      <c r="D81" s="10">
        <v>500</v>
      </c>
      <c r="E81" s="10">
        <v>0.94</v>
      </c>
      <c r="F81" s="59">
        <f t="shared" si="1"/>
        <v>12.140576579447929</v>
      </c>
      <c r="G81" s="60"/>
      <c r="H81" s="60"/>
    </row>
    <row r="82" spans="1:8" x14ac:dyDescent="0.35">
      <c r="A82" s="10">
        <v>1.81</v>
      </c>
      <c r="B82" s="10">
        <v>375</v>
      </c>
      <c r="C82" s="10">
        <v>38.15</v>
      </c>
      <c r="D82" s="10">
        <v>500</v>
      </c>
      <c r="E82" s="10">
        <v>0.95</v>
      </c>
      <c r="F82" s="59">
        <f t="shared" si="1"/>
        <v>14.317577681427819</v>
      </c>
      <c r="G82" s="60"/>
      <c r="H82" s="60"/>
    </row>
    <row r="83" spans="1:8" x14ac:dyDescent="0.35">
      <c r="A83" s="10">
        <v>2.27</v>
      </c>
      <c r="B83" s="10">
        <v>375</v>
      </c>
      <c r="C83" s="10">
        <v>29.91</v>
      </c>
      <c r="D83" s="10">
        <v>500</v>
      </c>
      <c r="E83" s="10">
        <v>0.91</v>
      </c>
      <c r="F83" s="59">
        <f t="shared" si="1"/>
        <v>15.341413306654132</v>
      </c>
      <c r="G83" s="60"/>
      <c r="H83" s="60"/>
    </row>
    <row r="84" spans="1:8" x14ac:dyDescent="0.35">
      <c r="A84" s="10">
        <v>0</v>
      </c>
      <c r="B84" s="10">
        <v>0</v>
      </c>
      <c r="C84" s="10">
        <v>47.21</v>
      </c>
      <c r="D84" s="10">
        <v>0</v>
      </c>
      <c r="E84" s="10">
        <v>0</v>
      </c>
      <c r="F84" s="59">
        <f t="shared" si="1"/>
        <v>0</v>
      </c>
      <c r="G84" s="60"/>
      <c r="H84" s="60"/>
    </row>
    <row r="85" spans="1:8" x14ac:dyDescent="0.35">
      <c r="A85" s="10">
        <v>0.45</v>
      </c>
      <c r="B85" s="10">
        <v>71</v>
      </c>
      <c r="C85" s="10">
        <v>40.630000000000003</v>
      </c>
      <c r="D85" s="10">
        <v>550</v>
      </c>
      <c r="E85" s="10">
        <v>0.66</v>
      </c>
      <c r="F85" s="59">
        <f t="shared" si="1"/>
        <v>7.162559444117762</v>
      </c>
      <c r="G85" s="60"/>
      <c r="H85" s="60"/>
    </row>
    <row r="86" spans="1:8" x14ac:dyDescent="0.35">
      <c r="A86" s="10">
        <v>0.91</v>
      </c>
      <c r="B86" s="10">
        <v>71</v>
      </c>
      <c r="C86" s="10">
        <v>37.909999999999997</v>
      </c>
      <c r="D86" s="10">
        <v>550</v>
      </c>
      <c r="E86" s="10">
        <v>1.19</v>
      </c>
      <c r="F86" s="59">
        <f t="shared" si="1"/>
        <v>9.9176656762192241</v>
      </c>
      <c r="G86" s="60"/>
      <c r="H86" s="60"/>
    </row>
    <row r="87" spans="1:8" x14ac:dyDescent="0.35">
      <c r="A87" s="10">
        <v>1.36</v>
      </c>
      <c r="B87" s="10">
        <v>71</v>
      </c>
      <c r="C87" s="10">
        <v>37.47</v>
      </c>
      <c r="D87" s="10">
        <v>550</v>
      </c>
      <c r="E87" s="10">
        <v>1.28</v>
      </c>
      <c r="F87" s="59">
        <f t="shared" si="1"/>
        <v>11.995075672992108</v>
      </c>
      <c r="G87" s="60"/>
      <c r="H87" s="60"/>
    </row>
    <row r="88" spans="1:8" x14ac:dyDescent="0.35">
      <c r="A88" s="10">
        <v>1.81</v>
      </c>
      <c r="B88" s="10">
        <v>71</v>
      </c>
      <c r="C88" s="10">
        <v>37.32</v>
      </c>
      <c r="D88" s="10">
        <v>550</v>
      </c>
      <c r="E88" s="10">
        <v>1.38</v>
      </c>
      <c r="F88" s="59">
        <f t="shared" si="1"/>
        <v>13.742358736958735</v>
      </c>
      <c r="G88" s="60"/>
      <c r="H88" s="60"/>
    </row>
    <row r="89" spans="1:8" x14ac:dyDescent="0.35">
      <c r="A89" s="10">
        <v>2.27</v>
      </c>
      <c r="B89" s="10">
        <v>71</v>
      </c>
      <c r="C89" s="10">
        <v>35.26</v>
      </c>
      <c r="D89" s="10">
        <v>550</v>
      </c>
      <c r="E89" s="10">
        <v>1.17</v>
      </c>
      <c r="F89" s="59">
        <f t="shared" si="1"/>
        <v>15.174036719180375</v>
      </c>
      <c r="G89" s="60"/>
      <c r="H89" s="60"/>
    </row>
    <row r="90" spans="1:8" x14ac:dyDescent="0.35">
      <c r="A90" s="10">
        <v>0.40600000000000003</v>
      </c>
      <c r="B90" s="10">
        <v>128</v>
      </c>
      <c r="C90" s="10">
        <v>37.96</v>
      </c>
      <c r="D90" s="10">
        <v>279</v>
      </c>
      <c r="E90" s="10">
        <v>0.24199999999999999</v>
      </c>
      <c r="F90" s="59">
        <f t="shared" si="1"/>
        <v>5.8056599564396629</v>
      </c>
      <c r="G90" s="60"/>
      <c r="H90" s="60"/>
    </row>
    <row r="91" spans="1:8" x14ac:dyDescent="0.35">
      <c r="A91" s="10">
        <v>0.81</v>
      </c>
      <c r="B91" s="10">
        <v>128</v>
      </c>
      <c r="C91" s="10">
        <v>38.19</v>
      </c>
      <c r="D91" s="10">
        <v>279</v>
      </c>
      <c r="E91" s="10">
        <v>0.60699999999999998</v>
      </c>
      <c r="F91" s="59">
        <f t="shared" si="1"/>
        <v>8.0845223560861683</v>
      </c>
      <c r="G91" s="60"/>
      <c r="H91" s="60"/>
    </row>
    <row r="92" spans="1:8" x14ac:dyDescent="0.35">
      <c r="A92" s="10">
        <v>1.21</v>
      </c>
      <c r="B92" s="10">
        <v>128</v>
      </c>
      <c r="C92" s="10">
        <v>35.68</v>
      </c>
      <c r="D92" s="10">
        <v>279</v>
      </c>
      <c r="E92" s="10">
        <v>0.94</v>
      </c>
      <c r="F92" s="59">
        <f t="shared" si="1"/>
        <v>9.6876053746193271</v>
      </c>
      <c r="G92" s="60"/>
      <c r="H92" s="60"/>
    </row>
    <row r="93" spans="1:8" x14ac:dyDescent="0.35">
      <c r="A93" s="10">
        <v>1.6</v>
      </c>
      <c r="B93" s="10">
        <v>128</v>
      </c>
      <c r="C93" s="10">
        <v>33.21</v>
      </c>
      <c r="D93" s="10">
        <v>279</v>
      </c>
      <c r="E93" s="10">
        <v>0.82</v>
      </c>
      <c r="F93" s="59">
        <f t="shared" si="1"/>
        <v>10.944559155968122</v>
      </c>
      <c r="G93" s="60"/>
      <c r="H93" s="60"/>
    </row>
    <row r="94" spans="1:8" x14ac:dyDescent="0.35">
      <c r="A94" s="10">
        <v>2.0299999999999998</v>
      </c>
      <c r="B94" s="10">
        <v>128</v>
      </c>
      <c r="C94" s="10">
        <v>32.049999999999997</v>
      </c>
      <c r="D94" s="10">
        <v>279</v>
      </c>
      <c r="E94" s="10">
        <v>0.99</v>
      </c>
      <c r="F94" s="59">
        <f t="shared" si="1"/>
        <v>12.193434561257368</v>
      </c>
      <c r="G94" s="60"/>
      <c r="H94" s="60"/>
    </row>
    <row r="95" spans="1:8" x14ac:dyDescent="0.35">
      <c r="A95" s="10">
        <v>1.44</v>
      </c>
      <c r="B95" s="10">
        <v>256</v>
      </c>
      <c r="C95" s="10">
        <v>39.479999999999997</v>
      </c>
      <c r="D95" s="10">
        <v>279</v>
      </c>
      <c r="E95" s="10">
        <v>1.03</v>
      </c>
      <c r="F95" s="59">
        <f t="shared" si="1"/>
        <v>10.978847017857161</v>
      </c>
      <c r="G95" s="60"/>
      <c r="H95" s="60"/>
    </row>
    <row r="96" spans="1:8" x14ac:dyDescent="0.35">
      <c r="A96" s="10">
        <v>1.44</v>
      </c>
      <c r="B96" s="10">
        <v>320</v>
      </c>
      <c r="C96" s="10">
        <v>36.72</v>
      </c>
      <c r="D96" s="10">
        <v>279</v>
      </c>
      <c r="E96" s="10">
        <v>1.39</v>
      </c>
      <c r="F96" s="59">
        <f t="shared" si="1"/>
        <v>10.941453377427262</v>
      </c>
      <c r="G96" s="60"/>
      <c r="H96" s="60"/>
    </row>
    <row r="97" spans="1:8" x14ac:dyDescent="0.35">
      <c r="A97" s="10">
        <v>1.44</v>
      </c>
      <c r="B97" s="10">
        <v>384</v>
      </c>
      <c r="C97" s="10">
        <v>35.03</v>
      </c>
      <c r="D97" s="10">
        <v>279</v>
      </c>
      <c r="E97" s="10">
        <v>1.41</v>
      </c>
      <c r="F97" s="59">
        <f t="shared" si="1"/>
        <v>10.932267555955079</v>
      </c>
      <c r="G97" s="60"/>
      <c r="H97" s="60"/>
    </row>
    <row r="98" spans="1:8" x14ac:dyDescent="0.35">
      <c r="A98" s="10">
        <v>1.44</v>
      </c>
      <c r="B98" s="10">
        <v>448</v>
      </c>
      <c r="C98" s="10">
        <v>39.17</v>
      </c>
      <c r="D98" s="10">
        <v>279</v>
      </c>
      <c r="E98" s="10">
        <v>1.46</v>
      </c>
      <c r="F98" s="59">
        <f t="shared" si="1"/>
        <v>11.194325895689708</v>
      </c>
      <c r="G98" s="60"/>
      <c r="H98" s="60"/>
    </row>
    <row r="99" spans="1:8" x14ac:dyDescent="0.35">
      <c r="A99" s="10">
        <v>1.44</v>
      </c>
      <c r="B99" s="10">
        <v>512</v>
      </c>
      <c r="C99" s="10">
        <v>34.770000000000003</v>
      </c>
      <c r="D99" s="10">
        <v>279</v>
      </c>
      <c r="E99" s="10">
        <v>1.45</v>
      </c>
      <c r="F99" s="59">
        <f t="shared" si="1"/>
        <v>11.036009823991465</v>
      </c>
      <c r="G99" s="60"/>
      <c r="H99" s="60"/>
    </row>
  </sheetData>
  <mergeCells count="5">
    <mergeCell ref="G67:H99"/>
    <mergeCell ref="G3:H17"/>
    <mergeCell ref="G18:H31"/>
    <mergeCell ref="G32:H46"/>
    <mergeCell ref="G47:H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Dilshad Amen</dc:creator>
  <cp:lastModifiedBy>Dilshad Amen</cp:lastModifiedBy>
  <dcterms:created xsi:type="dcterms:W3CDTF">2024-02-12T21:29:54Z</dcterms:created>
  <dcterms:modified xsi:type="dcterms:W3CDTF">2024-06-30T08:14:05Z</dcterms:modified>
</cp:coreProperties>
</file>