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4"/>
  <workbookPr hidePivotFieldList="1" defaultThemeVersion="202300"/>
  <mc:AlternateContent xmlns:mc="http://schemas.openxmlformats.org/markup-compatibility/2006">
    <mc:Choice Requires="x15">
      <x15ac:absPath xmlns:x15ac="http://schemas.microsoft.com/office/spreadsheetml/2010/11/ac" url="/Users/kenny/Desktop/phd_experiments/Manuscript/Paper_2/Final_analysis_for_author_review/Manuscript_presubmit_draft/For author's review/"/>
    </mc:Choice>
  </mc:AlternateContent>
  <xr:revisionPtr revIDLastSave="0" documentId="13_ncr:1_{AD08501A-A0D2-8644-A349-A4866C46F28E}" xr6:coauthVersionLast="47" xr6:coauthVersionMax="47" xr10:uidLastSave="{00000000-0000-0000-0000-000000000000}"/>
  <bookViews>
    <workbookView xWindow="70660" yWindow="500" windowWidth="25740" windowHeight="18880" xr2:uid="{5D0E10A6-F16F-7D4A-91E1-98EC4ABDA35C}"/>
  </bookViews>
  <sheets>
    <sheet name="Table S1" sheetId="1" r:id="rId1"/>
    <sheet name="Table S2" sheetId="2" r:id="rId2"/>
    <sheet name="Table S3" sheetId="3" r:id="rId3"/>
    <sheet name="Table S4" sheetId="7" r:id="rId4"/>
    <sheet name="Table S5" sheetId="4" r:id="rId5"/>
    <sheet name="Table S6" sheetId="6" r:id="rId6"/>
    <sheet name="Table S7" sheetId="8" r:id="rId7"/>
    <sheet name="Table S8" sheetId="9" r:id="rId8"/>
    <sheet name="Table S9" sheetId="5" r:id="rId9"/>
    <sheet name="Table S10" sheetId="12" r:id="rId10"/>
  </sheets>
  <definedNames>
    <definedName name="_xlnm._FilterDatabase" localSheetId="9" hidden="1">'Table S10'!$C$60:$G$88</definedName>
    <definedName name="_xlnm._FilterDatabase" localSheetId="1" hidden="1">'Table S2'!$B$2:$I$18</definedName>
    <definedName name="_xlnm._FilterDatabase" localSheetId="8" hidden="1">'Table S9'!$B$57:$K$57</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2" l="1"/>
  <c r="E60" i="12"/>
  <c r="AC4" i="12"/>
  <c r="W4" i="12"/>
  <c r="Q4" i="12"/>
  <c r="K4" i="12"/>
  <c r="E4" i="12"/>
  <c r="I18" i="2"/>
  <c r="I17" i="2"/>
  <c r="I16" i="2"/>
  <c r="I15" i="2"/>
  <c r="I14" i="2"/>
  <c r="I13" i="2"/>
  <c r="I12" i="2"/>
  <c r="I11" i="2"/>
  <c r="I10" i="2"/>
  <c r="I9" i="2"/>
  <c r="I8" i="2"/>
  <c r="I7" i="2"/>
  <c r="I6" i="2"/>
  <c r="I5" i="2"/>
  <c r="I4" i="2"/>
  <c r="I3" i="2"/>
  <c r="I19" i="2" s="1"/>
  <c r="H8" i="7"/>
  <c r="D44" i="3"/>
  <c r="D38" i="3"/>
  <c r="D41" i="3"/>
  <c r="D22" i="3"/>
  <c r="D16" i="3"/>
  <c r="D19" i="3"/>
  <c r="H19" i="2"/>
  <c r="G19" i="2"/>
</calcChain>
</file>

<file path=xl/sharedStrings.xml><?xml version="1.0" encoding="utf-8"?>
<sst xmlns="http://schemas.openxmlformats.org/spreadsheetml/2006/main" count="1020" uniqueCount="251">
  <si>
    <t>Accession number</t>
  </si>
  <si>
    <t>Domain 1: Randomization process</t>
  </si>
  <si>
    <t>Domain 2. Deviations from intended interventions</t>
  </si>
  <si>
    <t>Domain 3. Mising outcome data</t>
  </si>
  <si>
    <t>Domain 4. Measurement of the outcome</t>
  </si>
  <si>
    <t>Domain 5. Selection of the reported result</t>
  </si>
  <si>
    <t>Overall</t>
  </si>
  <si>
    <t>Low risk</t>
  </si>
  <si>
    <t>PRJNA596113</t>
  </si>
  <si>
    <t>PRJNA685226</t>
  </si>
  <si>
    <t>PRJNA866676</t>
  </si>
  <si>
    <t>Search terms</t>
  </si>
  <si>
    <t>PubMed</t>
  </si>
  <si>
    <t>Scopus</t>
  </si>
  <si>
    <t>("Oral" OR "Mouth" OR "Saliva" OR "Rinse" OR "Oral rinse" OR "Swab" OR "swabs" OR "Brush" OR "brushes") AND ("microbiome" OR "microbial" OR "bacteria" OR "microbiota") AND ("16S" OR "16S sequencing" OR "16S amplicon sequencing" OR "16S rRNA sequencing" OR "16S rRNA" OR "16S rDNA" OR "16S rRNA gene amplicon sequencing") AND ("carcinoma" OR "carcinomas" OR "cancer" OR "cancers")</t>
  </si>
  <si>
    <t>EMBASE</t>
  </si>
  <si>
    <t xml:space="preserve">Table S1A) Risk of bias assessment of the included studies and search terms. Assessment was performed using RoB2 tools (ROB2_IRPG_beta_v9 excel version downloaded from https://www.riskofbias.info/). </t>
  </si>
  <si>
    <t>1B: Search terms. Search is performed on Date: 01/02/2024</t>
  </si>
  <si>
    <t>Database</t>
  </si>
  <si>
    <t>BioProject</t>
  </si>
  <si>
    <t>Paper</t>
  </si>
  <si>
    <t>Samples</t>
  </si>
  <si>
    <t>Sample type</t>
  </si>
  <si>
    <t>HNC</t>
  </si>
  <si>
    <t>Healthy</t>
  </si>
  <si>
    <t>Premalignant</t>
  </si>
  <si>
    <t>PRJEB18476</t>
  </si>
  <si>
    <t>Total</t>
  </si>
  <si>
    <t>Total (per study)</t>
  </si>
  <si>
    <t>Saliva</t>
  </si>
  <si>
    <t>The salivary microbiome as an indicator of carcinogenesis in patients with oropharyngeal squamous cell carcinoma: A pilot study</t>
  </si>
  <si>
    <t>PRJEB37299</t>
  </si>
  <si>
    <t>Preliminary insights into the impact of primary radiochemotherapy on the salivary microbiome in head and neck squamous cell carcinoma</t>
  </si>
  <si>
    <t>PRJEB37501</t>
  </si>
  <si>
    <t>Carcinogenesis of Male Oral Submucous Fibrosis Alters Salivary Microbiomes</t>
  </si>
  <si>
    <t>Primer</t>
  </si>
  <si>
    <t>V3V4</t>
  </si>
  <si>
    <t>PRJEB39064</t>
  </si>
  <si>
    <t>Taxonomic and Functional Dysregulation in Salivary Microbiomes During Oral Carcinogenesis</t>
  </si>
  <si>
    <t>V4</t>
  </si>
  <si>
    <t>Bacterial alterations in salivary microbiota and their association in oral cancer</t>
  </si>
  <si>
    <t>PRJNA386665</t>
  </si>
  <si>
    <t>V4V5</t>
  </si>
  <si>
    <t>PRJNA421234</t>
  </si>
  <si>
    <t>Microbial and inflammatory-based salivary biomarkers of head and neck squamous cell carcinoma</t>
  </si>
  <si>
    <t>PRJNA548462</t>
  </si>
  <si>
    <t>Microbiome analysis of saliva from oral squamous cell carcinoma (OSCC) patients and tobacco abusers with potential biomarkers for oral cancer screening</t>
  </si>
  <si>
    <t>Oral rinse</t>
  </si>
  <si>
    <t>The intersection between oral microbiota, host gene methylation and patient outcomes in head and neck squamous cell carcinoma</t>
  </si>
  <si>
    <t>Human papillomavirus infection and tumor microenvironment are associated with the microbiota in patients with oropharyngeal cancers-pilot study</t>
  </si>
  <si>
    <t>Meta-omics analysis indicates the saliva microbiome and its proteins associated with the prognosis of oral cancer patients</t>
  </si>
  <si>
    <t>PRJNA700849</t>
  </si>
  <si>
    <t>The human oral - nasopharynx microbiome as a risk screening tool for nasopharyngeal carcinoma</t>
  </si>
  <si>
    <t>PRJNA722880</t>
  </si>
  <si>
    <t>PRJNA744870</t>
  </si>
  <si>
    <t>Restoration of the Oral Microbiota After Surgery for Head and Neck Squamous Cell Carcinoma Is Associated With Patient Outcomes</t>
  </si>
  <si>
    <t>Characteristics of Microbial Distribution in Different Oral Niches of Oral Squamous Cell Carcinoma</t>
  </si>
  <si>
    <t>PRJNA870048</t>
  </si>
  <si>
    <t>Convergent dysbiosis of upper aerodigestive microbiota between patients with esophageal and oral cavity squamous cell carcinoma</t>
  </si>
  <si>
    <t>PRJNA901226</t>
  </si>
  <si>
    <t>Dysbiosis in Head and Neck Cancer: Determining Optimal Sampling Site for Oral Microbiome Collection</t>
  </si>
  <si>
    <t>PRJNA997108</t>
  </si>
  <si>
    <t>Salivary microbiome profiles of oral cancer patients analyzed before and after treatment</t>
  </si>
  <si>
    <t>NA</t>
  </si>
  <si>
    <t>HNC Median</t>
  </si>
  <si>
    <t>Healthy Median</t>
  </si>
  <si>
    <t>HNC 95% CI</t>
  </si>
  <si>
    <t>Healthy 95% CI</t>
  </si>
  <si>
    <t>V3V4 Primer HNC v.s. Healthy</t>
  </si>
  <si>
    <t>V3V4 Primer HNC v.s. Premalignant</t>
  </si>
  <si>
    <t>Premalignant Median</t>
  </si>
  <si>
    <t>Premalignant 95% CI</t>
  </si>
  <si>
    <t>P-value</t>
  </si>
  <si>
    <t>P-adjusted (for Dunn's multiple comparison)</t>
  </si>
  <si>
    <t>Direction</t>
  </si>
  <si>
    <t>Bioproject ID</t>
  </si>
  <si>
    <t>V3V4 Primer Pooled analysis</t>
  </si>
  <si>
    <t>Healthy &gt; HNC</t>
  </si>
  <si>
    <t>Premalignant &gt; HNC</t>
  </si>
  <si>
    <t xml:space="preserve">Premalignant &gt; HNC </t>
  </si>
  <si>
    <t>HNC - Premalignant</t>
  </si>
  <si>
    <t>HNC - Healthy</t>
  </si>
  <si>
    <t>&lt; 0.0001</t>
  </si>
  <si>
    <t>95% CI</t>
  </si>
  <si>
    <t>V4 Primer HNC v.s. Healthy</t>
  </si>
  <si>
    <t>HNC &gt; Healthy</t>
  </si>
  <si>
    <t>V4 Primer HNC v.s. Premalignant</t>
  </si>
  <si>
    <t>V4 Primer Pooled analysis</t>
  </si>
  <si>
    <t>V4V5 Primer HNC v.s. Healthy</t>
  </si>
  <si>
    <t>Median Difference</t>
  </si>
  <si>
    <t>ns</t>
  </si>
  <si>
    <t>Df</t>
  </si>
  <si>
    <t>SumOfSqs</t>
  </si>
  <si>
    <t>R2</t>
  </si>
  <si>
    <t>F</t>
  </si>
  <si>
    <t>Pr(&gt;F)</t>
  </si>
  <si>
    <t>Overall PERMANOVA</t>
  </si>
  <si>
    <t>1.251-2.943</t>
  </si>
  <si>
    <t>0-2.702</t>
  </si>
  <si>
    <t>0.169-2.36</t>
  </si>
  <si>
    <t>0.158-1.728</t>
  </si>
  <si>
    <t>1.441-2.136</t>
  </si>
  <si>
    <t>1.511-3.025</t>
  </si>
  <si>
    <t>0-3.052</t>
  </si>
  <si>
    <t>1.233-2.479</t>
  </si>
  <si>
    <t>&gt;0.9999</t>
  </si>
  <si>
    <t>0.124-2.680</t>
  </si>
  <si>
    <t>0.019-2.578</t>
  </si>
  <si>
    <t>1.578-3.054</t>
  </si>
  <si>
    <t>Kruskal-Wallis with Dunn's multiple comparison</t>
  </si>
  <si>
    <t>Healthy - Premalignant</t>
  </si>
  <si>
    <t xml:space="preserve">Adjusted p value </t>
  </si>
  <si>
    <t>1.427-1.661</t>
  </si>
  <si>
    <t>1.783-2.265</t>
  </si>
  <si>
    <t>2.061-2.273</t>
  </si>
  <si>
    <t>1.574-3.014</t>
  </si>
  <si>
    <t>0.754-2.163</t>
  </si>
  <si>
    <t>1.527-2.586</t>
  </si>
  <si>
    <t>0.039-1.368</t>
  </si>
  <si>
    <t>1.102-2.485</t>
  </si>
  <si>
    <t>2.016-2.898</t>
  </si>
  <si>
    <t>0.675-2.247</t>
  </si>
  <si>
    <t>1.361-2.645</t>
  </si>
  <si>
    <t>0.059-1.474</t>
  </si>
  <si>
    <t>1.347-2.383</t>
  </si>
  <si>
    <t>1.527 - 2.586</t>
  </si>
  <si>
    <t>1.455-2.583</t>
  </si>
  <si>
    <t>1.735-1.853</t>
  </si>
  <si>
    <t>2.063-2.185</t>
  </si>
  <si>
    <t>1.870-1.986</t>
  </si>
  <si>
    <t>&lt;0.0001</t>
  </si>
  <si>
    <t>***</t>
  </si>
  <si>
    <t>1.715-2.246</t>
  </si>
  <si>
    <t>1.593-2.811</t>
  </si>
  <si>
    <t>0.958-2.45</t>
  </si>
  <si>
    <t>0.681-2.429</t>
  </si>
  <si>
    <t>0.784-2.37</t>
  </si>
  <si>
    <t>0-1.903</t>
  </si>
  <si>
    <t>0-1.883</t>
  </si>
  <si>
    <t>0-1.94</t>
  </si>
  <si>
    <t>1.632-1.784</t>
  </si>
  <si>
    <t>0.7779-0.9846</t>
  </si>
  <si>
    <t>PERMANOVA</t>
  </si>
  <si>
    <t>Saliva V3V4</t>
  </si>
  <si>
    <t>Pairwise PERMANOVA</t>
  </si>
  <si>
    <t>HNC v.s. Healthy</t>
  </si>
  <si>
    <t>HNC v.s. Premalignant</t>
  </si>
  <si>
    <t>Saliva V4</t>
  </si>
  <si>
    <t>Saliva V4V5</t>
  </si>
  <si>
    <t>**</t>
  </si>
  <si>
    <t>Permutation test for homogeneity of multivariate dispersions</t>
  </si>
  <si>
    <t>Pairwise betadisper</t>
  </si>
  <si>
    <t>Overall betadisper</t>
  </si>
  <si>
    <t>n.s.</t>
  </si>
  <si>
    <t>Beta-dispersion (betadisper)</t>
  </si>
  <si>
    <t>*</t>
  </si>
  <si>
    <t>Oral rinse PERMANOVA (Bray - Rarefied relative abundance)</t>
  </si>
  <si>
    <t>Oral rinse V3V4</t>
  </si>
  <si>
    <t>Oral rinse beta-dispersion (Bray - Rarefied relative abundance)</t>
  </si>
  <si>
    <t>Oral rinse PERMANOVA (Euclidean - CLR)</t>
  </si>
  <si>
    <t>Oral rinse beta-dispersion (Euclidean - CLR)</t>
  </si>
  <si>
    <t>Mean</t>
  </si>
  <si>
    <t>Actinomyces</t>
  </si>
  <si>
    <t>Aggregatibacter</t>
  </si>
  <si>
    <t>Alloprevotella</t>
  </si>
  <si>
    <t>Capnocytophaga</t>
  </si>
  <si>
    <t>Fusobacterium</t>
  </si>
  <si>
    <t>Gemella</t>
  </si>
  <si>
    <t>Haemophilus</t>
  </si>
  <si>
    <t>Leptotrichia</t>
  </si>
  <si>
    <t>Neisseria</t>
  </si>
  <si>
    <t>Porphyromonas</t>
  </si>
  <si>
    <t>Prevotella</t>
  </si>
  <si>
    <t>Rothia</t>
  </si>
  <si>
    <t>Streptococcus</t>
  </si>
  <si>
    <t>Treponema</t>
  </si>
  <si>
    <t>Veillonella</t>
  </si>
  <si>
    <t>V4 Primer</t>
  </si>
  <si>
    <t>V3V4 Primer</t>
  </si>
  <si>
    <t>V4V5 Primer</t>
  </si>
  <si>
    <t>Tannerella</t>
  </si>
  <si>
    <t>Candidatus_Saccharimonas</t>
  </si>
  <si>
    <t>Lachnoanaerobaculum</t>
  </si>
  <si>
    <t>Bergeyella</t>
  </si>
  <si>
    <t>[Eubacterium]_nodatum_group</t>
  </si>
  <si>
    <t>TM7x</t>
  </si>
  <si>
    <t>Solobacterium</t>
  </si>
  <si>
    <t>Campylobacter</t>
  </si>
  <si>
    <t>Megasphaera</t>
  </si>
  <si>
    <t>Catonella</t>
  </si>
  <si>
    <t>Lactobacillus</t>
  </si>
  <si>
    <t>Filifactor</t>
  </si>
  <si>
    <t>Oribacterium</t>
  </si>
  <si>
    <t>Dialister</t>
  </si>
  <si>
    <t>Butyrivibrio</t>
  </si>
  <si>
    <t>Rikenellaceae_RC9_gut_group</t>
  </si>
  <si>
    <t>Parvimonas</t>
  </si>
  <si>
    <t>Cardiobacterium</t>
  </si>
  <si>
    <t>F0058</t>
  </si>
  <si>
    <t>Table S9a: Relative abundance of genera for saliva samples</t>
  </si>
  <si>
    <t>V3V4 oral rinse</t>
  </si>
  <si>
    <t>Mycoplasma</t>
  </si>
  <si>
    <t>Granulicatella</t>
  </si>
  <si>
    <t>Lautropia</t>
  </si>
  <si>
    <t>Corynebacterium</t>
  </si>
  <si>
    <t>Primer set</t>
  </si>
  <si>
    <t>Comparison</t>
  </si>
  <si>
    <t>Peptostreptococcus</t>
  </si>
  <si>
    <t>Bacteroides</t>
  </si>
  <si>
    <t>HNC - Healthy saliva</t>
  </si>
  <si>
    <t>HNC - Premalignant saliva</t>
  </si>
  <si>
    <t>Lentimicrobium</t>
  </si>
  <si>
    <t>log2FC</t>
  </si>
  <si>
    <t>Abiotrophia</t>
  </si>
  <si>
    <t>Eikenella</t>
  </si>
  <si>
    <t>Bifidobacterium</t>
  </si>
  <si>
    <t>[Eubacterium]_saphenum_group</t>
  </si>
  <si>
    <t>Atopobium</t>
  </si>
  <si>
    <t>Stomatobaculum</t>
  </si>
  <si>
    <t>Selenomonas</t>
  </si>
  <si>
    <t>Fretibacterium</t>
  </si>
  <si>
    <t>Actinobacillus</t>
  </si>
  <si>
    <t>Genera</t>
  </si>
  <si>
    <t>Prevalence</t>
  </si>
  <si>
    <t>Mogibacterium</t>
  </si>
  <si>
    <t>[Eubacterium]_brachy_group</t>
  </si>
  <si>
    <t>HNC - Healthy Oral rinse</t>
  </si>
  <si>
    <t>Table S10b: LiNDA abundance analysis for V3V4 oral rinse samples.  -log10(Pval) &gt;  1.3010 (p-value &lt; 0.05)</t>
  </si>
  <si>
    <t>Table S10a: LiNDA abundance analysis for V3V4, V4, V4V5 and V6V8 saliva samples.  -log10(Pval) &gt;  1.3010 (p-value &lt; 0.05).</t>
  </si>
  <si>
    <t>Samples included for analysis per study (Refer to Supplementary document)</t>
  </si>
  <si>
    <t xml:space="preserve">PRJNA412445 </t>
  </si>
  <si>
    <t>The Clinical Potential of Oral Microbiota as a Screening Tool for Oral Squamous Cell Carcinomas</t>
  </si>
  <si>
    <t>Sample removed from subsequent per primer analysis (refer to supplementary document at V4V5)</t>
  </si>
  <si>
    <t xml:space="preserve">Total </t>
  </si>
  <si>
    <t>Table S9b: Relative abundance of genera for oral rinse  samples</t>
  </si>
  <si>
    <t>SD</t>
  </si>
  <si>
    <t>SE</t>
  </si>
  <si>
    <t>Overall (all V4 saliva)</t>
  </si>
  <si>
    <t>Overall (all V3V4 saliva)</t>
  </si>
  <si>
    <t>Overall (all V4V5 saliva)</t>
  </si>
  <si>
    <t>Overall (all V3V4 oral rinse)</t>
  </si>
  <si>
    <t>Table S2: Samples information and study batch post filtering and processing</t>
  </si>
  <si>
    <r>
      <t xml:space="preserve">Table S9: Relative abundance for saliva and oral rinse. </t>
    </r>
    <r>
      <rPr>
        <sz val="12"/>
        <color theme="1"/>
        <rFont val="Aptos Narrow"/>
        <scheme val="minor"/>
      </rPr>
      <t xml:space="preserve">Overall and patient type relative abundance of (a)  saliva and (b) oral rinse at the genus level. Top abundance at the genera level for all saliva facet by per primer. Mean, standard deviation, and standard error  of all saliva samples were calculated </t>
    </r>
  </si>
  <si>
    <r>
      <t xml:space="preserve">Table S8: Beta-diversity analysis for oral rinse based on CLR-abundance. </t>
    </r>
    <r>
      <rPr>
        <sz val="12"/>
        <color theme="1"/>
        <rFont val="Aptos Narrow"/>
        <scheme val="minor"/>
      </rPr>
      <t>Differences in β-diversity between HNC, Premalignant, and Healthy oral rinse were assessed using PCoA plot of Euclidean distance on CLR-abundance and PERMANOVA test was performed. Dispersion was tested using betadisper, to determine if dispersion was significantly different between sample groups. Permutation n = 999</t>
    </r>
  </si>
  <si>
    <r>
      <t>Table S7: Beta-diversity analysis for oral rinse based on rarefied relative abundance.</t>
    </r>
    <r>
      <rPr>
        <sz val="12"/>
        <color rgb="FF000000"/>
        <rFont val="Aptos Narrow"/>
        <scheme val="minor"/>
      </rPr>
      <t xml:space="preserve"> Differences in β-diversity between HNC, and Healthy oral rinse were assessed using PCoA plot of Bray-Curtis distance on rarefied relative abundance and PERMANOVA test was performed. Dispersion was tested using betadisper, to determine if dispersion was significantly different between sample groups. Permutation n = 999</t>
    </r>
  </si>
  <si>
    <r>
      <t xml:space="preserve">Table S10: Differential abundance analysis for saliva and  samples. </t>
    </r>
    <r>
      <rPr>
        <sz val="12"/>
        <color theme="1"/>
        <rFont val="Aptos Narrow"/>
        <scheme val="minor"/>
      </rPr>
      <t>LinDA abundance analysis were performed for each primer set, to determine differences in abundance between HNC - Healthy and HNC - Premalignant samples.</t>
    </r>
  </si>
  <si>
    <r>
      <t xml:space="preserve">Table S6: Beta-diversity analysis for saliva based on CLR-abundance. </t>
    </r>
    <r>
      <rPr>
        <sz val="12"/>
        <color rgb="FF000000"/>
        <rFont val="Aptos Narrow"/>
        <scheme val="minor"/>
      </rPr>
      <t>Differences in β-diversity between HNC, Premalignant, and Healthy  saliva were assessed using PCoA plot of Euclidean distance on CLR-abundance and PERMANOVA test was performed. Dispersion was tested using betadisper, to determine if dispersion was significantly different between sample groups. Permutation n = 999</t>
    </r>
  </si>
  <si>
    <r>
      <t xml:space="preserve">Table S5: Beta-diversity analysis for saliva based on rarefied relative abundance. </t>
    </r>
    <r>
      <rPr>
        <sz val="12"/>
        <color rgb="FF000000"/>
        <rFont val="Aptos Narrow"/>
        <scheme val="minor"/>
      </rPr>
      <t>Differences in β-diversity between HNC, Premalignant, and Healthy saliva were assessed using PCoA plot of Bray-Curtis distance on rarefied relative abundance and PERMANOVA test was performed. Dispersion was tested using betadisper, to determine if dispersion was significantly different between sample groups. Permutation n = 999</t>
    </r>
  </si>
  <si>
    <r>
      <t>Table S4: Alpha diversity analysis statistics for oral rinse samples.</t>
    </r>
    <r>
      <rPr>
        <sz val="12"/>
        <color theme="1"/>
        <rFont val="Aptos Narrow"/>
        <scheme val="minor"/>
      </rPr>
      <t xml:space="preserve"> Shannon diversity was measured for all samples using MMUPHin-adjusted rarefied abundance. Kruskal-Wallis test with Dunn’s multiple comparison and Mann-Whitney test were performed to compared different sample groups, black line represents median. ****p &lt; 0.0001, ***p &lt; 0.001, **p &lt; 0.01, *p &lt; 0.05, ns – not shown. </t>
    </r>
  </si>
  <si>
    <r>
      <t xml:space="preserve">Table S3: Alpha diversity analysis statistics for saliva samples. </t>
    </r>
    <r>
      <rPr>
        <sz val="12"/>
        <color theme="1"/>
        <rFont val="Aptos Narrow"/>
        <scheme val="minor"/>
      </rPr>
      <t xml:space="preserve">Shannon diversity was measured for all samples using MMUPHin-adjusted rarefied abundance. Kruskal-Wallis test with Dunn’s multiple comparison and Mann-Whitney test were performed to compared different sample groups, black line represents median. ****p &lt; 0.0001, ***p &lt; 0.001, **p &lt; 0.01, *p &lt; 0.05, ns – not shown. </t>
    </r>
  </si>
  <si>
    <r>
      <t>Table S 1: Risk of bias and search terms.</t>
    </r>
    <r>
      <rPr>
        <sz val="12"/>
        <color theme="1"/>
        <rFont val="Aptos Narrow"/>
        <scheme val="minor"/>
      </rPr>
      <t xml:space="preserve"> A) Information for Risk of Bias, B) Search terms.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</si>
</sst>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4">
    <font>
      <sz val="12"/>
      <color theme="1"/>
      <name val="Aptos Narrow"/>
      <family val="2"/>
      <scheme val="minor"/>
    </font>
    <font>
      <b/>
      <sz val="12"/>
      <color theme="1"/>
      <name val="Aptos Narrow"/>
      <family val="2"/>
      <scheme val="minor"/>
    </font>
    <font>
      <b/>
      <sz val="12"/>
      <color rgb="FF000000"/>
      <name val="Aptos Narrow"/>
      <family val="2"/>
      <scheme val="minor"/>
    </font>
    <font>
      <b/>
      <sz val="12"/>
      <color theme="1"/>
      <name val="Aptos Narrow"/>
      <scheme val="minor"/>
    </font>
    <font>
      <sz val="12"/>
      <color theme="1"/>
      <name val="Aptos Narrow"/>
      <scheme val="minor"/>
    </font>
    <font>
      <sz val="12"/>
      <color rgb="FF000000"/>
      <name val="Aptos Narrow"/>
      <family val="2"/>
      <scheme val="minor"/>
    </font>
    <font>
      <b/>
      <sz val="12"/>
      <color rgb="FF000000"/>
      <name val="Aptos Narrow"/>
      <scheme val="minor"/>
    </font>
    <font>
      <b/>
      <sz val="12"/>
      <color theme="0"/>
      <name val="Aptos Narrow"/>
      <scheme val="minor"/>
    </font>
    <font>
      <sz val="13"/>
      <color theme="1"/>
      <name val=".AppleSystemUIFont"/>
    </font>
    <font>
      <sz val="13"/>
      <name val="Arial"/>
      <family val="2"/>
    </font>
    <font>
      <sz val="13"/>
      <color theme="1"/>
      <name val="Helvetica Neue"/>
      <family val="2"/>
    </font>
    <font>
      <b/>
      <sz val="12"/>
      <name val="Aptos Narrow"/>
      <scheme val="minor"/>
    </font>
    <font>
      <sz val="12"/>
      <name val="Aptos Narrow"/>
      <scheme val="minor"/>
    </font>
    <font>
      <sz val="12"/>
      <color rgb="FF000000"/>
      <name val="Aptos Narrow"/>
      <scheme val="minor"/>
    </font>
  </fonts>
  <fills count="13">
    <fill>
      <patternFill patternType="none"/>
    </fill>
    <fill>
      <patternFill patternType="gray125"/>
    </fill>
    <fill>
      <patternFill patternType="solid">
        <fgColor rgb="FFFFFFFF"/>
        <bgColor indexed="64"/>
      </patternFill>
    </fill>
    <fill>
      <patternFill patternType="solid">
        <fgColor rgb="FF8FFF8F"/>
        <bgColor indexed="64"/>
      </patternFill>
    </fill>
    <fill>
      <patternFill patternType="solid">
        <fgColor rgb="FF75C8FF"/>
        <bgColor indexed="64"/>
      </patternFill>
    </fill>
    <fill>
      <patternFill patternType="solid">
        <fgColor rgb="FFFF8277"/>
        <bgColor indexed="64"/>
      </patternFill>
    </fill>
    <fill>
      <patternFill patternType="solid">
        <fgColor theme="2" tint="-9.9978637043366805E-2"/>
        <bgColor indexed="64"/>
      </patternFill>
    </fill>
    <fill>
      <patternFill patternType="solid">
        <fgColor rgb="FFFFAAA7"/>
        <bgColor indexed="64"/>
      </patternFill>
    </fill>
    <fill>
      <patternFill patternType="solid">
        <fgColor rgb="FFBBE9FF"/>
        <bgColor indexed="64"/>
      </patternFill>
    </fill>
    <fill>
      <patternFill patternType="solid">
        <fgColor rgb="FFC4FFC5"/>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s>
  <borders count="47">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1">
    <xf numFmtId="0" fontId="0" fillId="0" borderId="0"/>
  </cellStyleXfs>
  <cellXfs count="220">
    <xf numFmtId="0" fontId="0" fillId="0" borderId="0" xfId="0"/>
    <xf numFmtId="0" fontId="1" fillId="0" borderId="0" xfId="0" applyFont="1" applyAlignment="1">
      <alignment wrapText="1"/>
    </xf>
    <xf numFmtId="0" fontId="2" fillId="2" borderId="0" xfId="0" applyFont="1" applyFill="1" applyAlignment="1">
      <alignment horizontal="center" vertical="center" wrapText="1"/>
    </xf>
    <xf numFmtId="0" fontId="1" fillId="0" borderId="1" xfId="0" applyFont="1" applyBorder="1"/>
    <xf numFmtId="0" fontId="1" fillId="0" borderId="2" xfId="0" applyFont="1" applyBorder="1"/>
    <xf numFmtId="0" fontId="0" fillId="0" borderId="4" xfId="0" applyBorder="1"/>
    <xf numFmtId="0" fontId="3" fillId="0" borderId="0" xfId="0" applyFont="1"/>
    <xf numFmtId="0" fontId="4" fillId="0" borderId="3" xfId="0" applyFont="1" applyBorder="1"/>
    <xf numFmtId="0" fontId="0" fillId="0" borderId="0" xfId="0" applyAlignment="1">
      <alignment horizontal="center"/>
    </xf>
    <xf numFmtId="0" fontId="3" fillId="0" borderId="0" xfId="0" applyFont="1" applyAlignment="1">
      <alignment horizontal="left" wrapText="1"/>
    </xf>
    <xf numFmtId="0" fontId="3" fillId="3" borderId="27" xfId="0" applyFont="1" applyFill="1" applyBorder="1" applyAlignment="1">
      <alignment horizontal="center"/>
    </xf>
    <xf numFmtId="0" fontId="3" fillId="4" borderId="27" xfId="0" applyFont="1" applyFill="1" applyBorder="1" applyAlignment="1">
      <alignment horizontal="center"/>
    </xf>
    <xf numFmtId="0" fontId="3" fillId="5" borderId="27" xfId="0" applyFont="1" applyFill="1" applyBorder="1" applyAlignment="1">
      <alignment horizontal="center"/>
    </xf>
    <xf numFmtId="0" fontId="3" fillId="6" borderId="28" xfId="0" applyFont="1" applyFill="1" applyBorder="1" applyAlignment="1">
      <alignment horizontal="center"/>
    </xf>
    <xf numFmtId="0" fontId="0" fillId="7" borderId="7" xfId="0" applyFill="1" applyBorder="1" applyAlignment="1">
      <alignment horizontal="center"/>
    </xf>
    <xf numFmtId="0" fontId="0" fillId="7" borderId="5" xfId="0" applyFill="1" applyBorder="1" applyAlignment="1">
      <alignment horizontal="center"/>
    </xf>
    <xf numFmtId="0" fontId="0" fillId="8" borderId="7" xfId="0" applyFill="1" applyBorder="1" applyAlignment="1">
      <alignment horizontal="center"/>
    </xf>
    <xf numFmtId="0" fontId="0" fillId="8" borderId="5" xfId="0" applyFill="1" applyBorder="1" applyAlignment="1">
      <alignment horizontal="center"/>
    </xf>
    <xf numFmtId="0" fontId="0" fillId="9" borderId="7" xfId="0" applyFill="1" applyBorder="1" applyAlignment="1">
      <alignment horizontal="center"/>
    </xf>
    <xf numFmtId="0" fontId="0" fillId="9" borderId="5" xfId="0" applyFill="1" applyBorder="1" applyAlignment="1">
      <alignment horizontal="center"/>
    </xf>
    <xf numFmtId="0" fontId="3" fillId="9" borderId="22" xfId="0" applyFont="1" applyFill="1" applyBorder="1" applyAlignment="1">
      <alignment horizontal="center"/>
    </xf>
    <xf numFmtId="0" fontId="3" fillId="8" borderId="22" xfId="0" applyFont="1" applyFill="1" applyBorder="1" applyAlignment="1">
      <alignment horizontal="center"/>
    </xf>
    <xf numFmtId="0" fontId="3" fillId="7" borderId="22" xfId="0" applyFont="1" applyFill="1" applyBorder="1" applyAlignment="1">
      <alignment horizontal="center"/>
    </xf>
    <xf numFmtId="0" fontId="0" fillId="10" borderId="25" xfId="0" applyFill="1" applyBorder="1" applyAlignment="1">
      <alignment horizontal="center"/>
    </xf>
    <xf numFmtId="0" fontId="3" fillId="10" borderId="23" xfId="0" applyFont="1" applyFill="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3" fillId="0" borderId="13" xfId="0" applyFont="1" applyBorder="1" applyAlignment="1">
      <alignment horizontal="center"/>
    </xf>
    <xf numFmtId="0" fontId="3" fillId="10" borderId="26" xfId="0" applyFont="1" applyFill="1" applyBorder="1" applyAlignment="1">
      <alignment horizontal="center"/>
    </xf>
    <xf numFmtId="0" fontId="3" fillId="10" borderId="27" xfId="0" applyFont="1" applyFill="1" applyBorder="1" applyAlignment="1">
      <alignment horizontal="center"/>
    </xf>
    <xf numFmtId="0" fontId="3" fillId="11" borderId="24" xfId="0" applyFont="1" applyFill="1" applyBorder="1" applyAlignment="1">
      <alignment horizontal="center"/>
    </xf>
    <xf numFmtId="0" fontId="0" fillId="11" borderId="7" xfId="0" applyFill="1" applyBorder="1" applyAlignment="1">
      <alignment horizontal="center"/>
    </xf>
    <xf numFmtId="0" fontId="3" fillId="11" borderId="14" xfId="0" applyFont="1" applyFill="1" applyBorder="1" applyAlignment="1">
      <alignment horizontal="center"/>
    </xf>
    <xf numFmtId="0" fontId="0" fillId="11" borderId="5" xfId="0" applyFill="1" applyBorder="1" applyAlignment="1">
      <alignment horizontal="center"/>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7" fillId="0" borderId="8"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3" fillId="0" borderId="0" xfId="0" applyFont="1" applyAlignment="1">
      <alignment horizontal="center"/>
    </xf>
    <xf numFmtId="0" fontId="4" fillId="0" borderId="5" xfId="0" applyFont="1" applyBorder="1" applyAlignment="1">
      <alignment horizontal="center"/>
    </xf>
    <xf numFmtId="164" fontId="4" fillId="0" borderId="5" xfId="0" applyNumberFormat="1" applyFont="1" applyBorder="1" applyAlignment="1">
      <alignment horizontal="center"/>
    </xf>
    <xf numFmtId="0" fontId="4" fillId="0" borderId="20" xfId="0" applyFont="1" applyBorder="1" applyAlignment="1">
      <alignment horizontal="center"/>
    </xf>
    <xf numFmtId="0" fontId="4" fillId="0" borderId="17" xfId="0" applyFont="1" applyBorder="1" applyAlignment="1">
      <alignment horizontal="center"/>
    </xf>
    <xf numFmtId="164" fontId="4" fillId="0" borderId="17" xfId="0" applyNumberFormat="1" applyFont="1" applyBorder="1" applyAlignment="1">
      <alignment horizontal="center"/>
    </xf>
    <xf numFmtId="0" fontId="4" fillId="0" borderId="19" xfId="0" applyFont="1" applyBorder="1" applyAlignment="1">
      <alignment horizontal="center"/>
    </xf>
    <xf numFmtId="0" fontId="4" fillId="0" borderId="0" xfId="0" applyFont="1" applyAlignment="1">
      <alignment horizontal="center"/>
    </xf>
    <xf numFmtId="164" fontId="4" fillId="0" borderId="0" xfId="0" applyNumberFormat="1" applyFont="1" applyAlignment="1">
      <alignment horizontal="center"/>
    </xf>
    <xf numFmtId="0" fontId="9" fillId="0" borderId="20" xfId="0" applyFont="1" applyBorder="1" applyAlignment="1">
      <alignment horizontal="center"/>
    </xf>
    <xf numFmtId="0" fontId="3" fillId="0" borderId="32" xfId="0" applyFont="1" applyBorder="1" applyAlignment="1">
      <alignment horizontal="center"/>
    </xf>
    <xf numFmtId="0" fontId="3" fillId="0" borderId="16" xfId="0" applyFont="1" applyBorder="1" applyAlignment="1">
      <alignment horizontal="center"/>
    </xf>
    <xf numFmtId="0" fontId="3" fillId="0" borderId="0" xfId="0" applyFont="1" applyAlignment="1">
      <alignment horizontal="left" vertical="top"/>
    </xf>
    <xf numFmtId="164" fontId="8" fillId="0" borderId="5" xfId="0" applyNumberFormat="1" applyFont="1" applyBorder="1" applyAlignment="1">
      <alignment horizontal="center"/>
    </xf>
    <xf numFmtId="0" fontId="4" fillId="0" borderId="11" xfId="0" applyFont="1" applyBorder="1" applyAlignment="1">
      <alignment horizontal="center"/>
    </xf>
    <xf numFmtId="164" fontId="4" fillId="0" borderId="11" xfId="0" applyNumberFormat="1" applyFont="1" applyBorder="1" applyAlignment="1">
      <alignment horizontal="center"/>
    </xf>
    <xf numFmtId="0" fontId="4" fillId="0" borderId="35" xfId="0" applyFont="1" applyBorder="1" applyAlignment="1">
      <alignment horizontal="center"/>
    </xf>
    <xf numFmtId="0" fontId="8" fillId="0" borderId="0" xfId="0" applyFont="1" applyAlignment="1">
      <alignment horizontal="center"/>
    </xf>
    <xf numFmtId="0" fontId="8" fillId="0" borderId="17" xfId="0" applyFont="1" applyBorder="1" applyAlignment="1">
      <alignment horizontal="center"/>
    </xf>
    <xf numFmtId="0" fontId="3" fillId="0" borderId="0" xfId="0" applyFont="1" applyAlignment="1">
      <alignment horizontal="left" vertical="top" wrapText="1"/>
    </xf>
    <xf numFmtId="0" fontId="0" fillId="0" borderId="5" xfId="0" applyBorder="1" applyAlignment="1">
      <alignment horizontal="center"/>
    </xf>
    <xf numFmtId="0" fontId="3" fillId="0" borderId="14" xfId="0" applyFont="1" applyBorder="1" applyAlignment="1">
      <alignment horizontal="center"/>
    </xf>
    <xf numFmtId="0" fontId="4" fillId="0" borderId="33" xfId="0" applyFont="1" applyBorder="1" applyAlignment="1">
      <alignment horizontal="center"/>
    </xf>
    <xf numFmtId="0" fontId="0" fillId="0" borderId="32" xfId="0" applyBorder="1" applyAlignment="1">
      <alignment horizontal="center"/>
    </xf>
    <xf numFmtId="0" fontId="0" fillId="0" borderId="33"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34" xfId="0" applyBorder="1" applyAlignment="1">
      <alignment horizontal="center"/>
    </xf>
    <xf numFmtId="164" fontId="8" fillId="0" borderId="5" xfId="0" applyNumberFormat="1" applyFont="1" applyBorder="1"/>
    <xf numFmtId="164" fontId="10" fillId="0" borderId="5" xfId="0" applyNumberFormat="1" applyFont="1" applyBorder="1"/>
    <xf numFmtId="0" fontId="9" fillId="0" borderId="5" xfId="0" applyFont="1" applyBorder="1"/>
    <xf numFmtId="0" fontId="9" fillId="0" borderId="20" xfId="0" applyFont="1" applyBorder="1"/>
    <xf numFmtId="0" fontId="0" fillId="0" borderId="15" xfId="0" applyBorder="1" applyAlignment="1">
      <alignment horizontal="center"/>
    </xf>
    <xf numFmtId="0" fontId="0" fillId="0" borderId="19" xfId="0" applyBorder="1" applyAlignment="1">
      <alignment horizontal="center"/>
    </xf>
    <xf numFmtId="0" fontId="3" fillId="0" borderId="15" xfId="0" applyFont="1" applyBorder="1" applyAlignment="1">
      <alignment horizontal="center"/>
    </xf>
    <xf numFmtId="14" fontId="6" fillId="0" borderId="0" xfId="0" applyNumberFormat="1" applyFont="1" applyAlignment="1">
      <alignment wrapText="1"/>
    </xf>
    <xf numFmtId="0" fontId="0" fillId="0" borderId="5" xfId="0" applyBorder="1"/>
    <xf numFmtId="0" fontId="0" fillId="0" borderId="20" xfId="0" applyBorder="1"/>
    <xf numFmtId="0" fontId="0" fillId="0" borderId="17" xfId="0" applyBorder="1"/>
    <xf numFmtId="0" fontId="0" fillId="0" borderId="19" xfId="0" applyBorder="1"/>
    <xf numFmtId="0" fontId="3" fillId="0" borderId="14" xfId="0" applyFont="1" applyBorder="1"/>
    <xf numFmtId="0" fontId="3" fillId="0" borderId="0" xfId="0" applyFont="1" applyAlignment="1">
      <alignment wrapText="1"/>
    </xf>
    <xf numFmtId="0" fontId="0" fillId="0" borderId="0" xfId="0" applyAlignment="1">
      <alignment wrapText="1"/>
    </xf>
    <xf numFmtId="0" fontId="9" fillId="0" borderId="0" xfId="0" applyFont="1"/>
    <xf numFmtId="0" fontId="8" fillId="0" borderId="0" xfId="0" applyFont="1"/>
    <xf numFmtId="0" fontId="3" fillId="12" borderId="12" xfId="0" applyFont="1" applyFill="1" applyBorder="1" applyAlignment="1">
      <alignment horizontal="center"/>
    </xf>
    <xf numFmtId="0" fontId="3" fillId="12" borderId="30" xfId="0" applyFont="1" applyFill="1" applyBorder="1" applyAlignment="1">
      <alignment horizontal="center"/>
    </xf>
    <xf numFmtId="0" fontId="3" fillId="12" borderId="31" xfId="0" applyFont="1" applyFill="1" applyBorder="1" applyAlignment="1">
      <alignment horizontal="center"/>
    </xf>
    <xf numFmtId="164" fontId="9" fillId="0" borderId="0" xfId="0" applyNumberFormat="1" applyFont="1"/>
    <xf numFmtId="0" fontId="3" fillId="12" borderId="29" xfId="0" applyFont="1" applyFill="1" applyBorder="1" applyAlignment="1">
      <alignment horizontal="center"/>
    </xf>
    <xf numFmtId="164" fontId="4" fillId="0" borderId="20" xfId="0" applyNumberFormat="1" applyFont="1" applyBorder="1" applyAlignment="1">
      <alignment horizontal="center"/>
    </xf>
    <xf numFmtId="164" fontId="3" fillId="0" borderId="0" xfId="0" applyNumberFormat="1" applyFont="1" applyAlignment="1">
      <alignment horizontal="center"/>
    </xf>
    <xf numFmtId="164" fontId="10" fillId="0" borderId="5" xfId="0" applyNumberFormat="1" applyFont="1" applyBorder="1" applyAlignment="1">
      <alignment horizontal="center"/>
    </xf>
    <xf numFmtId="0" fontId="9" fillId="0" borderId="18" xfId="0" applyFont="1" applyBorder="1"/>
    <xf numFmtId="0" fontId="0" fillId="0" borderId="11" xfId="0" applyBorder="1" applyAlignment="1">
      <alignment horizontal="center"/>
    </xf>
    <xf numFmtId="164" fontId="8" fillId="0" borderId="11" xfId="0" applyNumberFormat="1" applyFont="1" applyBorder="1"/>
    <xf numFmtId="164" fontId="8" fillId="0" borderId="11" xfId="0" applyNumberFormat="1" applyFont="1" applyBorder="1" applyAlignment="1">
      <alignment horizontal="center"/>
    </xf>
    <xf numFmtId="0" fontId="9" fillId="0" borderId="0" xfId="0" applyFont="1" applyAlignment="1">
      <alignment horizontal="center"/>
    </xf>
    <xf numFmtId="0" fontId="3" fillId="12" borderId="13" xfId="0" applyFont="1" applyFill="1" applyBorder="1" applyAlignment="1">
      <alignment horizontal="center"/>
    </xf>
    <xf numFmtId="0" fontId="3" fillId="12" borderId="2" xfId="0" applyFont="1" applyFill="1" applyBorder="1" applyAlignment="1">
      <alignment horizontal="center"/>
    </xf>
    <xf numFmtId="164" fontId="0" fillId="0" borderId="0" xfId="0" applyNumberFormat="1"/>
    <xf numFmtId="0" fontId="9" fillId="0" borderId="17" xfId="0" applyFont="1" applyBorder="1"/>
    <xf numFmtId="0" fontId="9" fillId="0" borderId="19" xfId="0" applyFont="1" applyBorder="1"/>
    <xf numFmtId="164" fontId="3" fillId="12" borderId="31" xfId="0" applyNumberFormat="1" applyFont="1" applyFill="1" applyBorder="1" applyAlignment="1">
      <alignment horizontal="center"/>
    </xf>
    <xf numFmtId="0" fontId="11" fillId="0" borderId="0" xfId="0" applyFont="1"/>
    <xf numFmtId="0" fontId="11" fillId="0" borderId="0" xfId="0" applyFont="1" applyAlignment="1">
      <alignment horizontal="center"/>
    </xf>
    <xf numFmtId="0" fontId="11" fillId="0" borderId="29" xfId="0" applyFont="1" applyBorder="1" applyAlignment="1">
      <alignment horizontal="center"/>
    </xf>
    <xf numFmtId="0" fontId="11" fillId="0" borderId="30" xfId="0" applyFont="1" applyBorder="1" applyAlignment="1">
      <alignment horizontal="center"/>
    </xf>
    <xf numFmtId="0" fontId="12" fillId="0" borderId="31" xfId="0" applyFont="1" applyBorder="1" applyAlignment="1">
      <alignment horizontal="center"/>
    </xf>
    <xf numFmtId="0" fontId="12" fillId="0" borderId="0" xfId="0" applyFont="1"/>
    <xf numFmtId="0" fontId="11" fillId="0" borderId="14" xfId="0" applyFont="1" applyBorder="1" applyAlignment="1">
      <alignment horizontal="left"/>
    </xf>
    <xf numFmtId="0" fontId="12" fillId="0" borderId="5" xfId="0" applyFont="1" applyBorder="1" applyAlignment="1">
      <alignment horizontal="center"/>
    </xf>
    <xf numFmtId="0" fontId="12" fillId="0" borderId="20" xfId="0" applyFont="1" applyBorder="1" applyAlignment="1">
      <alignment horizontal="center"/>
    </xf>
    <xf numFmtId="0" fontId="11" fillId="0" borderId="32" xfId="0" applyFont="1" applyBorder="1" applyAlignment="1">
      <alignment horizontal="left"/>
    </xf>
    <xf numFmtId="0" fontId="12" fillId="0" borderId="0" xfId="0" applyFont="1" applyAlignment="1">
      <alignment horizontal="center"/>
    </xf>
    <xf numFmtId="0" fontId="12" fillId="0" borderId="33" xfId="0" applyFont="1" applyBorder="1" applyAlignment="1">
      <alignment horizontal="center"/>
    </xf>
    <xf numFmtId="0" fontId="11" fillId="0" borderId="15" xfId="0" applyFont="1" applyBorder="1" applyAlignment="1">
      <alignment horizontal="left"/>
    </xf>
    <xf numFmtId="0" fontId="12" fillId="0" borderId="17" xfId="0" applyFont="1" applyBorder="1" applyAlignment="1">
      <alignment horizontal="center"/>
    </xf>
    <xf numFmtId="0" fontId="12" fillId="0" borderId="19" xfId="0" applyFont="1" applyBorder="1" applyAlignment="1">
      <alignment horizontal="center"/>
    </xf>
    <xf numFmtId="11" fontId="12" fillId="0" borderId="0" xfId="0" applyNumberFormat="1" applyFont="1"/>
    <xf numFmtId="0" fontId="11" fillId="0" borderId="31" xfId="0" applyFont="1" applyBorder="1"/>
    <xf numFmtId="0" fontId="12" fillId="0" borderId="20" xfId="0" applyFont="1" applyBorder="1"/>
    <xf numFmtId="0" fontId="12" fillId="0" borderId="33" xfId="0" applyFont="1" applyBorder="1"/>
    <xf numFmtId="11" fontId="12" fillId="0" borderId="5" xfId="0" applyNumberFormat="1" applyFont="1" applyBorder="1" applyAlignment="1">
      <alignment horizontal="center"/>
    </xf>
    <xf numFmtId="11" fontId="12" fillId="0" borderId="17" xfId="0" applyNumberFormat="1" applyFont="1" applyBorder="1" applyAlignment="1">
      <alignment horizontal="center"/>
    </xf>
    <xf numFmtId="0" fontId="12" fillId="0" borderId="19" xfId="0" applyFont="1" applyBorder="1"/>
    <xf numFmtId="0" fontId="3" fillId="0" borderId="29" xfId="0" applyFont="1" applyBorder="1"/>
    <xf numFmtId="0" fontId="3" fillId="0" borderId="30" xfId="0" applyFont="1" applyBorder="1"/>
    <xf numFmtId="0" fontId="0" fillId="0" borderId="14" xfId="0" applyBorder="1"/>
    <xf numFmtId="0" fontId="0" fillId="0" borderId="15" xfId="0" applyBorder="1"/>
    <xf numFmtId="0" fontId="6" fillId="0" borderId="0" xfId="0" applyFont="1" applyAlignment="1">
      <alignment wrapText="1"/>
    </xf>
    <xf numFmtId="0" fontId="6" fillId="0" borderId="14" xfId="0" applyFont="1" applyBorder="1"/>
    <xf numFmtId="0" fontId="3" fillId="7" borderId="5" xfId="0" applyFont="1" applyFill="1" applyBorder="1" applyAlignment="1">
      <alignment horizontal="center"/>
    </xf>
    <xf numFmtId="0" fontId="3" fillId="8" borderId="5" xfId="0" applyFont="1" applyFill="1" applyBorder="1" applyAlignment="1">
      <alignment horizontal="center"/>
    </xf>
    <xf numFmtId="0" fontId="3" fillId="9" borderId="5" xfId="0" applyFont="1" applyFill="1" applyBorder="1" applyAlignment="1">
      <alignment horizontal="center"/>
    </xf>
    <xf numFmtId="0" fontId="4" fillId="7" borderId="5" xfId="0" applyFont="1" applyFill="1" applyBorder="1" applyAlignment="1">
      <alignment horizontal="center"/>
    </xf>
    <xf numFmtId="0" fontId="4" fillId="8" borderId="5" xfId="0" applyFont="1" applyFill="1" applyBorder="1" applyAlignment="1">
      <alignment horizontal="center"/>
    </xf>
    <xf numFmtId="0" fontId="4" fillId="9" borderId="5" xfId="0" applyFont="1" applyFill="1" applyBorder="1" applyAlignment="1">
      <alignment horizontal="center"/>
    </xf>
    <xf numFmtId="0" fontId="0" fillId="11" borderId="7" xfId="0" applyFill="1" applyBorder="1" applyAlignment="1">
      <alignment horizontal="left"/>
    </xf>
    <xf numFmtId="0" fontId="0" fillId="11" borderId="5" xfId="0" applyFill="1" applyBorder="1" applyAlignment="1">
      <alignment horizontal="left"/>
    </xf>
    <xf numFmtId="0" fontId="3" fillId="0" borderId="5" xfId="0" applyFont="1" applyBorder="1"/>
    <xf numFmtId="0" fontId="6" fillId="0" borderId="5" xfId="0" applyFont="1" applyBorder="1"/>
    <xf numFmtId="0" fontId="5" fillId="0" borderId="5" xfId="0" applyFont="1" applyBorder="1"/>
    <xf numFmtId="0" fontId="0" fillId="0" borderId="30" xfId="0" applyBorder="1"/>
    <xf numFmtId="0" fontId="0" fillId="0" borderId="31" xfId="0" applyBorder="1"/>
    <xf numFmtId="0" fontId="6" fillId="0" borderId="20" xfId="0" applyFont="1" applyBorder="1"/>
    <xf numFmtId="0" fontId="5" fillId="0" borderId="14" xfId="0" applyFont="1" applyBorder="1"/>
    <xf numFmtId="0" fontId="5" fillId="0" borderId="20" xfId="0" applyFont="1" applyBorder="1"/>
    <xf numFmtId="0" fontId="5" fillId="0" borderId="15" xfId="0" applyFont="1" applyBorder="1"/>
    <xf numFmtId="0" fontId="5" fillId="0" borderId="17" xfId="0" applyFont="1" applyBorder="1"/>
    <xf numFmtId="0" fontId="5" fillId="0" borderId="19" xfId="0" applyFont="1" applyBorder="1"/>
    <xf numFmtId="11" fontId="0" fillId="0" borderId="20" xfId="0" applyNumberFormat="1" applyBorder="1"/>
    <xf numFmtId="0" fontId="2" fillId="0" borderId="36" xfId="0" applyFont="1" applyBorder="1" applyAlignment="1" applyProtection="1">
      <alignment horizontal="center" vertical="center" wrapText="1"/>
      <protection locked="0"/>
    </xf>
    <xf numFmtId="0" fontId="0" fillId="0" borderId="12" xfId="0" applyBorder="1"/>
    <xf numFmtId="0" fontId="4" fillId="0" borderId="14" xfId="0" applyFont="1" applyBorder="1" applyAlignment="1">
      <alignment horizontal="center"/>
    </xf>
    <xf numFmtId="2" fontId="4" fillId="0" borderId="5" xfId="0" applyNumberFormat="1" applyFont="1" applyBorder="1" applyAlignment="1">
      <alignment horizontal="center"/>
    </xf>
    <xf numFmtId="2" fontId="4" fillId="0" borderId="20" xfId="0" applyNumberFormat="1" applyFont="1" applyBorder="1" applyAlignment="1">
      <alignment horizontal="center"/>
    </xf>
    <xf numFmtId="0" fontId="4" fillId="0" borderId="15" xfId="0" applyFont="1" applyBorder="1" applyAlignment="1">
      <alignment horizontal="center"/>
    </xf>
    <xf numFmtId="2" fontId="4" fillId="0" borderId="17" xfId="0" applyNumberFormat="1" applyFont="1" applyBorder="1" applyAlignment="1">
      <alignment horizontal="center"/>
    </xf>
    <xf numFmtId="2" fontId="4" fillId="0" borderId="19" xfId="0" applyNumberFormat="1" applyFont="1" applyBorder="1" applyAlignment="1">
      <alignment horizontal="center"/>
    </xf>
    <xf numFmtId="2" fontId="4" fillId="0" borderId="14" xfId="0" applyNumberFormat="1" applyFont="1" applyBorder="1" applyAlignment="1">
      <alignment horizontal="center"/>
    </xf>
    <xf numFmtId="2" fontId="4" fillId="0" borderId="15" xfId="0" applyNumberFormat="1" applyFont="1" applyBorder="1" applyAlignment="1">
      <alignment horizontal="center"/>
    </xf>
    <xf numFmtId="0" fontId="3" fillId="0" borderId="37" xfId="0" applyFont="1" applyBorder="1" applyAlignment="1">
      <alignment horizontal="left"/>
    </xf>
    <xf numFmtId="0" fontId="3" fillId="0" borderId="38" xfId="0" applyFont="1" applyBorder="1" applyAlignment="1">
      <alignment horizontal="left"/>
    </xf>
    <xf numFmtId="0" fontId="4" fillId="0" borderId="12" xfId="0" applyFont="1" applyBorder="1" applyAlignment="1">
      <alignment horizontal="center"/>
    </xf>
    <xf numFmtId="0" fontId="3" fillId="0" borderId="39" xfId="0" applyFont="1" applyBorder="1" applyAlignment="1">
      <alignment horizontal="left"/>
    </xf>
    <xf numFmtId="0" fontId="4" fillId="0" borderId="24" xfId="0" applyFont="1" applyBorder="1" applyAlignment="1">
      <alignment horizontal="center"/>
    </xf>
    <xf numFmtId="0" fontId="4" fillId="0" borderId="7" xfId="0" applyFont="1" applyBorder="1" applyAlignment="1">
      <alignment horizontal="center"/>
    </xf>
    <xf numFmtId="0" fontId="4" fillId="0" borderId="25" xfId="0" applyFont="1" applyBorder="1" applyAlignment="1">
      <alignment horizontal="center"/>
    </xf>
    <xf numFmtId="2" fontId="4" fillId="0" borderId="24" xfId="0" applyNumberFormat="1" applyFont="1" applyBorder="1" applyAlignment="1">
      <alignment horizontal="center"/>
    </xf>
    <xf numFmtId="2" fontId="4" fillId="0" borderId="7" xfId="0" applyNumberFormat="1" applyFont="1" applyBorder="1" applyAlignment="1">
      <alignment horizontal="center"/>
    </xf>
    <xf numFmtId="2" fontId="4" fillId="0" borderId="25" xfId="0" applyNumberFormat="1" applyFont="1" applyBorder="1" applyAlignment="1">
      <alignment horizontal="center"/>
    </xf>
    <xf numFmtId="0" fontId="3" fillId="0" borderId="40" xfId="0" applyFont="1" applyBorder="1" applyAlignment="1">
      <alignment horizontal="left"/>
    </xf>
    <xf numFmtId="0" fontId="3" fillId="0" borderId="26" xfId="0" applyFont="1" applyBorder="1" applyAlignment="1">
      <alignment horizontal="center"/>
    </xf>
    <xf numFmtId="0" fontId="3" fillId="0" borderId="27" xfId="0" applyFont="1" applyBorder="1" applyAlignment="1">
      <alignment horizontal="center"/>
    </xf>
    <xf numFmtId="0" fontId="3" fillId="0" borderId="28" xfId="0" applyFont="1" applyBorder="1" applyAlignment="1">
      <alignment horizontal="center"/>
    </xf>
    <xf numFmtId="0" fontId="3" fillId="0" borderId="0" xfId="0" applyFont="1" applyAlignment="1">
      <alignment horizontal="left"/>
    </xf>
    <xf numFmtId="2" fontId="4" fillId="0" borderId="0" xfId="0" applyNumberFormat="1" applyFont="1" applyAlignment="1">
      <alignment horizontal="center"/>
    </xf>
    <xf numFmtId="0" fontId="3" fillId="0" borderId="37" xfId="0" applyFont="1" applyBorder="1"/>
    <xf numFmtId="0" fontId="3" fillId="0" borderId="40" xfId="0" applyFont="1" applyBorder="1"/>
    <xf numFmtId="0" fontId="3" fillId="0" borderId="46" xfId="0" applyFont="1" applyBorder="1" applyAlignment="1">
      <alignment horizontal="center"/>
    </xf>
    <xf numFmtId="0" fontId="3" fillId="0" borderId="39" xfId="0" applyFont="1" applyBorder="1"/>
    <xf numFmtId="0" fontId="3" fillId="0" borderId="38" xfId="0" applyFont="1" applyBorder="1"/>
    <xf numFmtId="0" fontId="3" fillId="0" borderId="12" xfId="0" applyFont="1" applyBorder="1"/>
    <xf numFmtId="2" fontId="0" fillId="0" borderId="24" xfId="0" applyNumberFormat="1" applyBorder="1" applyAlignment="1">
      <alignment horizontal="center"/>
    </xf>
    <xf numFmtId="2" fontId="0" fillId="0" borderId="7" xfId="0" applyNumberFormat="1" applyBorder="1" applyAlignment="1">
      <alignment horizontal="center"/>
    </xf>
    <xf numFmtId="2" fontId="0" fillId="0" borderId="25" xfId="0" applyNumberFormat="1" applyBorder="1" applyAlignment="1">
      <alignment horizontal="center"/>
    </xf>
    <xf numFmtId="2" fontId="0" fillId="0" borderId="6" xfId="0" applyNumberFormat="1" applyBorder="1" applyAlignment="1">
      <alignment horizontal="center"/>
    </xf>
    <xf numFmtId="2" fontId="0" fillId="0" borderId="14" xfId="0" applyNumberFormat="1" applyBorder="1" applyAlignment="1">
      <alignment horizontal="center"/>
    </xf>
    <xf numFmtId="2" fontId="0" fillId="0" borderId="5" xfId="0" applyNumberFormat="1" applyBorder="1" applyAlignment="1">
      <alignment horizontal="center"/>
    </xf>
    <xf numFmtId="2" fontId="0" fillId="0" borderId="20" xfId="0" applyNumberFormat="1" applyBorder="1" applyAlignment="1">
      <alignment horizontal="center"/>
    </xf>
    <xf numFmtId="2" fontId="0" fillId="0" borderId="9" xfId="0" applyNumberFormat="1" applyBorder="1" applyAlignment="1">
      <alignment horizontal="center"/>
    </xf>
    <xf numFmtId="2" fontId="0" fillId="0" borderId="15" xfId="0" applyNumberFormat="1" applyBorder="1" applyAlignment="1">
      <alignment horizontal="center"/>
    </xf>
    <xf numFmtId="2" fontId="0" fillId="0" borderId="17" xfId="0" applyNumberFormat="1" applyBorder="1" applyAlignment="1">
      <alignment horizontal="center"/>
    </xf>
    <xf numFmtId="2" fontId="0" fillId="0" borderId="19" xfId="0" applyNumberFormat="1" applyBorder="1" applyAlignment="1">
      <alignment horizontal="center"/>
    </xf>
    <xf numFmtId="2" fontId="0" fillId="0" borderId="41" xfId="0" applyNumberFormat="1" applyBorder="1" applyAlignment="1">
      <alignment horizontal="center"/>
    </xf>
    <xf numFmtId="2" fontId="3" fillId="0" borderId="26" xfId="0" applyNumberFormat="1" applyFont="1" applyBorder="1" applyAlignment="1">
      <alignment horizontal="center"/>
    </xf>
    <xf numFmtId="2" fontId="3" fillId="0" borderId="27" xfId="0" applyNumberFormat="1" applyFont="1" applyBorder="1" applyAlignment="1">
      <alignment horizontal="center"/>
    </xf>
    <xf numFmtId="2" fontId="3" fillId="0" borderId="28" xfId="0" applyNumberFormat="1" applyFont="1" applyBorder="1" applyAlignment="1">
      <alignment horizontal="center"/>
    </xf>
    <xf numFmtId="2" fontId="3" fillId="0" borderId="46" xfId="0" applyNumberFormat="1" applyFont="1" applyBorder="1" applyAlignment="1">
      <alignment horizontal="center"/>
    </xf>
    <xf numFmtId="2" fontId="0" fillId="0" borderId="0" xfId="0" applyNumberFormat="1" applyAlignment="1">
      <alignment horizontal="center"/>
    </xf>
    <xf numFmtId="0" fontId="3" fillId="10" borderId="13" xfId="0" applyFont="1" applyFill="1" applyBorder="1" applyAlignment="1">
      <alignment horizontal="center"/>
    </xf>
    <xf numFmtId="0" fontId="0" fillId="10" borderId="13" xfId="0" applyFill="1" applyBorder="1" applyAlignment="1">
      <alignment horizontal="center"/>
    </xf>
    <xf numFmtId="0" fontId="0" fillId="10" borderId="2" xfId="0" applyFill="1" applyBorder="1" applyAlignment="1">
      <alignment horizontal="center"/>
    </xf>
    <xf numFmtId="0" fontId="3" fillId="11" borderId="16" xfId="0" applyFont="1" applyFill="1" applyBorder="1" applyAlignment="1">
      <alignment horizontal="center"/>
    </xf>
    <xf numFmtId="0" fontId="3" fillId="11" borderId="18" xfId="0" applyFont="1" applyFill="1" applyBorder="1" applyAlignment="1">
      <alignment horizontal="center"/>
    </xf>
    <xf numFmtId="0" fontId="3" fillId="11" borderId="21" xfId="0" applyFont="1" applyFill="1" applyBorder="1" applyAlignment="1">
      <alignment horizontal="center"/>
    </xf>
    <xf numFmtId="0" fontId="3" fillId="0" borderId="42" xfId="0" applyFont="1" applyBorder="1" applyAlignment="1">
      <alignment horizontal="center"/>
    </xf>
    <xf numFmtId="0" fontId="3" fillId="0" borderId="43" xfId="0" applyFont="1" applyBorder="1" applyAlignment="1">
      <alignment horizontal="center"/>
    </xf>
    <xf numFmtId="0" fontId="3" fillId="0" borderId="44" xfId="0" applyFont="1" applyBorder="1" applyAlignment="1">
      <alignment horizontal="center"/>
    </xf>
    <xf numFmtId="0" fontId="3" fillId="0" borderId="45" xfId="0" applyFont="1" applyBorder="1" applyAlignment="1">
      <alignment horizontal="center"/>
    </xf>
    <xf numFmtId="0" fontId="3" fillId="0" borderId="0" xfId="0" applyFont="1" applyAlignment="1">
      <alignment horizontal="center"/>
    </xf>
    <xf numFmtId="2" fontId="3" fillId="0" borderId="42" xfId="0" applyNumberFormat="1" applyFont="1" applyBorder="1" applyAlignment="1">
      <alignment horizontal="center"/>
    </xf>
    <xf numFmtId="2" fontId="3" fillId="0" borderId="43" xfId="0" applyNumberFormat="1" applyFont="1" applyBorder="1" applyAlignment="1">
      <alignment horizontal="center"/>
    </xf>
    <xf numFmtId="2" fontId="3" fillId="0" borderId="44" xfId="0" applyNumberFormat="1" applyFont="1" applyBorder="1" applyAlignment="1">
      <alignment horizontal="center"/>
    </xf>
    <xf numFmtId="2" fontId="3" fillId="0" borderId="45" xfId="0" applyNumberFormat="1" applyFont="1" applyBorder="1" applyAlignment="1">
      <alignment horizontal="center"/>
    </xf>
    <xf numFmtId="0" fontId="3" fillId="0" borderId="12" xfId="0" applyFont="1" applyBorder="1" applyAlignment="1">
      <alignment horizontal="center"/>
    </xf>
    <xf numFmtId="0" fontId="3" fillId="0" borderId="13" xfId="0" applyFont="1" applyBorder="1" applyAlignment="1">
      <alignment horizontal="center"/>
    </xf>
    <xf numFmtId="0" fontId="3" fillId="0" borderId="2" xfId="0" applyFont="1" applyBorder="1" applyAlignment="1">
      <alignment horizontal="center"/>
    </xf>
  </cellXfs>
  <cellStyles count="1">
    <cellStyle name="Normal" xfId="0" builtinId="0"/>
  </cellStyles>
  <dxfs count="3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rgb="FFFFC7CE"/>
          <bgColor rgb="FF000000"/>
        </patternFill>
      </fill>
    </dxf>
    <dxf>
      <font>
        <strike val="0"/>
        <outline val="0"/>
        <shadow val="0"/>
        <u val="none"/>
        <vertAlign val="baseline"/>
        <sz val="12"/>
        <name val="Aptos Narrow"/>
        <family val="2"/>
        <scheme val="minor"/>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12"/>
        <name val="Aptos Narrow"/>
        <family val="2"/>
        <scheme val="minor"/>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12"/>
        <name val="Aptos Narrow"/>
        <family val="2"/>
        <scheme val="minor"/>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12"/>
        <name val="Aptos Narrow"/>
        <family val="2"/>
        <scheme val="minor"/>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12"/>
        <name val="Aptos Narrow"/>
        <family val="2"/>
        <scheme val="minor"/>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12"/>
        <name val="Aptos Narrow"/>
        <family val="2"/>
        <scheme val="minor"/>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ill>
        <patternFill patternType="none">
          <fgColor indexed="64"/>
          <bgColor auto="1"/>
        </patternFill>
      </fill>
      <alignment horizontal="center" vertical="center" textRotation="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protection locked="0" hidden="0"/>
    </dxf>
    <dxf>
      <fill>
        <patternFill patternType="solid">
          <fgColor rgb="FFFFC7CE"/>
          <bgColor rgb="FF000000"/>
        </patternFill>
      </fill>
    </dxf>
    <dxf>
      <border>
        <top style="thin">
          <color indexed="64"/>
        </top>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12"/>
        <name val="Aptos Narrow"/>
        <family val="2"/>
        <scheme val="minor"/>
      </font>
      <fill>
        <patternFill patternType="none">
          <fgColor indexed="64"/>
          <bgColor auto="1"/>
        </patternFill>
      </fill>
      <alignment horizontal="center" vertical="center" textRotation="0" indent="0" justifyLastLine="0" shrinkToFit="0" readingOrder="0"/>
      <protection locked="0" hidden="0"/>
    </dxf>
    <dxf>
      <border>
        <bottom style="thin">
          <color indexed="64"/>
        </bottom>
      </border>
    </dxf>
    <dxf>
      <font>
        <b/>
        <strike val="0"/>
        <outline val="0"/>
        <shadow val="0"/>
        <u val="none"/>
        <vertAlign val="baseline"/>
        <sz val="12"/>
        <color theme="0"/>
        <name val="Aptos Narrow"/>
        <scheme val="minor"/>
      </font>
      <fill>
        <patternFill patternType="none">
          <fgColor indexed="64"/>
          <bgColor auto="1"/>
        </patternFill>
      </fill>
      <alignment horizontal="center" vertical="center" textRotation="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0" hidden="0"/>
    </dxf>
  </dxfs>
  <tableStyles count="0" defaultTableStyle="TableStyleMedium2" defaultPivotStyle="PivotStyleLight16"/>
  <colors>
    <mruColors>
      <color rgb="FFFF8277"/>
      <color rgb="FF75C8FF"/>
      <color rgb="FF8FFF8F"/>
      <color rgb="FFFFFE70"/>
      <color rgb="FFFFF5FB"/>
      <color rgb="FFFFFFBF"/>
      <color rgb="FFFFFFB7"/>
      <color rgb="FFFFAAA7"/>
      <color rgb="FFBBE9FF"/>
      <color rgb="FFC4FFC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16E6BEF-314F-924A-A837-E3441ABD9F1E}" name="Table1" displayName="Table1" ref="B2:H19" totalsRowShown="0" headerRowDxfId="34" dataDxfId="32" headerRowBorderDxfId="33" tableBorderDxfId="31" totalsRowBorderDxfId="30">
  <autoFilter ref="B2:H19" xr:uid="{116E6BEF-314F-924A-A837-E3441ABD9F1E}"/>
  <sortState xmlns:xlrd2="http://schemas.microsoft.com/office/spreadsheetml/2017/richdata2" ref="B3:H18">
    <sortCondition sortBy="cellColor" ref="B2:B18" dxfId="29"/>
  </sortState>
  <tableColumns count="7">
    <tableColumn id="1" xr3:uid="{352635F5-FB77-7041-BB2F-F280D47FBE89}" name="Accession number" dataDxfId="28"/>
    <tableColumn id="2" xr3:uid="{9C5DB6F7-B523-6444-AF92-10B0641C79D8}" name="Domain 1: Randomization process" dataDxfId="27"/>
    <tableColumn id="3" xr3:uid="{7388A71C-5107-3444-854F-7926016BB41D}" name="Domain 2. Deviations from intended interventions" dataDxfId="26"/>
    <tableColumn id="4" xr3:uid="{87CF7F5B-2BF9-8849-8426-A5D5FB236965}" name="Domain 3. Mising outcome data" dataDxfId="25"/>
    <tableColumn id="5" xr3:uid="{D7BC518C-99EE-2D4C-A5C8-2323C1874F2F}" name="Domain 4. Measurement of the outcome" dataDxfId="24"/>
    <tableColumn id="6" xr3:uid="{8D1AD03B-374E-FD4F-A5D0-9D3C53D555C7}" name="Domain 5. Selection of the reported result" dataDxfId="23"/>
    <tableColumn id="7" xr3:uid="{A51B208F-3B02-4142-ACA9-50E29C906084}" name="Overall" dataDxfId="22"/>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8C61-A57D-7849-BE9E-A3F3BBED06EC}">
  <sheetPr>
    <tabColor theme="9" tint="0.79998168889431442"/>
  </sheetPr>
  <dimension ref="A1:K24"/>
  <sheetViews>
    <sheetView tabSelected="1" workbookViewId="0">
      <selection activeCell="A8" sqref="A8"/>
    </sheetView>
  </sheetViews>
  <sheetFormatPr baseColWidth="10" defaultRowHeight="16"/>
  <cols>
    <col min="1" max="1" width="45.5" bestFit="1" customWidth="1"/>
    <col min="2" max="8" width="14.83203125" customWidth="1"/>
  </cols>
  <sheetData>
    <row r="1" spans="1:11" ht="75" customHeight="1">
      <c r="A1" s="1" t="s">
        <v>250</v>
      </c>
    </row>
    <row r="2" spans="1:11" ht="107" customHeight="1">
      <c r="A2" s="1" t="s">
        <v>16</v>
      </c>
      <c r="B2" s="34" t="s">
        <v>0</v>
      </c>
      <c r="C2" s="35" t="s">
        <v>1</v>
      </c>
      <c r="D2" s="35" t="s">
        <v>2</v>
      </c>
      <c r="E2" s="35" t="s">
        <v>3</v>
      </c>
      <c r="F2" s="35" t="s">
        <v>4</v>
      </c>
      <c r="G2" s="35" t="s">
        <v>5</v>
      </c>
      <c r="H2" s="36" t="s">
        <v>6</v>
      </c>
    </row>
    <row r="3" spans="1:11" ht="23" customHeight="1">
      <c r="B3" s="37" t="s">
        <v>26</v>
      </c>
      <c r="C3" s="38" t="s">
        <v>7</v>
      </c>
      <c r="D3" s="38" t="s">
        <v>7</v>
      </c>
      <c r="E3" s="38" t="s">
        <v>7</v>
      </c>
      <c r="F3" s="38" t="s">
        <v>7</v>
      </c>
      <c r="G3" s="38" t="s">
        <v>7</v>
      </c>
      <c r="H3" s="39" t="s">
        <v>7</v>
      </c>
      <c r="K3" s="30"/>
    </row>
    <row r="4" spans="1:11" ht="23" customHeight="1">
      <c r="B4" s="37" t="s">
        <v>31</v>
      </c>
      <c r="C4" s="38" t="s">
        <v>7</v>
      </c>
      <c r="D4" s="38" t="s">
        <v>7</v>
      </c>
      <c r="E4" s="38" t="s">
        <v>7</v>
      </c>
      <c r="F4" s="38" t="s">
        <v>7</v>
      </c>
      <c r="G4" s="38" t="s">
        <v>7</v>
      </c>
      <c r="H4" s="39" t="s">
        <v>7</v>
      </c>
      <c r="K4" s="32"/>
    </row>
    <row r="5" spans="1:11" ht="23" customHeight="1">
      <c r="B5" s="37" t="s">
        <v>33</v>
      </c>
      <c r="C5" s="38" t="s">
        <v>7</v>
      </c>
      <c r="D5" s="38" t="s">
        <v>7</v>
      </c>
      <c r="E5" s="38" t="s">
        <v>7</v>
      </c>
      <c r="F5" s="38" t="s">
        <v>7</v>
      </c>
      <c r="G5" s="38" t="s">
        <v>7</v>
      </c>
      <c r="H5" s="39" t="s">
        <v>7</v>
      </c>
      <c r="K5" s="32"/>
    </row>
    <row r="6" spans="1:11" ht="23" customHeight="1">
      <c r="B6" s="37" t="s">
        <v>37</v>
      </c>
      <c r="C6" s="38" t="s">
        <v>7</v>
      </c>
      <c r="D6" s="38" t="s">
        <v>7</v>
      </c>
      <c r="E6" s="38" t="s">
        <v>7</v>
      </c>
      <c r="F6" s="38" t="s">
        <v>7</v>
      </c>
      <c r="G6" s="38" t="s">
        <v>7</v>
      </c>
      <c r="H6" s="39" t="s">
        <v>7</v>
      </c>
      <c r="K6" s="32"/>
    </row>
    <row r="7" spans="1:11" ht="23" customHeight="1">
      <c r="B7" s="37" t="s">
        <v>41</v>
      </c>
      <c r="C7" s="38" t="s">
        <v>7</v>
      </c>
      <c r="D7" s="38" t="s">
        <v>7</v>
      </c>
      <c r="E7" s="38" t="s">
        <v>7</v>
      </c>
      <c r="F7" s="38" t="s">
        <v>7</v>
      </c>
      <c r="G7" s="38" t="s">
        <v>7</v>
      </c>
      <c r="H7" s="39" t="s">
        <v>7</v>
      </c>
      <c r="K7" s="32"/>
    </row>
    <row r="8" spans="1:11" ht="23" customHeight="1">
      <c r="B8" s="37" t="s">
        <v>43</v>
      </c>
      <c r="C8" s="38" t="s">
        <v>7</v>
      </c>
      <c r="D8" s="38" t="s">
        <v>7</v>
      </c>
      <c r="E8" s="38" t="s">
        <v>7</v>
      </c>
      <c r="F8" s="38" t="s">
        <v>7</v>
      </c>
      <c r="G8" s="38" t="s">
        <v>7</v>
      </c>
      <c r="H8" s="39" t="s">
        <v>7</v>
      </c>
      <c r="K8" s="32"/>
    </row>
    <row r="9" spans="1:11" ht="23" customHeight="1">
      <c r="B9" s="37" t="s">
        <v>45</v>
      </c>
      <c r="C9" s="38" t="s">
        <v>7</v>
      </c>
      <c r="D9" s="38" t="s">
        <v>7</v>
      </c>
      <c r="E9" s="38" t="s">
        <v>7</v>
      </c>
      <c r="F9" s="38" t="s">
        <v>7</v>
      </c>
      <c r="G9" s="38" t="s">
        <v>7</v>
      </c>
      <c r="H9" s="39" t="s">
        <v>7</v>
      </c>
      <c r="K9" s="32"/>
    </row>
    <row r="10" spans="1:11" ht="23" customHeight="1">
      <c r="B10" s="37" t="s">
        <v>8</v>
      </c>
      <c r="C10" s="38" t="s">
        <v>7</v>
      </c>
      <c r="D10" s="38" t="s">
        <v>7</v>
      </c>
      <c r="E10" s="38" t="s">
        <v>7</v>
      </c>
      <c r="F10" s="38" t="s">
        <v>7</v>
      </c>
      <c r="G10" s="38" t="s">
        <v>7</v>
      </c>
      <c r="H10" s="39" t="s">
        <v>7</v>
      </c>
      <c r="K10" s="32"/>
    </row>
    <row r="11" spans="1:11" ht="23" customHeight="1">
      <c r="B11" s="37" t="s">
        <v>9</v>
      </c>
      <c r="C11" s="38" t="s">
        <v>7</v>
      </c>
      <c r="D11" s="38" t="s">
        <v>7</v>
      </c>
      <c r="E11" s="38" t="s">
        <v>7</v>
      </c>
      <c r="F11" s="38" t="s">
        <v>7</v>
      </c>
      <c r="G11" s="38" t="s">
        <v>7</v>
      </c>
      <c r="H11" s="39" t="s">
        <v>7</v>
      </c>
      <c r="K11" s="32"/>
    </row>
    <row r="12" spans="1:11" ht="23" customHeight="1">
      <c r="B12" s="37" t="s">
        <v>51</v>
      </c>
      <c r="C12" s="38" t="s">
        <v>7</v>
      </c>
      <c r="D12" s="38" t="s">
        <v>7</v>
      </c>
      <c r="E12" s="38" t="s">
        <v>7</v>
      </c>
      <c r="F12" s="38" t="s">
        <v>7</v>
      </c>
      <c r="G12" s="38" t="s">
        <v>7</v>
      </c>
      <c r="H12" s="39" t="s">
        <v>7</v>
      </c>
      <c r="K12" s="32"/>
    </row>
    <row r="13" spans="1:11" ht="23" customHeight="1">
      <c r="B13" s="37" t="s">
        <v>53</v>
      </c>
      <c r="C13" s="38" t="s">
        <v>7</v>
      </c>
      <c r="D13" s="38" t="s">
        <v>7</v>
      </c>
      <c r="E13" s="38" t="s">
        <v>7</v>
      </c>
      <c r="F13" s="38" t="s">
        <v>7</v>
      </c>
      <c r="G13" s="38" t="s">
        <v>7</v>
      </c>
      <c r="H13" s="39" t="s">
        <v>7</v>
      </c>
      <c r="K13" s="32"/>
    </row>
    <row r="14" spans="1:11" ht="23" customHeight="1">
      <c r="B14" s="37" t="s">
        <v>54</v>
      </c>
      <c r="C14" s="38" t="s">
        <v>7</v>
      </c>
      <c r="D14" s="38" t="s">
        <v>7</v>
      </c>
      <c r="E14" s="38" t="s">
        <v>7</v>
      </c>
      <c r="F14" s="38" t="s">
        <v>7</v>
      </c>
      <c r="G14" s="38" t="s">
        <v>7</v>
      </c>
      <c r="H14" s="39" t="s">
        <v>7</v>
      </c>
      <c r="K14" s="32"/>
    </row>
    <row r="15" spans="1:11" ht="23" customHeight="1">
      <c r="B15" s="37" t="s">
        <v>10</v>
      </c>
      <c r="C15" s="38" t="s">
        <v>7</v>
      </c>
      <c r="D15" s="38" t="s">
        <v>7</v>
      </c>
      <c r="E15" s="38" t="s">
        <v>7</v>
      </c>
      <c r="F15" s="38" t="s">
        <v>7</v>
      </c>
      <c r="G15" s="38" t="s">
        <v>7</v>
      </c>
      <c r="H15" s="39" t="s">
        <v>7</v>
      </c>
      <c r="K15" s="32"/>
    </row>
    <row r="16" spans="1:11" ht="23" customHeight="1">
      <c r="B16" s="37" t="s">
        <v>57</v>
      </c>
      <c r="C16" s="38" t="s">
        <v>7</v>
      </c>
      <c r="D16" s="38" t="s">
        <v>7</v>
      </c>
      <c r="E16" s="38" t="s">
        <v>7</v>
      </c>
      <c r="F16" s="38" t="s">
        <v>7</v>
      </c>
      <c r="G16" s="38" t="s">
        <v>7</v>
      </c>
      <c r="H16" s="39" t="s">
        <v>7</v>
      </c>
      <c r="K16" s="32"/>
    </row>
    <row r="17" spans="1:11" ht="23" customHeight="1">
      <c r="B17" s="37" t="s">
        <v>59</v>
      </c>
      <c r="C17" s="38" t="s">
        <v>7</v>
      </c>
      <c r="D17" s="38" t="s">
        <v>7</v>
      </c>
      <c r="E17" s="38" t="s">
        <v>7</v>
      </c>
      <c r="F17" s="38" t="s">
        <v>7</v>
      </c>
      <c r="G17" s="38" t="s">
        <v>7</v>
      </c>
      <c r="H17" s="39" t="s">
        <v>7</v>
      </c>
      <c r="K17" s="32"/>
    </row>
    <row r="18" spans="1:11" ht="23" customHeight="1">
      <c r="B18" s="37" t="s">
        <v>61</v>
      </c>
      <c r="C18" s="38" t="s">
        <v>7</v>
      </c>
      <c r="D18" s="38" t="s">
        <v>7</v>
      </c>
      <c r="E18" s="38" t="s">
        <v>7</v>
      </c>
      <c r="F18" s="38" t="s">
        <v>7</v>
      </c>
      <c r="G18" s="38" t="s">
        <v>7</v>
      </c>
      <c r="H18" s="39" t="s">
        <v>7</v>
      </c>
      <c r="K18" s="32"/>
    </row>
    <row r="19" spans="1:11" ht="33" customHeight="1">
      <c r="B19" s="153" t="s">
        <v>230</v>
      </c>
      <c r="C19" s="38" t="s">
        <v>7</v>
      </c>
      <c r="D19" s="38" t="s">
        <v>7</v>
      </c>
      <c r="E19" s="38" t="s">
        <v>7</v>
      </c>
      <c r="F19" s="38" t="s">
        <v>7</v>
      </c>
      <c r="G19" s="38" t="s">
        <v>7</v>
      </c>
      <c r="H19" s="39" t="s">
        <v>7</v>
      </c>
    </row>
    <row r="20" spans="1:11" ht="33" customHeight="1" thickBot="1">
      <c r="A20" s="6" t="s">
        <v>17</v>
      </c>
      <c r="B20" s="2"/>
    </row>
    <row r="21" spans="1:11" ht="17" thickBot="1">
      <c r="A21" s="3" t="s">
        <v>18</v>
      </c>
      <c r="B21" s="4" t="s">
        <v>11</v>
      </c>
    </row>
    <row r="22" spans="1:11" ht="17" thickBot="1">
      <c r="A22" s="7" t="s">
        <v>12</v>
      </c>
      <c r="B22" s="5" t="s">
        <v>14</v>
      </c>
    </row>
    <row r="23" spans="1:11" ht="17" thickBot="1">
      <c r="A23" s="7" t="s">
        <v>13</v>
      </c>
      <c r="B23" s="5" t="s">
        <v>14</v>
      </c>
    </row>
    <row r="24" spans="1:11" ht="17" thickBot="1">
      <c r="A24" s="7" t="s">
        <v>15</v>
      </c>
      <c r="B24" s="5" t="s">
        <v>14</v>
      </c>
    </row>
  </sheetData>
  <conditionalFormatting sqref="B25:B1048576 K3:K18 B1:B21">
    <cfRule type="duplicateValues" dxfId="20" priority="1"/>
  </conditionalFormatting>
  <conditionalFormatting sqref="K3:K18">
    <cfRule type="duplicateValues" dxfId="19" priority="16"/>
    <cfRule type="duplicateValues" dxfId="18" priority="17"/>
  </conditionalFormatting>
  <conditionalFormatting sqref="K4:K6">
    <cfRule type="duplicateValues" dxfId="17" priority="2"/>
  </conditionalFormatting>
  <pageMargins left="0.7" right="0.7" top="0.75" bottom="0.75" header="0.3" footer="0.3"/>
  <tableParts count="1">
    <tablePart r:id="rId1"/>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B038F7-1AFC-3D44-98A7-58F24703D165}">
  <dimension ref="A1:AE88"/>
  <sheetViews>
    <sheetView zoomScale="86" zoomScaleNormal="85" workbookViewId="0"/>
  </sheetViews>
  <sheetFormatPr baseColWidth="10" defaultRowHeight="16"/>
  <cols>
    <col min="1" max="1" width="42.1640625" customWidth="1"/>
    <col min="3" max="3" width="27.5" bestFit="1" customWidth="1"/>
    <col min="4" max="4" width="18.1640625" bestFit="1" customWidth="1"/>
  </cols>
  <sheetData>
    <row r="1" spans="1:31" ht="86" thickBot="1">
      <c r="A1" s="82" t="s">
        <v>245</v>
      </c>
    </row>
    <row r="2" spans="1:31">
      <c r="A2" s="82"/>
      <c r="B2" s="6"/>
      <c r="C2" s="127" t="s">
        <v>205</v>
      </c>
      <c r="D2" s="128" t="s">
        <v>206</v>
      </c>
      <c r="E2" s="144"/>
      <c r="F2" s="144"/>
      <c r="G2" s="145"/>
      <c r="I2" s="127" t="s">
        <v>205</v>
      </c>
      <c r="J2" s="128" t="s">
        <v>206</v>
      </c>
      <c r="K2" s="144"/>
      <c r="L2" s="144"/>
      <c r="M2" s="145"/>
      <c r="O2" s="127" t="s">
        <v>205</v>
      </c>
      <c r="P2" s="128" t="s">
        <v>206</v>
      </c>
      <c r="Q2" s="144"/>
      <c r="R2" s="144"/>
      <c r="S2" s="145"/>
      <c r="U2" s="127" t="s">
        <v>205</v>
      </c>
      <c r="V2" s="128" t="s">
        <v>206</v>
      </c>
      <c r="W2" s="144"/>
      <c r="X2" s="144"/>
      <c r="Y2" s="145"/>
      <c r="AA2" s="127" t="s">
        <v>205</v>
      </c>
      <c r="AB2" s="128" t="s">
        <v>206</v>
      </c>
      <c r="AC2" s="144"/>
      <c r="AD2" s="144"/>
      <c r="AE2" s="145"/>
    </row>
    <row r="3" spans="1:31" ht="51">
      <c r="A3" s="82" t="s">
        <v>228</v>
      </c>
      <c r="B3" s="6"/>
      <c r="C3" s="81" t="s">
        <v>36</v>
      </c>
      <c r="D3" s="141" t="s">
        <v>209</v>
      </c>
      <c r="E3" s="77"/>
      <c r="F3" s="77"/>
      <c r="G3" s="78"/>
      <c r="I3" s="81" t="s">
        <v>36</v>
      </c>
      <c r="J3" s="141" t="s">
        <v>210</v>
      </c>
      <c r="K3" s="77"/>
      <c r="L3" s="77"/>
      <c r="M3" s="78"/>
      <c r="O3" s="81" t="s">
        <v>39</v>
      </c>
      <c r="P3" s="141" t="s">
        <v>209</v>
      </c>
      <c r="Q3" s="77"/>
      <c r="R3" s="77"/>
      <c r="S3" s="78"/>
      <c r="U3" s="81" t="s">
        <v>39</v>
      </c>
      <c r="V3" s="141" t="s">
        <v>210</v>
      </c>
      <c r="W3" s="77"/>
      <c r="X3" s="77"/>
      <c r="Y3" s="78"/>
      <c r="AA3" s="81" t="s">
        <v>42</v>
      </c>
      <c r="AB3" s="141" t="s">
        <v>209</v>
      </c>
      <c r="AC3" s="77"/>
      <c r="AD3" s="77"/>
      <c r="AE3" s="78"/>
    </row>
    <row r="4" spans="1:31" ht="88" customHeight="1">
      <c r="A4" s="82"/>
      <c r="C4" s="132" t="s">
        <v>222</v>
      </c>
      <c r="D4" s="142" t="s">
        <v>212</v>
      </c>
      <c r="E4" s="142" t="str">
        <f>"-log10(Pval)"</f>
        <v>-log10(Pval)</v>
      </c>
      <c r="F4" s="142" t="s">
        <v>223</v>
      </c>
      <c r="G4" s="146" t="s">
        <v>161</v>
      </c>
      <c r="I4" s="132" t="s">
        <v>222</v>
      </c>
      <c r="J4" s="142" t="s">
        <v>212</v>
      </c>
      <c r="K4" s="142" t="str">
        <f>"-log10(Pval)"</f>
        <v>-log10(Pval)</v>
      </c>
      <c r="L4" s="142" t="s">
        <v>223</v>
      </c>
      <c r="M4" s="146" t="s">
        <v>161</v>
      </c>
      <c r="O4" s="132" t="s">
        <v>222</v>
      </c>
      <c r="P4" s="142" t="s">
        <v>212</v>
      </c>
      <c r="Q4" s="142" t="str">
        <f>"-log10(Pval)"</f>
        <v>-log10(Pval)</v>
      </c>
      <c r="R4" s="142" t="s">
        <v>223</v>
      </c>
      <c r="S4" s="146" t="s">
        <v>161</v>
      </c>
      <c r="U4" s="132" t="s">
        <v>222</v>
      </c>
      <c r="V4" s="142" t="s">
        <v>212</v>
      </c>
      <c r="W4" s="142" t="str">
        <f>"-log10(Pval)"</f>
        <v>-log10(Pval)</v>
      </c>
      <c r="X4" s="142" t="s">
        <v>223</v>
      </c>
      <c r="Y4" s="146" t="s">
        <v>161</v>
      </c>
      <c r="AA4" s="132" t="s">
        <v>222</v>
      </c>
      <c r="AB4" s="142" t="s">
        <v>212</v>
      </c>
      <c r="AC4" s="142" t="str">
        <f>"-log10(Pval)"</f>
        <v>-log10(Pval)</v>
      </c>
      <c r="AD4" s="142" t="s">
        <v>223</v>
      </c>
      <c r="AE4" s="146" t="s">
        <v>161</v>
      </c>
    </row>
    <row r="5" spans="1:31">
      <c r="A5" s="83"/>
      <c r="C5" s="147" t="s">
        <v>213</v>
      </c>
      <c r="D5" s="143">
        <v>2.9550221900000002</v>
      </c>
      <c r="E5" s="143">
        <v>7.6645428500000001</v>
      </c>
      <c r="F5" s="143">
        <v>0.15789474000000001</v>
      </c>
      <c r="G5" s="148">
        <v>2.06419E-3</v>
      </c>
      <c r="I5" s="129" t="s">
        <v>213</v>
      </c>
      <c r="J5" s="77">
        <v>3.1574691178131902</v>
      </c>
      <c r="K5" s="77">
        <v>4.645978658096344</v>
      </c>
      <c r="L5" s="77">
        <v>0.16901408450704225</v>
      </c>
      <c r="M5" s="78">
        <v>2.4409827946175683E-3</v>
      </c>
      <c r="O5" s="129" t="s">
        <v>208</v>
      </c>
      <c r="P5" s="77">
        <v>1.31193266890351</v>
      </c>
      <c r="Q5" s="77">
        <v>5.2420039817062607</v>
      </c>
      <c r="R5" s="77">
        <v>0.14238952536824878</v>
      </c>
      <c r="S5" s="78">
        <v>1.7025177408461559E-3</v>
      </c>
      <c r="U5" s="129" t="s">
        <v>221</v>
      </c>
      <c r="V5" s="77">
        <v>1.9638738234002799</v>
      </c>
      <c r="W5" s="77">
        <v>9.6615864971989698</v>
      </c>
      <c r="X5" s="77">
        <v>0.10698689956331878</v>
      </c>
      <c r="Y5" s="78">
        <v>1.0815103344639814E-3</v>
      </c>
      <c r="AA5" s="129" t="s">
        <v>164</v>
      </c>
      <c r="AB5" s="77">
        <v>-3.6546411207779901</v>
      </c>
      <c r="AC5" s="77">
        <v>0.402448453649288</v>
      </c>
      <c r="AD5" s="77">
        <v>0.86842105263157898</v>
      </c>
      <c r="AE5" s="78">
        <v>2.8858610140531524E-2</v>
      </c>
    </row>
    <row r="6" spans="1:31">
      <c r="C6" s="147" t="s">
        <v>181</v>
      </c>
      <c r="D6" s="143">
        <v>-3.0783779</v>
      </c>
      <c r="E6" s="143">
        <v>7.2511140699999999</v>
      </c>
      <c r="F6" s="143">
        <v>0.50375939999999997</v>
      </c>
      <c r="G6" s="148">
        <v>1.1637990000000001E-2</v>
      </c>
      <c r="I6" s="129" t="s">
        <v>214</v>
      </c>
      <c r="J6" s="77">
        <v>2.3317471291090501</v>
      </c>
      <c r="K6" s="77">
        <v>3.5699619379506213</v>
      </c>
      <c r="L6" s="77">
        <v>0.18309859154929578</v>
      </c>
      <c r="M6" s="78">
        <v>6.2767000651123219E-4</v>
      </c>
      <c r="O6" s="129" t="s">
        <v>188</v>
      </c>
      <c r="P6" s="77">
        <v>-1.32996866655099</v>
      </c>
      <c r="Q6" s="77">
        <v>3.9780058023384059</v>
      </c>
      <c r="R6" s="77">
        <v>0.43862520458265142</v>
      </c>
      <c r="S6" s="78">
        <v>4.4876169924034318E-3</v>
      </c>
      <c r="U6" s="129" t="s">
        <v>213</v>
      </c>
      <c r="V6" s="77">
        <v>2.0413330619802399</v>
      </c>
      <c r="W6" s="77">
        <v>9.4945269442881255</v>
      </c>
      <c r="X6" s="77">
        <v>0.1943231441048035</v>
      </c>
      <c r="Y6" s="78">
        <v>1.3325057444521168E-3</v>
      </c>
      <c r="AA6" s="129" t="s">
        <v>171</v>
      </c>
      <c r="AB6" s="77">
        <v>-1.8625593034433401</v>
      </c>
      <c r="AC6" s="77">
        <v>0.35220257423038881</v>
      </c>
      <c r="AD6" s="77">
        <v>1</v>
      </c>
      <c r="AE6" s="78">
        <v>0.12846618781623861</v>
      </c>
    </row>
    <row r="7" spans="1:31">
      <c r="C7" s="147" t="s">
        <v>214</v>
      </c>
      <c r="D7" s="143">
        <v>2.35034645</v>
      </c>
      <c r="E7" s="143">
        <v>7.1356708800000002</v>
      </c>
      <c r="F7" s="143">
        <v>0.18421053000000001</v>
      </c>
      <c r="G7" s="148">
        <v>5.3297000000000001E-4</v>
      </c>
      <c r="I7" s="129" t="s">
        <v>181</v>
      </c>
      <c r="J7" s="77">
        <v>-2.3443181055787399</v>
      </c>
      <c r="K7" s="77">
        <v>1.7054355535582932</v>
      </c>
      <c r="L7" s="77">
        <v>0.41784037558685444</v>
      </c>
      <c r="M7" s="78">
        <v>1.1911523422016488E-2</v>
      </c>
      <c r="O7" s="129" t="s">
        <v>182</v>
      </c>
      <c r="P7" s="77">
        <v>-1.1090337031249</v>
      </c>
      <c r="Q7" s="77">
        <v>3.7143390133768435</v>
      </c>
      <c r="R7" s="77">
        <v>0.43371522094926351</v>
      </c>
      <c r="S7" s="78">
        <v>2.6806927520028213E-3</v>
      </c>
      <c r="U7" s="81" t="s">
        <v>174</v>
      </c>
      <c r="V7" s="141">
        <v>1.80687563593756</v>
      </c>
      <c r="W7" s="141">
        <v>7.1174760277113354</v>
      </c>
      <c r="X7" s="77">
        <v>0.9606986899563319</v>
      </c>
      <c r="Y7" s="78">
        <v>0.32499420748188201</v>
      </c>
      <c r="AA7" s="129" t="s">
        <v>176</v>
      </c>
      <c r="AB7" s="77">
        <v>0.37877519201795201</v>
      </c>
      <c r="AC7" s="77">
        <v>0</v>
      </c>
      <c r="AD7" s="77">
        <v>1</v>
      </c>
      <c r="AE7" s="78">
        <v>4.8346833926503942E-2</v>
      </c>
    </row>
    <row r="8" spans="1:31">
      <c r="C8" s="147" t="s">
        <v>176</v>
      </c>
      <c r="D8" s="143">
        <v>-3.7353453000000001</v>
      </c>
      <c r="E8" s="143">
        <v>6.2673118199999998</v>
      </c>
      <c r="F8" s="143">
        <v>0.61278195000000002</v>
      </c>
      <c r="G8" s="148">
        <v>8.5610000000000006E-2</v>
      </c>
      <c r="I8" s="129" t="s">
        <v>166</v>
      </c>
      <c r="J8" s="77">
        <v>3.1599384055523201</v>
      </c>
      <c r="K8" s="77">
        <v>1.2813639158063139</v>
      </c>
      <c r="L8" s="77">
        <v>0.64319248826291076</v>
      </c>
      <c r="M8" s="78">
        <v>0.12393259046265032</v>
      </c>
      <c r="O8" s="129" t="s">
        <v>169</v>
      </c>
      <c r="P8" s="77">
        <v>-1.32946938902999</v>
      </c>
      <c r="Q8" s="77">
        <v>3.5160479941548255</v>
      </c>
      <c r="R8" s="77">
        <v>0.73977086743044185</v>
      </c>
      <c r="S8" s="78">
        <v>3.2069470688895388E-2</v>
      </c>
      <c r="U8" s="129" t="s">
        <v>187</v>
      </c>
      <c r="V8" s="77">
        <v>-1.76418340925349</v>
      </c>
      <c r="W8" s="77">
        <v>5.2923678683956368</v>
      </c>
      <c r="X8" s="77">
        <v>0.62882096069868998</v>
      </c>
      <c r="Y8" s="78">
        <v>5.4505576660662048E-3</v>
      </c>
      <c r="AA8" s="129" t="s">
        <v>175</v>
      </c>
      <c r="AB8" s="77">
        <v>0.35232167684851901</v>
      </c>
      <c r="AC8" s="77">
        <v>0</v>
      </c>
      <c r="AD8" s="77">
        <v>0.81578947368421051</v>
      </c>
      <c r="AE8" s="78">
        <v>1.2842696899986817E-2</v>
      </c>
    </row>
    <row r="9" spans="1:31">
      <c r="C9" s="147" t="s">
        <v>185</v>
      </c>
      <c r="D9" s="143">
        <v>-3.0671373000000002</v>
      </c>
      <c r="E9" s="143">
        <v>6.1657342999999996</v>
      </c>
      <c r="F9" s="143">
        <v>0.53383459</v>
      </c>
      <c r="G9" s="148">
        <v>1.894902E-2</v>
      </c>
      <c r="I9" s="129" t="s">
        <v>211</v>
      </c>
      <c r="J9" s="77">
        <v>2.0553950408648598</v>
      </c>
      <c r="K9" s="77">
        <v>1.2602880858742522</v>
      </c>
      <c r="L9" s="77">
        <v>0.19718309859154928</v>
      </c>
      <c r="M9" s="152">
        <v>1.9779352659838136E-3</v>
      </c>
      <c r="O9" s="129" t="s">
        <v>184</v>
      </c>
      <c r="P9" s="77">
        <v>-0.95335612864081498</v>
      </c>
      <c r="Q9" s="77">
        <v>3.3908021473168737</v>
      </c>
      <c r="R9" s="77">
        <v>0.33715220949263502</v>
      </c>
      <c r="S9" s="78">
        <v>1.0056789627616925E-3</v>
      </c>
      <c r="U9" s="129" t="s">
        <v>203</v>
      </c>
      <c r="V9" s="77">
        <v>1.95135008975747</v>
      </c>
      <c r="W9" s="77">
        <v>4.8540006169212191</v>
      </c>
      <c r="X9" s="77">
        <v>0.25109170305676853</v>
      </c>
      <c r="Y9" s="78">
        <v>2.7896492422060269E-3</v>
      </c>
      <c r="AA9" s="129" t="s">
        <v>180</v>
      </c>
      <c r="AB9" s="77">
        <v>0.34894535021435802</v>
      </c>
      <c r="AC9" s="77">
        <v>0</v>
      </c>
      <c r="AD9" s="77">
        <v>0.84210526315789469</v>
      </c>
      <c r="AE9" s="78">
        <v>4.4718233057453411E-3</v>
      </c>
    </row>
    <row r="10" spans="1:31">
      <c r="C10" s="147" t="s">
        <v>170</v>
      </c>
      <c r="D10" s="143">
        <v>-3.4849011000000001</v>
      </c>
      <c r="E10" s="143">
        <v>6.1239971000000004</v>
      </c>
      <c r="F10" s="143">
        <v>0.63157894999999997</v>
      </c>
      <c r="G10" s="148">
        <v>7.8636659999999997E-2</v>
      </c>
      <c r="I10" s="129" t="s">
        <v>164</v>
      </c>
      <c r="J10" s="77">
        <v>2.18521947256674</v>
      </c>
      <c r="K10" s="77">
        <v>0.45107417729910193</v>
      </c>
      <c r="L10" s="77">
        <v>0.42253521126760563</v>
      </c>
      <c r="M10" s="78">
        <v>1.6884857452115449E-2</v>
      </c>
      <c r="O10" s="129" t="s">
        <v>201</v>
      </c>
      <c r="P10" s="77">
        <v>0.82053686905852696</v>
      </c>
      <c r="Q10" s="77">
        <v>3.1488658422005753</v>
      </c>
      <c r="R10" s="77">
        <v>0.30278232405891981</v>
      </c>
      <c r="S10" s="78">
        <v>6.4077361469566619E-4</v>
      </c>
      <c r="U10" s="129" t="s">
        <v>202</v>
      </c>
      <c r="V10" s="77">
        <v>2.32259538182092</v>
      </c>
      <c r="W10" s="77">
        <v>4.4517589545563032</v>
      </c>
      <c r="X10" s="77">
        <v>0.3296943231441048</v>
      </c>
      <c r="Y10" s="78">
        <v>7.9546855473196926E-3</v>
      </c>
      <c r="AA10" s="129" t="s">
        <v>174</v>
      </c>
      <c r="AB10" s="77">
        <v>0.73862315272822698</v>
      </c>
      <c r="AC10" s="77">
        <v>0</v>
      </c>
      <c r="AD10" s="77">
        <v>1</v>
      </c>
      <c r="AE10" s="78">
        <v>0.2925297489096097</v>
      </c>
    </row>
    <row r="11" spans="1:31">
      <c r="C11" s="147" t="s">
        <v>190</v>
      </c>
      <c r="D11" s="143">
        <v>3.1672113500000001</v>
      </c>
      <c r="E11" s="143">
        <v>5.9393027800000002</v>
      </c>
      <c r="F11" s="143">
        <v>0.21804510999999999</v>
      </c>
      <c r="G11" s="148">
        <v>4.9459500000000002E-3</v>
      </c>
      <c r="I11" s="129" t="s">
        <v>165</v>
      </c>
      <c r="J11" s="77">
        <v>2.1324343709372102</v>
      </c>
      <c r="K11" s="77">
        <v>0.36121787342845352</v>
      </c>
      <c r="L11" s="77">
        <v>0.57276995305164324</v>
      </c>
      <c r="M11" s="78">
        <v>4.8842270516720132E-2</v>
      </c>
      <c r="O11" s="129" t="s">
        <v>170</v>
      </c>
      <c r="P11" s="77">
        <v>-1.4383197506094201</v>
      </c>
      <c r="Q11" s="77">
        <v>2.858059700775101</v>
      </c>
      <c r="R11" s="77">
        <v>0.76595744680851063</v>
      </c>
      <c r="S11" s="78">
        <v>0.10298381590652105</v>
      </c>
      <c r="U11" s="129" t="s">
        <v>217</v>
      </c>
      <c r="V11" s="77">
        <v>-1.70951676091075</v>
      </c>
      <c r="W11" s="77">
        <v>3.9667150285433146</v>
      </c>
      <c r="X11" s="77">
        <v>0.59825327510917026</v>
      </c>
      <c r="Y11" s="78">
        <v>7.831390091361249E-3</v>
      </c>
      <c r="AA11" s="129" t="s">
        <v>218</v>
      </c>
      <c r="AB11" s="77">
        <v>-0.153242670039345</v>
      </c>
      <c r="AC11" s="77">
        <v>0</v>
      </c>
      <c r="AD11" s="77">
        <v>0.63157894736842102</v>
      </c>
      <c r="AE11" s="78">
        <v>2.1762426918349787E-3</v>
      </c>
    </row>
    <row r="12" spans="1:31">
      <c r="C12" s="147" t="s">
        <v>168</v>
      </c>
      <c r="D12" s="143">
        <v>-3.1432945999999999</v>
      </c>
      <c r="E12" s="143">
        <v>5.4749958599999999</v>
      </c>
      <c r="F12" s="143">
        <v>0.39849624</v>
      </c>
      <c r="G12" s="148">
        <v>2.022535E-2</v>
      </c>
      <c r="I12" s="81" t="s">
        <v>174</v>
      </c>
      <c r="J12" s="141">
        <v>-2.18977951455923</v>
      </c>
      <c r="K12" s="77">
        <v>0.24202220576023498</v>
      </c>
      <c r="L12" s="77">
        <v>0.62910798122065725</v>
      </c>
      <c r="M12" s="78">
        <v>0.14509014707006537</v>
      </c>
      <c r="O12" s="81" t="s">
        <v>172</v>
      </c>
      <c r="P12" s="77">
        <v>-0.98783305564130597</v>
      </c>
      <c r="Q12" s="77">
        <v>1.1902489607689364</v>
      </c>
      <c r="R12" s="77">
        <v>0.83469721767594107</v>
      </c>
      <c r="S12" s="78">
        <v>0.12795904961112653</v>
      </c>
      <c r="U12" s="129" t="s">
        <v>196</v>
      </c>
      <c r="V12" s="77">
        <v>1.48621763674556</v>
      </c>
      <c r="W12" s="77">
        <v>3.6801820304459496</v>
      </c>
      <c r="X12" s="77">
        <v>0.4366812227074236</v>
      </c>
      <c r="Y12" s="78">
        <v>3.1127466935604114E-3</v>
      </c>
      <c r="AA12" s="129" t="s">
        <v>219</v>
      </c>
      <c r="AB12" s="77">
        <v>-0.36196505828208497</v>
      </c>
      <c r="AC12" s="77">
        <v>0</v>
      </c>
      <c r="AD12" s="77">
        <v>0.52631578947368418</v>
      </c>
      <c r="AE12" s="78">
        <v>4.0161130240487994E-3</v>
      </c>
    </row>
    <row r="13" spans="1:31">
      <c r="C13" s="147" t="s">
        <v>166</v>
      </c>
      <c r="D13" s="143">
        <v>3.8334340299999998</v>
      </c>
      <c r="E13" s="143">
        <v>5.0915291500000004</v>
      </c>
      <c r="F13" s="143">
        <v>0.60526316000000002</v>
      </c>
      <c r="G13" s="148">
        <v>0.10412889</v>
      </c>
      <c r="I13" s="129" t="s">
        <v>197</v>
      </c>
      <c r="J13" s="77">
        <v>1.20414821397825</v>
      </c>
      <c r="K13" s="77">
        <v>4.6944597827377477E-3</v>
      </c>
      <c r="L13" s="77">
        <v>0.17370892018779344</v>
      </c>
      <c r="M13" s="152">
        <v>6.4312084029555445E-4</v>
      </c>
      <c r="O13" s="129" t="s">
        <v>192</v>
      </c>
      <c r="P13" s="77">
        <v>-0.77794005690873502</v>
      </c>
      <c r="Q13" s="77">
        <v>1.0644721821085987</v>
      </c>
      <c r="R13" s="77">
        <v>0.41407528641571195</v>
      </c>
      <c r="S13" s="78">
        <v>3.2166171993947474E-3</v>
      </c>
      <c r="U13" s="129" t="s">
        <v>215</v>
      </c>
      <c r="V13" s="77">
        <v>1.3607488826148799</v>
      </c>
      <c r="W13" s="77">
        <v>3.396089124454662</v>
      </c>
      <c r="X13" s="77">
        <v>0.1943231441048035</v>
      </c>
      <c r="Y13" s="78">
        <v>1.0120344450168051E-3</v>
      </c>
      <c r="AA13" s="129" t="s">
        <v>173</v>
      </c>
      <c r="AB13" s="77">
        <v>-0.106283746226687</v>
      </c>
      <c r="AC13" s="77">
        <v>0</v>
      </c>
      <c r="AD13" s="77">
        <v>0.63157894736842102</v>
      </c>
      <c r="AE13" s="78">
        <v>3.0223397159513839E-3</v>
      </c>
    </row>
    <row r="14" spans="1:31">
      <c r="C14" s="147" t="s">
        <v>169</v>
      </c>
      <c r="D14" s="143">
        <v>-2.7590362000000002</v>
      </c>
      <c r="E14" s="143">
        <v>4.3692616500000003</v>
      </c>
      <c r="F14" s="143">
        <v>0.56015037999999995</v>
      </c>
      <c r="G14" s="148">
        <v>2.7963689999999999E-2</v>
      </c>
      <c r="I14" s="129" t="s">
        <v>176</v>
      </c>
      <c r="J14" s="77">
        <v>-1.24192571974135</v>
      </c>
      <c r="K14" s="77">
        <v>0</v>
      </c>
      <c r="L14" s="77">
        <v>0.52112676056338025</v>
      </c>
      <c r="M14" s="152">
        <v>6.9916624967371332E-2</v>
      </c>
      <c r="O14" s="129" t="s">
        <v>218</v>
      </c>
      <c r="P14" s="77">
        <v>-0.65478534541929601</v>
      </c>
      <c r="Q14" s="77">
        <v>0.82456276067533396</v>
      </c>
      <c r="R14" s="77">
        <v>0.32733224222585927</v>
      </c>
      <c r="S14" s="78">
        <v>1.2019704207222616E-3</v>
      </c>
      <c r="U14" s="129" t="s">
        <v>185</v>
      </c>
      <c r="V14" s="77">
        <v>-1.7466584554473601</v>
      </c>
      <c r="W14" s="77">
        <v>2.8976110536760791</v>
      </c>
      <c r="X14" s="77">
        <v>0.60480349344978168</v>
      </c>
      <c r="Y14" s="78">
        <v>1.4421093242879011E-2</v>
      </c>
      <c r="AA14" s="129" t="s">
        <v>195</v>
      </c>
      <c r="AB14" s="77">
        <v>0.347645482259898</v>
      </c>
      <c r="AC14" s="77">
        <v>0</v>
      </c>
      <c r="AD14" s="77">
        <v>0.47368421052631576</v>
      </c>
      <c r="AE14" s="78">
        <v>8.6997613537994755E-4</v>
      </c>
    </row>
    <row r="15" spans="1:31">
      <c r="C15" s="147" t="s">
        <v>215</v>
      </c>
      <c r="D15" s="143">
        <v>1.82615214</v>
      </c>
      <c r="E15" s="143">
        <v>3.4666356</v>
      </c>
      <c r="F15" s="143">
        <v>0.13533835</v>
      </c>
      <c r="G15" s="148">
        <v>5.8865000000000002E-4</v>
      </c>
      <c r="I15" s="129" t="s">
        <v>175</v>
      </c>
      <c r="J15" s="77">
        <v>0.61676090866844002</v>
      </c>
      <c r="K15" s="77">
        <v>0</v>
      </c>
      <c r="L15" s="77">
        <v>0.65258215962441313</v>
      </c>
      <c r="M15" s="78">
        <v>2.458877871362625E-2</v>
      </c>
      <c r="O15" s="129" t="s">
        <v>175</v>
      </c>
      <c r="P15" s="77">
        <v>0.73488245389525197</v>
      </c>
      <c r="Q15" s="77">
        <v>0.78715049464192155</v>
      </c>
      <c r="R15" s="77">
        <v>0.40916530278232405</v>
      </c>
      <c r="S15" s="78">
        <v>3.2420783792955514E-3</v>
      </c>
      <c r="U15" s="129" t="s">
        <v>173</v>
      </c>
      <c r="V15" s="77">
        <v>2.1516543673603001</v>
      </c>
      <c r="W15" s="77">
        <v>2.4337756553018424</v>
      </c>
      <c r="X15" s="77">
        <v>0.55021834061135366</v>
      </c>
      <c r="Y15" s="78">
        <v>4.6035899425846766E-2</v>
      </c>
      <c r="AA15" s="129" t="s">
        <v>172</v>
      </c>
      <c r="AB15" s="77">
        <v>0.36899264816309502</v>
      </c>
      <c r="AC15" s="77">
        <v>0</v>
      </c>
      <c r="AD15" s="77">
        <v>1</v>
      </c>
      <c r="AE15" s="78">
        <v>0.13106822185859324</v>
      </c>
    </row>
    <row r="16" spans="1:31">
      <c r="C16" s="147" t="s">
        <v>201</v>
      </c>
      <c r="D16" s="143">
        <v>1.94340935</v>
      </c>
      <c r="E16" s="143">
        <v>2.8591641700000001</v>
      </c>
      <c r="F16" s="143">
        <v>0.36466165</v>
      </c>
      <c r="G16" s="148">
        <v>5.0831699999999997E-3</v>
      </c>
      <c r="I16" s="129" t="s">
        <v>185</v>
      </c>
      <c r="J16" s="77">
        <v>-0.94358933367895304</v>
      </c>
      <c r="K16" s="77">
        <v>0</v>
      </c>
      <c r="L16" s="77">
        <v>0.44131455399061031</v>
      </c>
      <c r="M16" s="78">
        <v>1.7529149735992046E-2</v>
      </c>
      <c r="O16" s="129" t="s">
        <v>215</v>
      </c>
      <c r="P16" s="77">
        <v>0.64008804281045795</v>
      </c>
      <c r="Q16" s="77">
        <v>0.49950355061942892</v>
      </c>
      <c r="R16" s="77">
        <v>0.16530278232405893</v>
      </c>
      <c r="S16" s="78">
        <v>8.054114580082868E-4</v>
      </c>
      <c r="U16" s="129" t="s">
        <v>182</v>
      </c>
      <c r="V16" s="77">
        <v>-1.1847268613161801</v>
      </c>
      <c r="W16" s="77">
        <v>2.2702047964730347</v>
      </c>
      <c r="X16" s="77">
        <v>0.46943231441048033</v>
      </c>
      <c r="Y16" s="78">
        <v>2.8550150737758524E-3</v>
      </c>
      <c r="AA16" s="129" t="s">
        <v>207</v>
      </c>
      <c r="AB16" s="77">
        <v>0.739703061992392</v>
      </c>
      <c r="AC16" s="77">
        <v>0</v>
      </c>
      <c r="AD16" s="77">
        <v>0.94736842105263153</v>
      </c>
      <c r="AE16" s="78">
        <v>1.1507976780776663E-2</v>
      </c>
    </row>
    <row r="17" spans="3:31">
      <c r="C17" s="147" t="s">
        <v>192</v>
      </c>
      <c r="D17" s="143">
        <v>-1.8316631000000001</v>
      </c>
      <c r="E17" s="143">
        <v>2.6947759699999998</v>
      </c>
      <c r="F17" s="143">
        <v>0.47744361000000002</v>
      </c>
      <c r="G17" s="148">
        <v>5.6537499999999999E-3</v>
      </c>
      <c r="I17" s="129" t="s">
        <v>180</v>
      </c>
      <c r="J17" s="77">
        <v>0.32707762136511698</v>
      </c>
      <c r="K17" s="77">
        <v>0</v>
      </c>
      <c r="L17" s="77">
        <v>0.21126760563380281</v>
      </c>
      <c r="M17" s="78">
        <v>7.1119321153098949E-4</v>
      </c>
      <c r="O17" s="129" t="s">
        <v>176</v>
      </c>
      <c r="P17" s="77">
        <v>-0.94535781832416699</v>
      </c>
      <c r="Q17" s="77">
        <v>0.42846265713072246</v>
      </c>
      <c r="R17" s="77">
        <v>0.82978723404255317</v>
      </c>
      <c r="S17" s="78">
        <v>0.11487537790608693</v>
      </c>
      <c r="U17" s="129" t="s">
        <v>201</v>
      </c>
      <c r="V17" s="77">
        <v>0.90270239401018104</v>
      </c>
      <c r="W17" s="77">
        <v>2.0466852123355772</v>
      </c>
      <c r="X17" s="77">
        <v>0.38646288209606988</v>
      </c>
      <c r="Y17" s="78">
        <v>8.6245289179119437E-4</v>
      </c>
      <c r="AA17" s="129" t="s">
        <v>196</v>
      </c>
      <c r="AB17" s="77">
        <v>1.61467489909153E-2</v>
      </c>
      <c r="AC17" s="77">
        <v>0</v>
      </c>
      <c r="AD17" s="77">
        <v>0.89473684210526316</v>
      </c>
      <c r="AE17" s="78">
        <v>5.2805554983922009E-3</v>
      </c>
    </row>
    <row r="18" spans="3:31">
      <c r="C18" s="147" t="s">
        <v>164</v>
      </c>
      <c r="D18" s="143">
        <v>-2.3108871</v>
      </c>
      <c r="E18" s="143">
        <v>2.1081777499999999</v>
      </c>
      <c r="F18" s="143">
        <v>0.55639097999999998</v>
      </c>
      <c r="G18" s="148">
        <v>2.0650249999999998E-2</v>
      </c>
      <c r="I18" s="129" t="s">
        <v>218</v>
      </c>
      <c r="J18" s="77">
        <v>0.70685009253721598</v>
      </c>
      <c r="K18" s="77">
        <v>0</v>
      </c>
      <c r="L18" s="77">
        <v>0.37089201877934275</v>
      </c>
      <c r="M18" s="78">
        <v>1.8786485918842713E-3</v>
      </c>
      <c r="O18" s="129" t="s">
        <v>173</v>
      </c>
      <c r="P18" s="77">
        <v>-1.06164247600529</v>
      </c>
      <c r="Q18" s="77">
        <v>0.25868311386057991</v>
      </c>
      <c r="R18" s="77">
        <v>0.62029459901800332</v>
      </c>
      <c r="S18" s="78">
        <v>5.1260642690849977E-2</v>
      </c>
      <c r="U18" s="81" t="s">
        <v>170</v>
      </c>
      <c r="V18" s="141">
        <v>-1.58364527461033</v>
      </c>
      <c r="W18" s="141">
        <v>1.8320844218171706</v>
      </c>
      <c r="X18" s="77">
        <v>0.78820960698689957</v>
      </c>
      <c r="Y18" s="78">
        <v>0.10131271028218126</v>
      </c>
      <c r="AA18" s="129" t="s">
        <v>192</v>
      </c>
      <c r="AB18" s="77">
        <v>0.60357865539282796</v>
      </c>
      <c r="AC18" s="77">
        <v>0</v>
      </c>
      <c r="AD18" s="77">
        <v>0.71052631578947367</v>
      </c>
      <c r="AE18" s="78">
        <v>4.8411386713538666E-3</v>
      </c>
    </row>
    <row r="19" spans="3:31">
      <c r="C19" s="147" t="s">
        <v>180</v>
      </c>
      <c r="D19" s="143">
        <v>-1.3939173</v>
      </c>
      <c r="E19" s="143">
        <v>1.95206488</v>
      </c>
      <c r="F19" s="143">
        <v>0.32706766999999998</v>
      </c>
      <c r="G19" s="148">
        <v>1.0049200000000001E-3</v>
      </c>
      <c r="I19" s="129" t="s">
        <v>186</v>
      </c>
      <c r="J19" s="77">
        <v>-0.28847070314971202</v>
      </c>
      <c r="K19" s="77">
        <v>0</v>
      </c>
      <c r="L19" s="77">
        <v>0.33333333333333331</v>
      </c>
      <c r="M19" s="78">
        <v>1.6680513077291289E-3</v>
      </c>
      <c r="O19" s="129" t="s">
        <v>191</v>
      </c>
      <c r="P19" s="77">
        <v>0.50318996859298903</v>
      </c>
      <c r="Q19" s="77">
        <v>0.20372162206958536</v>
      </c>
      <c r="R19" s="77">
        <v>0.31260229132569556</v>
      </c>
      <c r="S19" s="78">
        <v>1.2250586458952431E-3</v>
      </c>
      <c r="U19" s="129" t="s">
        <v>169</v>
      </c>
      <c r="V19" s="77">
        <v>-1.31719898493624</v>
      </c>
      <c r="W19" s="77">
        <v>1.6752630197882483</v>
      </c>
      <c r="X19" s="77">
        <v>0.75327510917030571</v>
      </c>
      <c r="Y19" s="78">
        <v>3.3027752578048269E-2</v>
      </c>
      <c r="AA19" s="129" t="s">
        <v>170</v>
      </c>
      <c r="AB19" s="77">
        <v>-1.97523496171619</v>
      </c>
      <c r="AC19" s="77">
        <v>0</v>
      </c>
      <c r="AD19" s="77">
        <v>0.97368421052631582</v>
      </c>
      <c r="AE19" s="78">
        <v>9.1710242368356093E-2</v>
      </c>
    </row>
    <row r="20" spans="3:31">
      <c r="C20" s="147" t="s">
        <v>171</v>
      </c>
      <c r="D20" s="143">
        <v>-2.4095247999999998</v>
      </c>
      <c r="E20" s="143">
        <v>1.8091907599999999</v>
      </c>
      <c r="F20" s="143">
        <v>0.66917293</v>
      </c>
      <c r="G20" s="148">
        <v>5.2875430000000001E-2</v>
      </c>
      <c r="I20" s="129" t="s">
        <v>219</v>
      </c>
      <c r="J20" s="77">
        <v>-0.49154493952623202</v>
      </c>
      <c r="K20" s="77">
        <v>0</v>
      </c>
      <c r="L20" s="77">
        <v>0.41784037558685444</v>
      </c>
      <c r="M20" s="78">
        <v>1.2868701116361132E-2</v>
      </c>
      <c r="O20" s="129" t="s">
        <v>165</v>
      </c>
      <c r="P20" s="77">
        <v>0.49913931237890902</v>
      </c>
      <c r="Q20" s="77">
        <v>0</v>
      </c>
      <c r="R20" s="77">
        <v>0.530278232405892</v>
      </c>
      <c r="S20" s="78">
        <v>5.6421529034144406E-3</v>
      </c>
      <c r="U20" s="129" t="s">
        <v>167</v>
      </c>
      <c r="V20" s="77">
        <v>1.4162666457426101</v>
      </c>
      <c r="W20" s="77">
        <v>1.3465968779909117</v>
      </c>
      <c r="X20" s="77">
        <v>0.61572052401746724</v>
      </c>
      <c r="Y20" s="78">
        <v>1.8644407097263043E-2</v>
      </c>
      <c r="AA20" s="129" t="s">
        <v>201</v>
      </c>
      <c r="AB20" s="77">
        <v>-0.20747486301408999</v>
      </c>
      <c r="AC20" s="77">
        <v>0</v>
      </c>
      <c r="AD20" s="77">
        <v>0.36842105263157893</v>
      </c>
      <c r="AE20" s="78">
        <v>7.5313213394326555E-4</v>
      </c>
    </row>
    <row r="21" spans="3:31">
      <c r="C21" s="147" t="s">
        <v>216</v>
      </c>
      <c r="D21" s="143">
        <v>1.33379275</v>
      </c>
      <c r="E21" s="143">
        <v>1.80714778</v>
      </c>
      <c r="F21" s="143">
        <v>0.19172932000000001</v>
      </c>
      <c r="G21" s="148">
        <v>8.4780999999999995E-4</v>
      </c>
      <c r="I21" s="129" t="s">
        <v>173</v>
      </c>
      <c r="J21" s="77">
        <v>-1.4242444654659501</v>
      </c>
      <c r="K21" s="77">
        <v>0</v>
      </c>
      <c r="L21" s="77">
        <v>0.45070422535211269</v>
      </c>
      <c r="M21" s="78">
        <v>2.2236660667502659E-2</v>
      </c>
      <c r="O21" s="129" t="s">
        <v>190</v>
      </c>
      <c r="P21" s="77">
        <v>0.48930700016859002</v>
      </c>
      <c r="Q21" s="77">
        <v>0</v>
      </c>
      <c r="R21" s="77">
        <v>0.23731587561374795</v>
      </c>
      <c r="S21" s="78">
        <v>4.5538487858716161E-3</v>
      </c>
      <c r="U21" s="129" t="s">
        <v>208</v>
      </c>
      <c r="V21" s="77">
        <v>-1.0351811990891799</v>
      </c>
      <c r="W21" s="77">
        <v>1.3351827033881525</v>
      </c>
      <c r="X21" s="77">
        <v>0.27510917030567683</v>
      </c>
      <c r="Y21" s="78">
        <v>3.7343221298988894E-3</v>
      </c>
      <c r="AA21" s="129" t="s">
        <v>224</v>
      </c>
      <c r="AB21" s="77">
        <v>-1.5782193456439799</v>
      </c>
      <c r="AC21" s="77">
        <v>0</v>
      </c>
      <c r="AD21" s="77">
        <v>0.55263157894736847</v>
      </c>
      <c r="AE21" s="78">
        <v>1.3514827247895877E-3</v>
      </c>
    </row>
    <row r="22" spans="3:31">
      <c r="C22" s="147" t="s">
        <v>187</v>
      </c>
      <c r="D22" s="143">
        <v>-1.8427817</v>
      </c>
      <c r="E22" s="143">
        <v>1.7785992100000001</v>
      </c>
      <c r="F22" s="143">
        <v>0.53759398000000003</v>
      </c>
      <c r="G22" s="148">
        <v>1.3013190000000001E-2</v>
      </c>
      <c r="I22" s="129" t="s">
        <v>195</v>
      </c>
      <c r="J22" s="77">
        <v>0.48806830243405203</v>
      </c>
      <c r="K22" s="77">
        <v>0</v>
      </c>
      <c r="L22" s="77">
        <v>0.21126760563380281</v>
      </c>
      <c r="M22" s="78">
        <v>1.6330599391131042E-3</v>
      </c>
      <c r="O22" s="129" t="s">
        <v>220</v>
      </c>
      <c r="P22" s="77">
        <v>0.41713261829973203</v>
      </c>
      <c r="Q22" s="77">
        <v>0</v>
      </c>
      <c r="R22" s="77">
        <v>0.2160392798690671</v>
      </c>
      <c r="S22" s="78">
        <v>7.8245151667195574E-4</v>
      </c>
      <c r="U22" s="129" t="s">
        <v>189</v>
      </c>
      <c r="V22" s="77">
        <v>0.73700766315973898</v>
      </c>
      <c r="W22" s="77">
        <v>1.1642531422756004</v>
      </c>
      <c r="X22" s="77">
        <v>0.28384279475982532</v>
      </c>
      <c r="Y22" s="78">
        <v>7.3727165613880134E-4</v>
      </c>
      <c r="AA22" s="129" t="s">
        <v>188</v>
      </c>
      <c r="AB22" s="77">
        <v>1.04013358983628</v>
      </c>
      <c r="AC22" s="77">
        <v>0</v>
      </c>
      <c r="AD22" s="77">
        <v>0.26315789473684209</v>
      </c>
      <c r="AE22" s="78">
        <v>1.3061347074432867E-3</v>
      </c>
    </row>
    <row r="23" spans="3:31">
      <c r="C23" s="132" t="s">
        <v>172</v>
      </c>
      <c r="D23" s="143">
        <v>-2.3111183</v>
      </c>
      <c r="E23" s="143">
        <v>1.60242369</v>
      </c>
      <c r="F23" s="143">
        <v>0.80451128000000005</v>
      </c>
      <c r="G23" s="148">
        <v>0.21317839</v>
      </c>
      <c r="I23" s="129" t="s">
        <v>172</v>
      </c>
      <c r="J23" s="77">
        <v>1.83828350574055</v>
      </c>
      <c r="K23" s="77">
        <v>0</v>
      </c>
      <c r="L23" s="77">
        <v>0.72300469483568075</v>
      </c>
      <c r="M23" s="78">
        <v>0.1866250284262008</v>
      </c>
      <c r="O23" s="129" t="s">
        <v>198</v>
      </c>
      <c r="P23" s="77">
        <v>0.30681503659020198</v>
      </c>
      <c r="Q23" s="77">
        <v>0</v>
      </c>
      <c r="R23" s="77">
        <v>0.176759410801964</v>
      </c>
      <c r="S23" s="78">
        <v>2.8671596027629457E-4</v>
      </c>
      <c r="U23" s="129" t="s">
        <v>176</v>
      </c>
      <c r="V23" s="77">
        <v>1.4018462242976899</v>
      </c>
      <c r="W23" s="77">
        <v>0.98986082186050151</v>
      </c>
      <c r="X23" s="77">
        <v>0.79475982532751088</v>
      </c>
      <c r="Y23" s="78">
        <v>0.10400785864665844</v>
      </c>
      <c r="AA23" s="129" t="s">
        <v>169</v>
      </c>
      <c r="AB23" s="77">
        <v>0.94157637444550601</v>
      </c>
      <c r="AC23" s="77">
        <v>0</v>
      </c>
      <c r="AD23" s="77">
        <v>0.97368421052631582</v>
      </c>
      <c r="AE23" s="78">
        <v>1.1180989478899936E-2</v>
      </c>
    </row>
    <row r="24" spans="3:31">
      <c r="C24" s="147" t="s">
        <v>188</v>
      </c>
      <c r="D24" s="143">
        <v>-1.8595351</v>
      </c>
      <c r="E24" s="143">
        <v>1.3943491699999999</v>
      </c>
      <c r="F24" s="143">
        <v>0.42481203000000001</v>
      </c>
      <c r="G24" s="148">
        <v>7.4766900000000002E-3</v>
      </c>
      <c r="I24" s="129" t="s">
        <v>171</v>
      </c>
      <c r="J24" s="77">
        <v>0.187278043136654</v>
      </c>
      <c r="K24" s="77">
        <v>0</v>
      </c>
      <c r="L24" s="77">
        <v>0.568075117370892</v>
      </c>
      <c r="M24" s="78">
        <v>6.3447879253313744E-2</v>
      </c>
      <c r="O24" s="129" t="s">
        <v>174</v>
      </c>
      <c r="P24" s="77">
        <v>0.28739823361449701</v>
      </c>
      <c r="Q24" s="77">
        <v>0</v>
      </c>
      <c r="R24" s="77">
        <v>0.96726677577741405</v>
      </c>
      <c r="S24" s="78">
        <v>0.3213195431433159</v>
      </c>
      <c r="U24" s="129" t="s">
        <v>220</v>
      </c>
      <c r="V24" s="77">
        <v>0.73405231833264994</v>
      </c>
      <c r="W24" s="77">
        <v>0.44614296347995036</v>
      </c>
      <c r="X24" s="77">
        <v>0.26200873362445415</v>
      </c>
      <c r="Y24" s="78">
        <v>1.1122757100505932E-3</v>
      </c>
      <c r="AA24" s="129" t="s">
        <v>203</v>
      </c>
      <c r="AB24" s="77">
        <v>0.65606357950573702</v>
      </c>
      <c r="AC24" s="77">
        <v>0</v>
      </c>
      <c r="AD24" s="77">
        <v>0.81578947368421051</v>
      </c>
      <c r="AE24" s="78">
        <v>6.7011519687388147E-3</v>
      </c>
    </row>
    <row r="25" spans="3:31">
      <c r="C25" s="147" t="s">
        <v>211</v>
      </c>
      <c r="D25" s="143">
        <v>1.5265888700000001</v>
      </c>
      <c r="E25" s="143">
        <v>1.226386</v>
      </c>
      <c r="F25" s="143">
        <v>0.23308271</v>
      </c>
      <c r="G25" s="148">
        <v>1.64036E-3</v>
      </c>
      <c r="I25" s="129" t="s">
        <v>207</v>
      </c>
      <c r="J25" s="77">
        <v>1.3670549528285101</v>
      </c>
      <c r="K25" s="77">
        <v>0</v>
      </c>
      <c r="L25" s="77">
        <v>0.35680751173708919</v>
      </c>
      <c r="M25" s="152">
        <v>1.1571552137729738E-2</v>
      </c>
      <c r="O25" s="129" t="s">
        <v>207</v>
      </c>
      <c r="P25" s="77">
        <v>0.244459286345238</v>
      </c>
      <c r="Q25" s="77">
        <v>0</v>
      </c>
      <c r="R25" s="77">
        <v>0.37643207855973815</v>
      </c>
      <c r="S25" s="78">
        <v>1.3628874494341487E-3</v>
      </c>
      <c r="U25" s="129" t="s">
        <v>190</v>
      </c>
      <c r="V25" s="77">
        <v>0.91683068595457196</v>
      </c>
      <c r="W25" s="77">
        <v>0.22622560119256435</v>
      </c>
      <c r="X25" s="77">
        <v>0.25982532751091703</v>
      </c>
      <c r="Y25" s="78">
        <v>7.0411519678508791E-3</v>
      </c>
      <c r="AA25" s="129" t="s">
        <v>182</v>
      </c>
      <c r="AB25" s="77">
        <v>1.1069428011620199</v>
      </c>
      <c r="AC25" s="77">
        <v>0</v>
      </c>
      <c r="AD25" s="77">
        <v>0.71052631578947367</v>
      </c>
      <c r="AE25" s="78">
        <v>2.1792256122291818E-3</v>
      </c>
    </row>
    <row r="26" spans="3:31">
      <c r="C26" s="147" t="s">
        <v>182</v>
      </c>
      <c r="D26" s="143">
        <v>-1.3435855000000001</v>
      </c>
      <c r="E26" s="143">
        <v>1.17001629</v>
      </c>
      <c r="F26" s="143">
        <v>0.43984962</v>
      </c>
      <c r="G26" s="148">
        <v>1.81981E-3</v>
      </c>
      <c r="I26" s="129" t="s">
        <v>196</v>
      </c>
      <c r="J26" s="77">
        <v>-0.25108893832025497</v>
      </c>
      <c r="K26" s="77">
        <v>0</v>
      </c>
      <c r="L26" s="77">
        <v>0.32863849765258218</v>
      </c>
      <c r="M26" s="152">
        <v>2.2811440594696234E-3</v>
      </c>
      <c r="O26" s="129" t="s">
        <v>221</v>
      </c>
      <c r="P26" s="77">
        <v>0.241882260317414</v>
      </c>
      <c r="Q26" s="77">
        <v>0</v>
      </c>
      <c r="R26" s="77">
        <v>0.12111292962356793</v>
      </c>
      <c r="S26" s="78">
        <v>9.9910389952052349E-4</v>
      </c>
      <c r="U26" s="129" t="s">
        <v>175</v>
      </c>
      <c r="V26" s="77">
        <v>-0.17523639601812199</v>
      </c>
      <c r="W26" s="77">
        <v>0</v>
      </c>
      <c r="X26" s="77">
        <v>0.50218340611353707</v>
      </c>
      <c r="Y26" s="78">
        <v>4.3087749878720129E-3</v>
      </c>
      <c r="AA26" s="129" t="s">
        <v>168</v>
      </c>
      <c r="AB26" s="77">
        <v>-1.77128702880865</v>
      </c>
      <c r="AC26" s="77">
        <v>0</v>
      </c>
      <c r="AD26" s="77">
        <v>0.92105263157894735</v>
      </c>
      <c r="AE26" s="78">
        <v>4.2402580640941101E-2</v>
      </c>
    </row>
    <row r="27" spans="3:31">
      <c r="C27" s="147" t="s">
        <v>217</v>
      </c>
      <c r="D27" s="143">
        <v>-1.3895959</v>
      </c>
      <c r="E27" s="143">
        <v>1.0198650300000001</v>
      </c>
      <c r="F27" s="143">
        <v>0.40977444000000002</v>
      </c>
      <c r="G27" s="148">
        <v>3.5793499999999998E-3</v>
      </c>
      <c r="I27" s="129" t="s">
        <v>192</v>
      </c>
      <c r="J27" s="77">
        <v>0.23944239904779299</v>
      </c>
      <c r="K27" s="77">
        <v>0</v>
      </c>
      <c r="L27" s="77">
        <v>0.38967136150234744</v>
      </c>
      <c r="M27" s="152">
        <v>4.6696866270101341E-3</v>
      </c>
      <c r="O27" s="129" t="s">
        <v>180</v>
      </c>
      <c r="P27" s="77">
        <v>0.129267758229163</v>
      </c>
      <c r="Q27" s="77">
        <v>0</v>
      </c>
      <c r="R27" s="77">
        <v>0.32569558101472995</v>
      </c>
      <c r="S27" s="78">
        <v>6.4400684613056213E-4</v>
      </c>
      <c r="U27" s="129" t="s">
        <v>180</v>
      </c>
      <c r="V27" s="77">
        <v>-0.47585442985380599</v>
      </c>
      <c r="W27" s="77">
        <v>0</v>
      </c>
      <c r="X27" s="77">
        <v>0.40611353711790393</v>
      </c>
      <c r="Y27" s="78">
        <v>8.3054457656048686E-4</v>
      </c>
      <c r="AA27" s="129" t="s">
        <v>202</v>
      </c>
      <c r="AB27" s="77">
        <v>0.86121727844798901</v>
      </c>
      <c r="AC27" s="77">
        <v>0</v>
      </c>
      <c r="AD27" s="77">
        <v>0.97368421052631582</v>
      </c>
      <c r="AE27" s="78">
        <v>1.8719941093508375E-2</v>
      </c>
    </row>
    <row r="28" spans="3:31">
      <c r="C28" s="147" t="s">
        <v>203</v>
      </c>
      <c r="D28" s="143">
        <v>1.35032569</v>
      </c>
      <c r="E28" s="143">
        <v>0.64622371999999995</v>
      </c>
      <c r="F28" s="143">
        <v>0.33834586</v>
      </c>
      <c r="G28" s="148">
        <v>7.2896200000000001E-3</v>
      </c>
      <c r="I28" s="81" t="s">
        <v>170</v>
      </c>
      <c r="J28" s="141">
        <v>-1.8538479270716699</v>
      </c>
      <c r="K28" s="77">
        <v>0</v>
      </c>
      <c r="L28" s="77">
        <v>0.5539906103286385</v>
      </c>
      <c r="M28" s="78">
        <v>6.4123379882886758E-2</v>
      </c>
      <c r="O28" s="129" t="s">
        <v>213</v>
      </c>
      <c r="P28" s="77">
        <v>0.121324939353244</v>
      </c>
      <c r="Q28" s="77">
        <v>0</v>
      </c>
      <c r="R28" s="77">
        <v>0.22258592471358429</v>
      </c>
      <c r="S28" s="78">
        <v>1.1461522260484257E-3</v>
      </c>
      <c r="U28" s="129" t="s">
        <v>218</v>
      </c>
      <c r="V28" s="77">
        <v>0.228454640783775</v>
      </c>
      <c r="W28" s="77">
        <v>0</v>
      </c>
      <c r="X28" s="77">
        <v>0.33406113537117904</v>
      </c>
      <c r="Y28" s="78">
        <v>1.2291643076346916E-3</v>
      </c>
      <c r="AA28" s="129" t="s">
        <v>167</v>
      </c>
      <c r="AB28" s="77">
        <v>-2.9465352338370599E-2</v>
      </c>
      <c r="AC28" s="77">
        <v>0</v>
      </c>
      <c r="AD28" s="77">
        <v>0.97368421052631582</v>
      </c>
      <c r="AE28" s="78">
        <v>2.3502668260390394E-2</v>
      </c>
    </row>
    <row r="29" spans="3:31">
      <c r="C29" s="147" t="s">
        <v>175</v>
      </c>
      <c r="D29" s="143">
        <v>0.96565215000000004</v>
      </c>
      <c r="E29" s="143">
        <v>0</v>
      </c>
      <c r="F29" s="143">
        <v>0.65037593999999999</v>
      </c>
      <c r="G29" s="148">
        <v>2.169281E-2</v>
      </c>
      <c r="I29" s="129" t="s">
        <v>201</v>
      </c>
      <c r="J29" s="77">
        <v>8.0460916174688701E-2</v>
      </c>
      <c r="K29" s="77">
        <v>0</v>
      </c>
      <c r="L29" s="77">
        <v>0.38497652582159625</v>
      </c>
      <c r="M29" s="152">
        <v>6.711753713531313E-3</v>
      </c>
      <c r="O29" s="129" t="s">
        <v>196</v>
      </c>
      <c r="P29" s="77">
        <v>6.6574437524460794E-2</v>
      </c>
      <c r="Q29" s="77">
        <v>0</v>
      </c>
      <c r="R29" s="77">
        <v>0.44189852700491</v>
      </c>
      <c r="S29" s="78">
        <v>3.0683644144430663E-3</v>
      </c>
      <c r="U29" s="129" t="s">
        <v>186</v>
      </c>
      <c r="V29" s="77">
        <v>-0.37323631592679901</v>
      </c>
      <c r="W29" s="77">
        <v>0</v>
      </c>
      <c r="X29" s="77">
        <v>0.43886462882096072</v>
      </c>
      <c r="Y29" s="78">
        <v>1.360875198915291E-3</v>
      </c>
      <c r="AA29" s="129" t="s">
        <v>166</v>
      </c>
      <c r="AB29" s="77">
        <v>-1.37544816563103</v>
      </c>
      <c r="AC29" s="77">
        <v>0</v>
      </c>
      <c r="AD29" s="77">
        <v>0.97368421052631582</v>
      </c>
      <c r="AE29" s="78">
        <v>1.7891282545016984E-2</v>
      </c>
    </row>
    <row r="30" spans="3:31">
      <c r="C30" s="147" t="s">
        <v>174</v>
      </c>
      <c r="D30" s="143">
        <v>-0.8310767</v>
      </c>
      <c r="E30" s="143">
        <v>0</v>
      </c>
      <c r="F30" s="143">
        <v>0.65037593999999999</v>
      </c>
      <c r="G30" s="148">
        <v>0.12535166</v>
      </c>
      <c r="I30" s="129" t="s">
        <v>188</v>
      </c>
      <c r="J30" s="77">
        <v>0.23259807603884</v>
      </c>
      <c r="K30" s="77">
        <v>0</v>
      </c>
      <c r="L30" s="77">
        <v>0.3380281690140845</v>
      </c>
      <c r="M30" s="78">
        <v>5.5928916024131185E-3</v>
      </c>
      <c r="O30" s="129" t="s">
        <v>203</v>
      </c>
      <c r="P30" s="77">
        <v>4.0535772881119703E-2</v>
      </c>
      <c r="Q30" s="77">
        <v>0</v>
      </c>
      <c r="R30" s="77">
        <v>0.27495908346972175</v>
      </c>
      <c r="S30" s="78">
        <v>2.4626775604029167E-3</v>
      </c>
      <c r="U30" s="129" t="s">
        <v>219</v>
      </c>
      <c r="V30" s="77">
        <v>0.64883833394945201</v>
      </c>
      <c r="W30" s="77">
        <v>0</v>
      </c>
      <c r="X30" s="77">
        <v>0.45414847161572053</v>
      </c>
      <c r="Y30" s="78">
        <v>9.276474827529968E-3</v>
      </c>
      <c r="AA30" s="129" t="s">
        <v>220</v>
      </c>
      <c r="AB30" s="77">
        <v>1.0372480621507999E-2</v>
      </c>
      <c r="AC30" s="77">
        <v>0</v>
      </c>
      <c r="AD30" s="77">
        <v>0.36842105263157893</v>
      </c>
      <c r="AE30" s="78">
        <v>6.3609262560853914E-4</v>
      </c>
    </row>
    <row r="31" spans="3:31">
      <c r="C31" s="147" t="s">
        <v>218</v>
      </c>
      <c r="D31" s="143">
        <v>-0.8870112</v>
      </c>
      <c r="E31" s="143">
        <v>0</v>
      </c>
      <c r="F31" s="143">
        <v>0.45488721999999998</v>
      </c>
      <c r="G31" s="148">
        <v>2.04324E-3</v>
      </c>
      <c r="I31" s="129" t="s">
        <v>169</v>
      </c>
      <c r="J31" s="77">
        <v>-1.2839820887293101</v>
      </c>
      <c r="K31" s="77">
        <v>0</v>
      </c>
      <c r="L31" s="77">
        <v>0.49765258215962443</v>
      </c>
      <c r="M31" s="78">
        <v>2.5394139467229085E-2</v>
      </c>
      <c r="O31" s="129" t="s">
        <v>189</v>
      </c>
      <c r="P31" s="77">
        <v>-5.0464689173691001E-3</v>
      </c>
      <c r="Q31" s="77">
        <v>0</v>
      </c>
      <c r="R31" s="77">
        <v>0.25859247135842883</v>
      </c>
      <c r="S31" s="78">
        <v>5.9846471765927515E-4</v>
      </c>
      <c r="U31" s="129" t="s">
        <v>172</v>
      </c>
      <c r="V31" s="77">
        <v>-0.30224637213179001</v>
      </c>
      <c r="W31" s="77">
        <v>0</v>
      </c>
      <c r="X31" s="77">
        <v>0.83624454148471616</v>
      </c>
      <c r="Y31" s="78">
        <v>0.12115652737001227</v>
      </c>
      <c r="AA31" s="129" t="s">
        <v>191</v>
      </c>
      <c r="AB31" s="77">
        <v>-0.17054430999923201</v>
      </c>
      <c r="AC31" s="77">
        <v>0</v>
      </c>
      <c r="AD31" s="77">
        <v>0.55263157894736847</v>
      </c>
      <c r="AE31" s="78">
        <v>1.7025544473386019E-3</v>
      </c>
    </row>
    <row r="32" spans="3:31">
      <c r="C32" s="147" t="s">
        <v>186</v>
      </c>
      <c r="D32" s="143">
        <v>-0.71655849999999999</v>
      </c>
      <c r="E32" s="143">
        <v>0</v>
      </c>
      <c r="F32" s="143">
        <v>0.39473683999999998</v>
      </c>
      <c r="G32" s="148">
        <v>1.6730600000000001E-3</v>
      </c>
      <c r="I32" s="129" t="s">
        <v>203</v>
      </c>
      <c r="J32" s="77">
        <v>0.92993914993407201</v>
      </c>
      <c r="K32" s="77">
        <v>0</v>
      </c>
      <c r="L32" s="77">
        <v>0.33333333333333331</v>
      </c>
      <c r="M32" s="78">
        <v>8.4798808173393841E-3</v>
      </c>
      <c r="O32" s="129" t="s">
        <v>171</v>
      </c>
      <c r="P32" s="77">
        <v>-4.1706460606349402E-2</v>
      </c>
      <c r="Q32" s="77">
        <v>0</v>
      </c>
      <c r="R32" s="77">
        <v>0.73977086743044185</v>
      </c>
      <c r="S32" s="78">
        <v>4.3839762938874677E-2</v>
      </c>
      <c r="U32" s="129" t="s">
        <v>171</v>
      </c>
      <c r="V32" s="77">
        <v>-0.62611367293481401</v>
      </c>
      <c r="W32" s="77">
        <v>0</v>
      </c>
      <c r="X32" s="77">
        <v>0.79912663755458513</v>
      </c>
      <c r="Y32" s="78">
        <v>4.8161719941367746E-2</v>
      </c>
      <c r="AA32" s="129" t="s">
        <v>198</v>
      </c>
      <c r="AB32" s="77">
        <v>-0.23749573124084999</v>
      </c>
      <c r="AC32" s="77">
        <v>0</v>
      </c>
      <c r="AD32" s="77">
        <v>0.57894736842105265</v>
      </c>
      <c r="AE32" s="78">
        <v>2.2297188440782633E-3</v>
      </c>
    </row>
    <row r="33" spans="3:31">
      <c r="C33" s="147" t="s">
        <v>219</v>
      </c>
      <c r="D33" s="143">
        <v>-0.66862739999999998</v>
      </c>
      <c r="E33" s="143">
        <v>0</v>
      </c>
      <c r="F33" s="143">
        <v>0.47368420999999999</v>
      </c>
      <c r="G33" s="148">
        <v>1.0805739999999999E-2</v>
      </c>
      <c r="I33" s="129" t="s">
        <v>190</v>
      </c>
      <c r="J33" s="77">
        <v>-0.48746146561938503</v>
      </c>
      <c r="K33" s="77">
        <v>0</v>
      </c>
      <c r="L33" s="77">
        <v>0.30516431924882631</v>
      </c>
      <c r="M33" s="152">
        <v>7.0882025206874637E-3</v>
      </c>
      <c r="O33" s="129" t="s">
        <v>183</v>
      </c>
      <c r="P33" s="77">
        <v>-4.2781066120124098E-2</v>
      </c>
      <c r="Q33" s="77">
        <v>0</v>
      </c>
      <c r="R33" s="77">
        <v>0.35515548281505727</v>
      </c>
      <c r="S33" s="78">
        <v>1.011109783197892E-3</v>
      </c>
      <c r="U33" s="129" t="s">
        <v>207</v>
      </c>
      <c r="V33" s="77">
        <v>0.29331582840062798</v>
      </c>
      <c r="W33" s="77">
        <v>0</v>
      </c>
      <c r="X33" s="77">
        <v>0.43886462882096072</v>
      </c>
      <c r="Y33" s="78">
        <v>1.6782347273807262E-3</v>
      </c>
      <c r="AA33" s="129" t="s">
        <v>193</v>
      </c>
      <c r="AB33" s="77">
        <v>-0.105007802418525</v>
      </c>
      <c r="AC33" s="77">
        <v>0</v>
      </c>
      <c r="AD33" s="77">
        <v>0.42105263157894735</v>
      </c>
      <c r="AE33" s="78">
        <v>7.5371799849159571E-4</v>
      </c>
    </row>
    <row r="34" spans="3:31">
      <c r="C34" s="147" t="s">
        <v>173</v>
      </c>
      <c r="D34" s="143">
        <v>-0.60399709999999995</v>
      </c>
      <c r="E34" s="143">
        <v>0</v>
      </c>
      <c r="F34" s="143">
        <v>0.45864662</v>
      </c>
      <c r="G34" s="148">
        <v>2.4256440000000001E-2</v>
      </c>
      <c r="I34" s="129" t="s">
        <v>182</v>
      </c>
      <c r="J34" s="77">
        <v>1.2120856312956001</v>
      </c>
      <c r="K34" s="77">
        <v>0</v>
      </c>
      <c r="L34" s="77">
        <v>0.32863849765258218</v>
      </c>
      <c r="M34" s="78">
        <v>1.2636437905021048E-3</v>
      </c>
      <c r="O34" s="129" t="s">
        <v>166</v>
      </c>
      <c r="P34" s="77">
        <v>-4.6418981685666702E-2</v>
      </c>
      <c r="Q34" s="77">
        <v>0</v>
      </c>
      <c r="R34" s="77">
        <v>0.77086743044189854</v>
      </c>
      <c r="S34" s="78">
        <v>4.6799501452347819E-2</v>
      </c>
      <c r="U34" s="129" t="s">
        <v>192</v>
      </c>
      <c r="V34" s="77">
        <v>-0.47891453059178801</v>
      </c>
      <c r="W34" s="77">
        <v>0</v>
      </c>
      <c r="X34" s="77">
        <v>0.44104803493449779</v>
      </c>
      <c r="Y34" s="78">
        <v>3.3414625698863633E-3</v>
      </c>
      <c r="AA34" s="129" t="s">
        <v>204</v>
      </c>
      <c r="AB34" s="77">
        <v>3.0936237152304102E-2</v>
      </c>
      <c r="AC34" s="77">
        <v>0</v>
      </c>
      <c r="AD34" s="77">
        <v>0.81578947368421051</v>
      </c>
      <c r="AE34" s="78">
        <v>3.9871615109020077E-3</v>
      </c>
    </row>
    <row r="35" spans="3:31">
      <c r="C35" s="147" t="s">
        <v>195</v>
      </c>
      <c r="D35" s="143">
        <v>0.87129513000000003</v>
      </c>
      <c r="E35" s="143">
        <v>0</v>
      </c>
      <c r="F35" s="143">
        <v>0.24812029999999999</v>
      </c>
      <c r="G35" s="148">
        <v>1.2909200000000001E-3</v>
      </c>
      <c r="I35" s="129" t="s">
        <v>168</v>
      </c>
      <c r="J35" s="77">
        <v>3.7445243510586597E-2</v>
      </c>
      <c r="K35" s="77">
        <v>0</v>
      </c>
      <c r="L35" s="77">
        <v>0.29107981220657275</v>
      </c>
      <c r="M35" s="78">
        <v>1.4370153875881569E-2</v>
      </c>
      <c r="O35" s="129" t="s">
        <v>164</v>
      </c>
      <c r="P35" s="77">
        <v>-8.1913352517859098E-2</v>
      </c>
      <c r="Q35" s="77">
        <v>0</v>
      </c>
      <c r="R35" s="77">
        <v>0.62029459901800332</v>
      </c>
      <c r="S35" s="78">
        <v>6.3886171671370178E-3</v>
      </c>
      <c r="U35" s="129" t="s">
        <v>188</v>
      </c>
      <c r="V35" s="77">
        <v>0.15403108836702301</v>
      </c>
      <c r="W35" s="77">
        <v>0</v>
      </c>
      <c r="X35" s="77">
        <v>0.40611353711790393</v>
      </c>
      <c r="Y35" s="78">
        <v>3.8877623351607402E-3</v>
      </c>
      <c r="AA35" s="129" t="s">
        <v>189</v>
      </c>
      <c r="AB35" s="77">
        <v>-1.14608385145647</v>
      </c>
      <c r="AC35" s="77">
        <v>0</v>
      </c>
      <c r="AD35" s="77">
        <v>0.34210526315789475</v>
      </c>
      <c r="AE35" s="78">
        <v>8.9872899663886313E-4</v>
      </c>
    </row>
    <row r="36" spans="3:31">
      <c r="C36" s="147" t="s">
        <v>207</v>
      </c>
      <c r="D36" s="143">
        <v>1.01425437</v>
      </c>
      <c r="E36" s="143">
        <v>0</v>
      </c>
      <c r="F36" s="143">
        <v>0.39849624</v>
      </c>
      <c r="G36" s="148">
        <v>9.3398999999999999E-3</v>
      </c>
      <c r="I36" s="129" t="s">
        <v>202</v>
      </c>
      <c r="J36" s="77">
        <v>2.38821528735048E-2</v>
      </c>
      <c r="K36" s="77">
        <v>0</v>
      </c>
      <c r="L36" s="77">
        <v>0.568075117370892</v>
      </c>
      <c r="M36" s="152">
        <v>1.8418504901436674E-2</v>
      </c>
      <c r="O36" s="129" t="s">
        <v>202</v>
      </c>
      <c r="P36" s="77">
        <v>-0.10765046485518601</v>
      </c>
      <c r="Q36" s="77">
        <v>0</v>
      </c>
      <c r="R36" s="77">
        <v>0.36661211129296234</v>
      </c>
      <c r="S36" s="78">
        <v>8.8178338668122094E-3</v>
      </c>
      <c r="U36" s="129" t="s">
        <v>168</v>
      </c>
      <c r="V36" s="77">
        <v>0.87848449736589596</v>
      </c>
      <c r="W36" s="77">
        <v>0</v>
      </c>
      <c r="X36" s="77">
        <v>0.39956331877729256</v>
      </c>
      <c r="Y36" s="78">
        <v>9.8050324889493619E-3</v>
      </c>
      <c r="AA36" s="129" t="s">
        <v>165</v>
      </c>
      <c r="AB36" s="77">
        <v>-0.412206550976004</v>
      </c>
      <c r="AC36" s="77">
        <v>0</v>
      </c>
      <c r="AD36" s="77">
        <v>0.97368421052631582</v>
      </c>
      <c r="AE36" s="78">
        <v>2.6138862849134782E-2</v>
      </c>
    </row>
    <row r="37" spans="3:31">
      <c r="C37" s="147" t="s">
        <v>196</v>
      </c>
      <c r="D37" s="143">
        <v>0.22707057</v>
      </c>
      <c r="E37" s="143">
        <v>0</v>
      </c>
      <c r="F37" s="143">
        <v>0.35714286000000001</v>
      </c>
      <c r="G37" s="148">
        <v>2.0143000000000001E-3</v>
      </c>
      <c r="I37" s="129" t="s">
        <v>167</v>
      </c>
      <c r="J37" s="77">
        <v>-0.44946227249416998</v>
      </c>
      <c r="K37" s="77">
        <v>0</v>
      </c>
      <c r="L37" s="77">
        <v>0.51643192488262912</v>
      </c>
      <c r="M37" s="78">
        <v>1.7020796762680587E-2</v>
      </c>
      <c r="O37" s="129" t="s">
        <v>168</v>
      </c>
      <c r="P37" s="77">
        <v>-0.25582953899245697</v>
      </c>
      <c r="Q37" s="77">
        <v>0</v>
      </c>
      <c r="R37" s="77">
        <v>0.39279869067103107</v>
      </c>
      <c r="S37" s="78">
        <v>9.4544932875825268E-3</v>
      </c>
      <c r="U37" s="129" t="s">
        <v>166</v>
      </c>
      <c r="V37" s="77">
        <v>-0.47551225507894801</v>
      </c>
      <c r="W37" s="77">
        <v>0</v>
      </c>
      <c r="X37" s="77">
        <v>0.82314410480349343</v>
      </c>
      <c r="Y37" s="78">
        <v>4.8594594997329654E-2</v>
      </c>
      <c r="AA37" s="129" t="s">
        <v>183</v>
      </c>
      <c r="AB37" s="77">
        <v>-1.0889472034150001</v>
      </c>
      <c r="AC37" s="77">
        <v>0</v>
      </c>
      <c r="AD37" s="77">
        <v>0.86842105263157898</v>
      </c>
      <c r="AE37" s="78">
        <v>3.75310109992317E-3</v>
      </c>
    </row>
    <row r="38" spans="3:31">
      <c r="C38" s="147" t="s">
        <v>202</v>
      </c>
      <c r="D38" s="143">
        <v>1.2545179399999999</v>
      </c>
      <c r="E38" s="143">
        <v>0</v>
      </c>
      <c r="F38" s="143">
        <v>0.54511277999999996</v>
      </c>
      <c r="G38" s="148">
        <v>1.546605E-2</v>
      </c>
      <c r="I38" s="129" t="s">
        <v>220</v>
      </c>
      <c r="J38" s="77">
        <v>0.72282160301504805</v>
      </c>
      <c r="K38" s="77">
        <v>0</v>
      </c>
      <c r="L38" s="77">
        <v>0.21126760563380281</v>
      </c>
      <c r="M38" s="78">
        <v>1.013838518193654E-3</v>
      </c>
      <c r="O38" s="129" t="s">
        <v>186</v>
      </c>
      <c r="P38" s="77">
        <v>-0.266792262098275</v>
      </c>
      <c r="Q38" s="77">
        <v>0</v>
      </c>
      <c r="R38" s="77">
        <v>0.381342062193126</v>
      </c>
      <c r="S38" s="78">
        <v>1.1670871771539829E-3</v>
      </c>
      <c r="U38" s="129" t="s">
        <v>191</v>
      </c>
      <c r="V38" s="77">
        <v>0.110181496263431</v>
      </c>
      <c r="W38" s="77">
        <v>0</v>
      </c>
      <c r="X38" s="77">
        <v>0.39519650655021832</v>
      </c>
      <c r="Y38" s="78">
        <v>1.5827554929147046E-3</v>
      </c>
      <c r="AA38" s="129" t="s">
        <v>208</v>
      </c>
      <c r="AB38" s="77">
        <v>3.1909068569261199E-2</v>
      </c>
      <c r="AC38" s="77">
        <v>0</v>
      </c>
      <c r="AD38" s="77">
        <v>0.31578947368421051</v>
      </c>
      <c r="AE38" s="78">
        <v>3.3705865652101982E-3</v>
      </c>
    </row>
    <row r="39" spans="3:31">
      <c r="C39" s="147" t="s">
        <v>167</v>
      </c>
      <c r="D39" s="143">
        <v>0.16246794000000001</v>
      </c>
      <c r="E39" s="143">
        <v>0</v>
      </c>
      <c r="F39" s="143">
        <v>0.53759398000000003</v>
      </c>
      <c r="G39" s="148">
        <v>1.5629790000000001E-2</v>
      </c>
      <c r="I39" s="129" t="s">
        <v>191</v>
      </c>
      <c r="J39" s="77">
        <v>0.25651414956359497</v>
      </c>
      <c r="K39" s="77">
        <v>0</v>
      </c>
      <c r="L39" s="77">
        <v>0.22065727699530516</v>
      </c>
      <c r="M39" s="152">
        <v>1.1590113960308962E-3</v>
      </c>
      <c r="O39" s="129" t="s">
        <v>181</v>
      </c>
      <c r="P39" s="77">
        <v>-0.29916522789251199</v>
      </c>
      <c r="Q39" s="77">
        <v>0</v>
      </c>
      <c r="R39" s="77">
        <v>0.31751227495908346</v>
      </c>
      <c r="S39" s="78">
        <v>1.2523012181052178E-3</v>
      </c>
      <c r="U39" s="129" t="s">
        <v>198</v>
      </c>
      <c r="V39" s="77">
        <v>-0.40074586194233902</v>
      </c>
      <c r="W39" s="77">
        <v>0</v>
      </c>
      <c r="X39" s="77">
        <v>0.26855895196506552</v>
      </c>
      <c r="Y39" s="78">
        <v>6.7525175852739712E-4</v>
      </c>
      <c r="AA39" s="129" t="s">
        <v>217</v>
      </c>
      <c r="AB39" s="77">
        <v>-0.34641340157745099</v>
      </c>
      <c r="AC39" s="77">
        <v>0</v>
      </c>
      <c r="AD39" s="77">
        <v>0.5</v>
      </c>
      <c r="AE39" s="78">
        <v>1.1798507638673729E-3</v>
      </c>
    </row>
    <row r="40" spans="3:31">
      <c r="C40" s="147" t="s">
        <v>220</v>
      </c>
      <c r="D40" s="143">
        <v>2.6244010000000002E-2</v>
      </c>
      <c r="E40" s="143">
        <v>0</v>
      </c>
      <c r="F40" s="143">
        <v>0.27067669</v>
      </c>
      <c r="G40" s="148">
        <v>1.0621999999999999E-3</v>
      </c>
      <c r="I40" s="129" t="s">
        <v>198</v>
      </c>
      <c r="J40" s="77">
        <v>0.75473676624924102</v>
      </c>
      <c r="K40" s="77">
        <v>0</v>
      </c>
      <c r="L40" s="77">
        <v>0.30046948356807512</v>
      </c>
      <c r="M40" s="78">
        <v>1.5764367513736112E-3</v>
      </c>
      <c r="O40" s="129" t="s">
        <v>217</v>
      </c>
      <c r="P40" s="77">
        <v>-0.33877309704330599</v>
      </c>
      <c r="Q40" s="77">
        <v>0</v>
      </c>
      <c r="R40" s="77">
        <v>0.50081833060556469</v>
      </c>
      <c r="S40" s="78">
        <v>6.4125279613790991E-3</v>
      </c>
      <c r="U40" s="129" t="s">
        <v>204</v>
      </c>
      <c r="V40" s="77">
        <v>0.24062127900538899</v>
      </c>
      <c r="W40" s="77">
        <v>0</v>
      </c>
      <c r="X40" s="77">
        <v>0.29257641921397382</v>
      </c>
      <c r="Y40" s="78">
        <v>1.2705318644802691E-3</v>
      </c>
      <c r="AA40" s="129" t="s">
        <v>163</v>
      </c>
      <c r="AB40" s="77">
        <v>-0.11723660962620699</v>
      </c>
      <c r="AC40" s="77">
        <v>0</v>
      </c>
      <c r="AD40" s="77">
        <v>0.31578947368421051</v>
      </c>
      <c r="AE40" s="78">
        <v>2.7632207977011224E-3</v>
      </c>
    </row>
    <row r="41" spans="3:31">
      <c r="C41" s="147" t="s">
        <v>191</v>
      </c>
      <c r="D41" s="143">
        <v>0.12796405999999999</v>
      </c>
      <c r="E41" s="143">
        <v>0</v>
      </c>
      <c r="F41" s="143">
        <v>0.25563910000000001</v>
      </c>
      <c r="G41" s="148">
        <v>1.1663999999999999E-3</v>
      </c>
      <c r="I41" s="129" t="s">
        <v>193</v>
      </c>
      <c r="J41" s="77">
        <v>-1.1686906180508301</v>
      </c>
      <c r="K41" s="77">
        <v>0</v>
      </c>
      <c r="L41" s="77">
        <v>0.34272300469483569</v>
      </c>
      <c r="M41" s="78">
        <v>3.1389428433566857E-3</v>
      </c>
      <c r="O41" s="129" t="s">
        <v>187</v>
      </c>
      <c r="P41" s="77">
        <v>-0.40341436343957598</v>
      </c>
      <c r="Q41" s="77">
        <v>0</v>
      </c>
      <c r="R41" s="77">
        <v>0.54337152209492634</v>
      </c>
      <c r="S41" s="78">
        <v>4.4928954774029013E-3</v>
      </c>
      <c r="U41" s="129" t="s">
        <v>165</v>
      </c>
      <c r="V41" s="77">
        <v>-0.67298670216130896</v>
      </c>
      <c r="W41" s="77">
        <v>0</v>
      </c>
      <c r="X41" s="77">
        <v>0.61790393013100442</v>
      </c>
      <c r="Y41" s="78">
        <v>6.8660175048568337E-3</v>
      </c>
      <c r="AA41" s="129" t="s">
        <v>162</v>
      </c>
      <c r="AB41" s="77">
        <v>1.6765525703114501</v>
      </c>
      <c r="AC41" s="77">
        <v>0</v>
      </c>
      <c r="AD41" s="77">
        <v>0.86842105263157898</v>
      </c>
      <c r="AE41" s="78">
        <v>2.3992021738271002E-2</v>
      </c>
    </row>
    <row r="42" spans="3:31">
      <c r="C42" s="147" t="s">
        <v>198</v>
      </c>
      <c r="D42" s="143">
        <v>0.10163510000000001</v>
      </c>
      <c r="E42" s="143">
        <v>0</v>
      </c>
      <c r="F42" s="143">
        <v>0.34962406000000001</v>
      </c>
      <c r="G42" s="148">
        <v>1.5926099999999999E-3</v>
      </c>
      <c r="I42" s="129" t="s">
        <v>204</v>
      </c>
      <c r="J42" s="77">
        <v>1.16609650539599</v>
      </c>
      <c r="K42" s="77">
        <v>0</v>
      </c>
      <c r="L42" s="77">
        <v>0.27699530516431925</v>
      </c>
      <c r="M42" s="78">
        <v>1.5983210310904206E-3</v>
      </c>
      <c r="O42" s="129" t="s">
        <v>163</v>
      </c>
      <c r="P42" s="77">
        <v>-0.45689127305307597</v>
      </c>
      <c r="Q42" s="77">
        <v>0</v>
      </c>
      <c r="R42" s="77">
        <v>0.35188216039279868</v>
      </c>
      <c r="S42" s="78">
        <v>2.037610826100821E-3</v>
      </c>
      <c r="U42" s="129" t="s">
        <v>181</v>
      </c>
      <c r="V42" s="77">
        <v>-0.434142187319494</v>
      </c>
      <c r="W42" s="77">
        <v>0</v>
      </c>
      <c r="X42" s="77">
        <v>0.37772925764192139</v>
      </c>
      <c r="Y42" s="78">
        <v>1.3576573610146504E-3</v>
      </c>
      <c r="AA42" s="129" t="s">
        <v>221</v>
      </c>
      <c r="AB42" s="77">
        <v>-1.0486791683880801</v>
      </c>
      <c r="AC42" s="77">
        <v>0</v>
      </c>
      <c r="AD42" s="77">
        <v>0.18421052631578946</v>
      </c>
      <c r="AE42" s="78">
        <v>2.2638679620284605E-3</v>
      </c>
    </row>
    <row r="43" spans="3:31">
      <c r="C43" s="147" t="s">
        <v>193</v>
      </c>
      <c r="D43" s="143">
        <v>-0.29715859999999999</v>
      </c>
      <c r="E43" s="143">
        <v>0</v>
      </c>
      <c r="F43" s="143">
        <v>0.36090225999999997</v>
      </c>
      <c r="G43" s="148">
        <v>2.7637999999999999E-3</v>
      </c>
      <c r="I43" s="129" t="s">
        <v>189</v>
      </c>
      <c r="J43" s="77">
        <v>-0.77513584629851695</v>
      </c>
      <c r="K43" s="77">
        <v>0</v>
      </c>
      <c r="L43" s="77">
        <v>0.41314553990610331</v>
      </c>
      <c r="M43" s="78">
        <v>3.9589608678797785E-3</v>
      </c>
      <c r="O43" s="129" t="s">
        <v>204</v>
      </c>
      <c r="P43" s="77">
        <v>-0.46647000880550399</v>
      </c>
      <c r="Q43" s="77">
        <v>0</v>
      </c>
      <c r="R43" s="77">
        <v>0.28805237315875615</v>
      </c>
      <c r="S43" s="78">
        <v>1.3532884416215239E-3</v>
      </c>
      <c r="U43" s="129" t="s">
        <v>183</v>
      </c>
      <c r="V43" s="77">
        <v>0.17313356312863501</v>
      </c>
      <c r="W43" s="77">
        <v>0</v>
      </c>
      <c r="X43" s="77">
        <v>0.40611353711790393</v>
      </c>
      <c r="Y43" s="78">
        <v>1.0935939861996297E-3</v>
      </c>
      <c r="AA43" s="129" t="s">
        <v>213</v>
      </c>
      <c r="AB43" s="77">
        <v>1.93903582427043</v>
      </c>
      <c r="AC43" s="77">
        <v>0</v>
      </c>
      <c r="AD43" s="77">
        <v>0.31578947368421051</v>
      </c>
      <c r="AE43" s="78">
        <v>1.0074785596828396E-3</v>
      </c>
    </row>
    <row r="44" spans="3:31">
      <c r="C44" s="147" t="s">
        <v>204</v>
      </c>
      <c r="D44" s="143">
        <v>0.89791862</v>
      </c>
      <c r="E44" s="143">
        <v>0</v>
      </c>
      <c r="F44" s="143">
        <v>0.29323307999999998</v>
      </c>
      <c r="G44" s="148">
        <v>2.0608900000000001E-3</v>
      </c>
      <c r="I44" s="129" t="s">
        <v>187</v>
      </c>
      <c r="J44" s="77">
        <v>-0.56643891099186905</v>
      </c>
      <c r="K44" s="77">
        <v>0</v>
      </c>
      <c r="L44" s="77">
        <v>0.46948356807511737</v>
      </c>
      <c r="M44" s="152">
        <v>1.1847425336714021E-2</v>
      </c>
      <c r="O44" s="129" t="s">
        <v>219</v>
      </c>
      <c r="P44" s="77">
        <v>-0.66764908021344804</v>
      </c>
      <c r="Q44" s="77">
        <v>0</v>
      </c>
      <c r="R44" s="77">
        <v>0.46644844517184941</v>
      </c>
      <c r="S44" s="78">
        <v>9.7871713022274608E-3</v>
      </c>
      <c r="U44" s="129" t="s">
        <v>164</v>
      </c>
      <c r="V44" s="77">
        <v>8.0590153952291604E-2</v>
      </c>
      <c r="W44" s="77">
        <v>0</v>
      </c>
      <c r="X44" s="77">
        <v>0.6506550218340611</v>
      </c>
      <c r="Y44" s="78">
        <v>6.7629396721469604E-3</v>
      </c>
      <c r="AA44" s="129" t="s">
        <v>216</v>
      </c>
      <c r="AB44" s="77">
        <v>0.90518641912461995</v>
      </c>
      <c r="AC44" s="77">
        <v>0</v>
      </c>
      <c r="AD44" s="77">
        <v>0.18421052631578946</v>
      </c>
      <c r="AE44" s="78">
        <v>6.3238110042446833E-4</v>
      </c>
    </row>
    <row r="45" spans="3:31">
      <c r="C45" s="147" t="s">
        <v>189</v>
      </c>
      <c r="D45" s="143">
        <v>-0.1473797</v>
      </c>
      <c r="E45" s="143">
        <v>0</v>
      </c>
      <c r="F45" s="143">
        <v>0.43233083</v>
      </c>
      <c r="G45" s="148">
        <v>3.4964100000000001E-3</v>
      </c>
      <c r="I45" s="129" t="s">
        <v>194</v>
      </c>
      <c r="J45" s="77">
        <v>1.0033911530300299</v>
      </c>
      <c r="K45" s="77">
        <v>0</v>
      </c>
      <c r="L45" s="77">
        <v>0.16431924882629109</v>
      </c>
      <c r="M45" s="78">
        <v>8.4499825099876649E-4</v>
      </c>
      <c r="O45" s="129" t="s">
        <v>185</v>
      </c>
      <c r="P45" s="77">
        <v>-0.70853167985971999</v>
      </c>
      <c r="Q45" s="77">
        <v>0</v>
      </c>
      <c r="R45" s="77">
        <v>0.52864157119476274</v>
      </c>
      <c r="S45" s="78">
        <v>1.2887651454544692E-2</v>
      </c>
      <c r="U45" s="129" t="s">
        <v>163</v>
      </c>
      <c r="V45" s="77">
        <v>0.60384361013348897</v>
      </c>
      <c r="W45" s="77">
        <v>0</v>
      </c>
      <c r="X45" s="77">
        <v>0.33624454148471616</v>
      </c>
      <c r="Y45" s="78">
        <v>2.0454920819323041E-3</v>
      </c>
      <c r="AA45" s="129" t="s">
        <v>184</v>
      </c>
      <c r="AB45" s="77">
        <v>-1.1884614469452599</v>
      </c>
      <c r="AC45" s="77">
        <v>0</v>
      </c>
      <c r="AD45" s="77">
        <v>0.68421052631578949</v>
      </c>
      <c r="AE45" s="78">
        <v>3.5565206862151789E-3</v>
      </c>
    </row>
    <row r="46" spans="3:31" ht="17" thickBot="1">
      <c r="C46" s="147" t="s">
        <v>197</v>
      </c>
      <c r="D46" s="143">
        <v>0.81162590999999995</v>
      </c>
      <c r="E46" s="143">
        <v>0</v>
      </c>
      <c r="F46" s="143">
        <v>0.20676691999999999</v>
      </c>
      <c r="G46" s="148">
        <v>6.4375999999999995E-4</v>
      </c>
      <c r="I46" s="129" t="s">
        <v>215</v>
      </c>
      <c r="J46" s="77">
        <v>-0.19502222306771499</v>
      </c>
      <c r="K46" s="77">
        <v>0</v>
      </c>
      <c r="L46" s="77">
        <v>0.16901408450704225</v>
      </c>
      <c r="M46" s="78">
        <v>9.6005506213620679E-4</v>
      </c>
      <c r="O46" s="129" t="s">
        <v>167</v>
      </c>
      <c r="P46" s="77">
        <v>-0.72228696481769905</v>
      </c>
      <c r="Q46" s="77">
        <v>0</v>
      </c>
      <c r="R46" s="77">
        <v>0.6513911620294599</v>
      </c>
      <c r="S46" s="78">
        <v>1.9619153908395654E-2</v>
      </c>
      <c r="U46" s="129" t="s">
        <v>162</v>
      </c>
      <c r="V46" s="77">
        <v>1.01609069555417</v>
      </c>
      <c r="W46" s="77">
        <v>0</v>
      </c>
      <c r="X46" s="77">
        <v>0.54803493449781659</v>
      </c>
      <c r="Y46" s="78">
        <v>2.0112673293174024E-2</v>
      </c>
      <c r="AA46" s="130" t="s">
        <v>225</v>
      </c>
      <c r="AB46" s="79">
        <v>0.657584020035337</v>
      </c>
      <c r="AC46" s="79">
        <v>0</v>
      </c>
      <c r="AD46" s="79">
        <v>0.23684210526315788</v>
      </c>
      <c r="AE46" s="80">
        <v>6.9035930216352866E-4</v>
      </c>
    </row>
    <row r="47" spans="3:31" ht="17" thickBot="1">
      <c r="C47" s="147" t="s">
        <v>165</v>
      </c>
      <c r="D47" s="143">
        <v>0.16430606</v>
      </c>
      <c r="E47" s="143">
        <v>0</v>
      </c>
      <c r="F47" s="143">
        <v>0.64661654000000002</v>
      </c>
      <c r="G47" s="148">
        <v>4.174435E-2</v>
      </c>
      <c r="I47" s="129" t="s">
        <v>183</v>
      </c>
      <c r="J47" s="77">
        <v>-3.3086152302582002E-2</v>
      </c>
      <c r="K47" s="77">
        <v>0</v>
      </c>
      <c r="L47" s="77">
        <v>0.20187793427230047</v>
      </c>
      <c r="M47" s="78">
        <v>4.4690201464340476E-4</v>
      </c>
      <c r="O47" s="130" t="s">
        <v>162</v>
      </c>
      <c r="P47" s="79">
        <v>-0.78354667094158703</v>
      </c>
      <c r="Q47" s="79">
        <v>0</v>
      </c>
      <c r="R47" s="79">
        <v>0.57774140752864156</v>
      </c>
      <c r="S47" s="80">
        <v>2.2766451187673342E-2</v>
      </c>
      <c r="U47" s="130" t="s">
        <v>184</v>
      </c>
      <c r="V47" s="79">
        <v>0.12003138910710399</v>
      </c>
      <c r="W47" s="79">
        <v>0</v>
      </c>
      <c r="X47" s="79">
        <v>0.3296943231441048</v>
      </c>
      <c r="Y47" s="80">
        <v>7.997221169598718E-4</v>
      </c>
    </row>
    <row r="48" spans="3:31">
      <c r="C48" s="147" t="s">
        <v>194</v>
      </c>
      <c r="D48" s="143">
        <v>0.76022308000000005</v>
      </c>
      <c r="E48" s="143">
        <v>0</v>
      </c>
      <c r="F48" s="143">
        <v>0.19172932000000001</v>
      </c>
      <c r="G48" s="148">
        <v>7.0370999999999997E-4</v>
      </c>
      <c r="I48" s="129" t="s">
        <v>217</v>
      </c>
      <c r="J48" s="77">
        <v>-0.143711914388642</v>
      </c>
      <c r="K48" s="77">
        <v>0</v>
      </c>
      <c r="L48" s="77">
        <v>0.33333333333333331</v>
      </c>
      <c r="M48" s="78">
        <v>2.9346061641476566E-3</v>
      </c>
    </row>
    <row r="49" spans="1:13">
      <c r="C49" s="147" t="s">
        <v>183</v>
      </c>
      <c r="D49" s="143">
        <v>-0.49185950000000001</v>
      </c>
      <c r="E49" s="143">
        <v>0</v>
      </c>
      <c r="F49" s="143">
        <v>0.26691728999999997</v>
      </c>
      <c r="G49" s="148">
        <v>5.5871999999999996E-4</v>
      </c>
      <c r="I49" s="129" t="s">
        <v>163</v>
      </c>
      <c r="J49" s="77">
        <v>0.60724178188214795</v>
      </c>
      <c r="K49" s="77">
        <v>0</v>
      </c>
      <c r="L49" s="77">
        <v>0.19248826291079812</v>
      </c>
      <c r="M49" s="78">
        <v>1.3089037019200448E-3</v>
      </c>
    </row>
    <row r="50" spans="1:13">
      <c r="C50" s="147" t="s">
        <v>163</v>
      </c>
      <c r="D50" s="143">
        <v>-0.27600710000000001</v>
      </c>
      <c r="E50" s="143">
        <v>0</v>
      </c>
      <c r="F50" s="143">
        <v>0.25187969999999998</v>
      </c>
      <c r="G50" s="148">
        <v>1.5658E-3</v>
      </c>
      <c r="I50" s="129" t="s">
        <v>162</v>
      </c>
      <c r="J50" s="77">
        <v>-0.63216164873999803</v>
      </c>
      <c r="K50" s="77">
        <v>0</v>
      </c>
      <c r="L50" s="77">
        <v>0.431924882629108</v>
      </c>
      <c r="M50" s="152">
        <v>6.2692389807548505E-3</v>
      </c>
    </row>
    <row r="51" spans="1:13">
      <c r="C51" s="147" t="s">
        <v>162</v>
      </c>
      <c r="D51" s="143">
        <v>-0.31039610000000001</v>
      </c>
      <c r="E51" s="143">
        <v>0</v>
      </c>
      <c r="F51" s="143">
        <v>0.43233083</v>
      </c>
      <c r="G51" s="148">
        <v>9.0177999999999994E-3</v>
      </c>
      <c r="I51" s="129" t="s">
        <v>221</v>
      </c>
      <c r="J51" s="77">
        <v>1.15450744802577</v>
      </c>
      <c r="K51" s="77">
        <v>0</v>
      </c>
      <c r="L51" s="77">
        <v>7.5117370892018781E-2</v>
      </c>
      <c r="M51" s="78">
        <v>1.3545403853080331E-3</v>
      </c>
    </row>
    <row r="52" spans="1:13">
      <c r="C52" s="147" t="s">
        <v>221</v>
      </c>
      <c r="D52" s="143">
        <v>0.82808218</v>
      </c>
      <c r="E52" s="143">
        <v>0</v>
      </c>
      <c r="F52" s="143">
        <v>0.13157895</v>
      </c>
      <c r="G52" s="148">
        <v>5.8472000000000005E-4</v>
      </c>
      <c r="I52" s="129" t="s">
        <v>216</v>
      </c>
      <c r="J52" s="77">
        <v>-0.37740355674120601</v>
      </c>
      <c r="K52" s="77">
        <v>0</v>
      </c>
      <c r="L52" s="77">
        <v>0.20187793427230047</v>
      </c>
      <c r="M52" s="78">
        <v>1.4485501906647293E-3</v>
      </c>
    </row>
    <row r="53" spans="1:13" ht="17" thickBot="1">
      <c r="C53" s="149" t="s">
        <v>184</v>
      </c>
      <c r="D53" s="150">
        <v>-0.33277370000000001</v>
      </c>
      <c r="E53" s="150">
        <v>0</v>
      </c>
      <c r="F53" s="150">
        <v>0.31578947000000002</v>
      </c>
      <c r="G53" s="151">
        <v>1.2255899999999999E-3</v>
      </c>
      <c r="I53" s="130" t="s">
        <v>184</v>
      </c>
      <c r="J53" s="79">
        <v>-0.80036292699669398</v>
      </c>
      <c r="K53" s="79">
        <v>0</v>
      </c>
      <c r="L53" s="79">
        <v>0.27699530516431925</v>
      </c>
      <c r="M53" s="80">
        <v>1.3947406136525411E-3</v>
      </c>
    </row>
    <row r="57" spans="1:13" ht="17" thickBot="1"/>
    <row r="58" spans="1:13" ht="51">
      <c r="A58" s="82" t="s">
        <v>227</v>
      </c>
      <c r="C58" s="127" t="s">
        <v>205</v>
      </c>
      <c r="D58" s="128" t="s">
        <v>206</v>
      </c>
      <c r="E58" s="144"/>
      <c r="F58" s="144"/>
      <c r="G58" s="145"/>
    </row>
    <row r="59" spans="1:13">
      <c r="C59" s="81" t="s">
        <v>36</v>
      </c>
      <c r="D59" s="141" t="s">
        <v>226</v>
      </c>
      <c r="E59" s="77"/>
      <c r="F59" s="77"/>
      <c r="G59" s="78"/>
    </row>
    <row r="60" spans="1:13">
      <c r="C60" s="132" t="s">
        <v>222</v>
      </c>
      <c r="D60" s="142" t="s">
        <v>212</v>
      </c>
      <c r="E60" s="142" t="str">
        <f>"-log10(Pval)"</f>
        <v>-log10(Pval)</v>
      </c>
      <c r="F60" s="142" t="s">
        <v>223</v>
      </c>
      <c r="G60" s="146" t="s">
        <v>161</v>
      </c>
    </row>
    <row r="61" spans="1:13">
      <c r="C61" s="129" t="s">
        <v>174</v>
      </c>
      <c r="D61" s="77">
        <v>7.1620789204311803</v>
      </c>
      <c r="E61" s="77">
        <v>59.265354968437833</v>
      </c>
      <c r="F61" s="77">
        <v>0.6160714285714286</v>
      </c>
      <c r="G61" s="78">
        <v>0.10260825879716781</v>
      </c>
    </row>
    <row r="62" spans="1:13">
      <c r="C62" s="129" t="s">
        <v>166</v>
      </c>
      <c r="D62" s="77">
        <v>4.0182747025862398</v>
      </c>
      <c r="E62" s="77">
        <v>15.890084761842864</v>
      </c>
      <c r="F62" s="77">
        <v>0.52976190476190477</v>
      </c>
      <c r="G62" s="78">
        <v>5.3485588526592714E-2</v>
      </c>
    </row>
    <row r="63" spans="1:13">
      <c r="C63" s="129" t="s">
        <v>165</v>
      </c>
      <c r="D63" s="77">
        <v>2.97416373150558</v>
      </c>
      <c r="E63" s="77">
        <v>17.027744491605258</v>
      </c>
      <c r="F63" s="77">
        <v>0.4107142857142857</v>
      </c>
      <c r="G63" s="78">
        <v>8.4177579967694167E-3</v>
      </c>
    </row>
    <row r="64" spans="1:13">
      <c r="C64" s="129" t="s">
        <v>167</v>
      </c>
      <c r="D64" s="77">
        <v>2.74769797813495</v>
      </c>
      <c r="E64" s="77">
        <v>9.115868749350744</v>
      </c>
      <c r="F64" s="77">
        <v>0.46130952380952384</v>
      </c>
      <c r="G64" s="78">
        <v>2.5817889399898989E-2</v>
      </c>
    </row>
    <row r="65" spans="3:7">
      <c r="C65" s="129" t="s">
        <v>176</v>
      </c>
      <c r="D65" s="77">
        <v>1.92044778346857</v>
      </c>
      <c r="E65" s="77">
        <v>3.1583233585777717</v>
      </c>
      <c r="F65" s="77">
        <v>0.5625</v>
      </c>
      <c r="G65" s="78">
        <v>4.0997436167106542E-2</v>
      </c>
    </row>
    <row r="66" spans="3:7">
      <c r="C66" s="129" t="s">
        <v>164</v>
      </c>
      <c r="D66" s="77">
        <v>1.7002279484737099</v>
      </c>
      <c r="E66" s="77">
        <v>2.2802103230070627</v>
      </c>
      <c r="F66" s="77">
        <v>0.59523809523809523</v>
      </c>
      <c r="G66" s="78">
        <v>6.1295170246426854E-2</v>
      </c>
    </row>
    <row r="67" spans="3:7">
      <c r="C67" s="129" t="s">
        <v>187</v>
      </c>
      <c r="D67" s="77">
        <v>1.27617671037936</v>
      </c>
      <c r="E67" s="77">
        <v>1.8480485383091463</v>
      </c>
      <c r="F67" s="77">
        <v>0.48214285714285715</v>
      </c>
      <c r="G67" s="78">
        <v>1.533682752045179E-2</v>
      </c>
    </row>
    <row r="68" spans="3:7">
      <c r="C68" s="129" t="s">
        <v>175</v>
      </c>
      <c r="D68" s="77">
        <v>1.02223002633636</v>
      </c>
      <c r="E68" s="77">
        <v>1.4443671814842225</v>
      </c>
      <c r="F68" s="77">
        <v>0.2857142857142857</v>
      </c>
      <c r="G68" s="78">
        <v>4.8367189292495404E-3</v>
      </c>
    </row>
    <row r="69" spans="3:7">
      <c r="C69" s="129" t="s">
        <v>185</v>
      </c>
      <c r="D69" s="77">
        <v>-0.87823377307167405</v>
      </c>
      <c r="E69" s="77">
        <v>1.7204351530116526</v>
      </c>
      <c r="F69" s="77">
        <v>0.125</v>
      </c>
      <c r="G69" s="78">
        <v>2.3591222132570578E-3</v>
      </c>
    </row>
    <row r="70" spans="3:7">
      <c r="C70" s="129" t="s">
        <v>186</v>
      </c>
      <c r="D70" s="77">
        <v>-1.08854343685776</v>
      </c>
      <c r="E70" s="77">
        <v>5.2242758071327984</v>
      </c>
      <c r="F70" s="77">
        <v>0.10119047619047619</v>
      </c>
      <c r="G70" s="78">
        <v>5.4478130484179714E-4</v>
      </c>
    </row>
    <row r="71" spans="3:7">
      <c r="C71" s="129" t="s">
        <v>171</v>
      </c>
      <c r="D71" s="77">
        <v>1.12791952466419</v>
      </c>
      <c r="E71" s="77">
        <v>0.31410618113039568</v>
      </c>
      <c r="F71" s="77">
        <v>0.69940476190476186</v>
      </c>
      <c r="G71" s="78">
        <v>0.12489461844673448</v>
      </c>
    </row>
    <row r="72" spans="3:7">
      <c r="C72" s="129" t="s">
        <v>168</v>
      </c>
      <c r="D72" s="77">
        <v>1.0937566222469299</v>
      </c>
      <c r="E72" s="77">
        <v>0.27361619819518329</v>
      </c>
      <c r="F72" s="77">
        <v>0.3125</v>
      </c>
      <c r="G72" s="78">
        <v>3.7994407390706295E-2</v>
      </c>
    </row>
    <row r="73" spans="3:7">
      <c r="C73" s="129" t="s">
        <v>170</v>
      </c>
      <c r="D73" s="77">
        <v>0.91482093809566101</v>
      </c>
      <c r="E73" s="77">
        <v>0</v>
      </c>
      <c r="F73" s="77">
        <v>0.47619047619047616</v>
      </c>
      <c r="G73" s="78">
        <v>0.12723561302469477</v>
      </c>
    </row>
    <row r="74" spans="3:7">
      <c r="C74" s="129" t="s">
        <v>202</v>
      </c>
      <c r="D74" s="77">
        <v>0.65069362477713699</v>
      </c>
      <c r="E74" s="77">
        <v>0</v>
      </c>
      <c r="F74" s="77">
        <v>0.26785714285714285</v>
      </c>
      <c r="G74" s="78">
        <v>9.0502174350902808E-3</v>
      </c>
    </row>
    <row r="75" spans="3:7">
      <c r="C75" s="129" t="s">
        <v>169</v>
      </c>
      <c r="D75" s="77">
        <v>0.51990691730199301</v>
      </c>
      <c r="E75" s="77">
        <v>0</v>
      </c>
      <c r="F75" s="77">
        <v>0.4017857142857143</v>
      </c>
      <c r="G75" s="78">
        <v>1.6764291948235116E-2</v>
      </c>
    </row>
    <row r="76" spans="3:7">
      <c r="C76" s="129" t="s">
        <v>172</v>
      </c>
      <c r="D76" s="77">
        <v>0.45571850849002998</v>
      </c>
      <c r="E76" s="77">
        <v>0</v>
      </c>
      <c r="F76" s="77">
        <v>0.9107142857142857</v>
      </c>
      <c r="G76" s="78">
        <v>0.25773744339712135</v>
      </c>
    </row>
    <row r="77" spans="3:7">
      <c r="C77" s="129" t="s">
        <v>217</v>
      </c>
      <c r="D77" s="77">
        <v>0.16654094182277199</v>
      </c>
      <c r="E77" s="77">
        <v>0</v>
      </c>
      <c r="F77" s="77">
        <v>0.13690476190476192</v>
      </c>
      <c r="G77" s="78">
        <v>1.5557357787457417E-3</v>
      </c>
    </row>
    <row r="78" spans="3:7">
      <c r="C78" s="129" t="s">
        <v>189</v>
      </c>
      <c r="D78" s="77">
        <v>0.16622561956430201</v>
      </c>
      <c r="E78" s="77">
        <v>0</v>
      </c>
      <c r="F78" s="77">
        <v>0.11011904761904762</v>
      </c>
      <c r="G78" s="78">
        <v>1.3752269633961517E-3</v>
      </c>
    </row>
    <row r="79" spans="3:7">
      <c r="C79" s="129" t="s">
        <v>196</v>
      </c>
      <c r="D79" s="77">
        <v>0.153071239641417</v>
      </c>
      <c r="E79" s="77">
        <v>0</v>
      </c>
      <c r="F79" s="77">
        <v>0.11011904761904762</v>
      </c>
      <c r="G79" s="78">
        <v>1.5466245503162068E-3</v>
      </c>
    </row>
    <row r="80" spans="3:7">
      <c r="C80" s="129" t="s">
        <v>193</v>
      </c>
      <c r="D80" s="77">
        <v>3.98596768874361E-2</v>
      </c>
      <c r="E80" s="77">
        <v>0</v>
      </c>
      <c r="F80" s="77">
        <v>0.10416666666666667</v>
      </c>
      <c r="G80" s="78">
        <v>1.0102299702853086E-3</v>
      </c>
    </row>
    <row r="81" spans="3:7">
      <c r="C81" s="129" t="s">
        <v>183</v>
      </c>
      <c r="D81" s="77">
        <v>-2.4794277792677E-2</v>
      </c>
      <c r="E81" s="77">
        <v>0</v>
      </c>
      <c r="F81" s="77">
        <v>0.19047619047619047</v>
      </c>
      <c r="G81" s="78">
        <v>2.6103477327527975E-3</v>
      </c>
    </row>
    <row r="82" spans="3:7">
      <c r="C82" s="129" t="s">
        <v>173</v>
      </c>
      <c r="D82" s="77">
        <v>-6.9605650791663295E-2</v>
      </c>
      <c r="E82" s="77">
        <v>0</v>
      </c>
      <c r="F82" s="77">
        <v>0.47023809523809523</v>
      </c>
      <c r="G82" s="78">
        <v>2.4404359659182782E-2</v>
      </c>
    </row>
    <row r="83" spans="3:7">
      <c r="C83" s="129" t="s">
        <v>211</v>
      </c>
      <c r="D83" s="77">
        <v>-0.14688336954807499</v>
      </c>
      <c r="E83" s="77">
        <v>0</v>
      </c>
      <c r="F83" s="77">
        <v>0.12797619047619047</v>
      </c>
      <c r="G83" s="78">
        <v>5.3966319931744401E-3</v>
      </c>
    </row>
    <row r="84" spans="3:7">
      <c r="C84" s="129" t="s">
        <v>180</v>
      </c>
      <c r="D84" s="77">
        <v>-0.21951693048844201</v>
      </c>
      <c r="E84" s="77">
        <v>0</v>
      </c>
      <c r="F84" s="77">
        <v>0.14583333333333334</v>
      </c>
      <c r="G84" s="78">
        <v>1.0683592216819279E-3</v>
      </c>
    </row>
    <row r="85" spans="3:7">
      <c r="C85" s="129" t="s">
        <v>207</v>
      </c>
      <c r="D85" s="77">
        <v>-0.264573399197301</v>
      </c>
      <c r="E85" s="77">
        <v>0</v>
      </c>
      <c r="F85" s="77">
        <v>0.11011904761904762</v>
      </c>
      <c r="G85" s="78">
        <v>2.8410463697294808E-3</v>
      </c>
    </row>
    <row r="86" spans="3:7">
      <c r="C86" s="129" t="s">
        <v>201</v>
      </c>
      <c r="D86" s="77">
        <v>-0.28431710814472999</v>
      </c>
      <c r="E86" s="77">
        <v>0</v>
      </c>
      <c r="F86" s="77">
        <v>0.10119047619047619</v>
      </c>
      <c r="G86" s="78">
        <v>2.6903507708572303E-3</v>
      </c>
    </row>
    <row r="87" spans="3:7">
      <c r="C87" s="129" t="s">
        <v>188</v>
      </c>
      <c r="D87" s="77">
        <v>-0.39794266461953998</v>
      </c>
      <c r="E87" s="77">
        <v>0</v>
      </c>
      <c r="F87" s="77">
        <v>0.12202380952380952</v>
      </c>
      <c r="G87" s="78">
        <v>5.86968314665117E-3</v>
      </c>
    </row>
    <row r="88" spans="3:7" ht="17" thickBot="1">
      <c r="C88" s="130" t="s">
        <v>162</v>
      </c>
      <c r="D88" s="79">
        <v>-0.43279133370116402</v>
      </c>
      <c r="E88" s="79">
        <v>0</v>
      </c>
      <c r="F88" s="79">
        <v>0.14880952380952381</v>
      </c>
      <c r="G88" s="80">
        <v>1.915881350830222E-3</v>
      </c>
    </row>
  </sheetData>
  <autoFilter ref="C60:G88" xr:uid="{3AB038F7-1AFC-3D44-98A7-58F24703D165}">
    <sortState xmlns:xlrd2="http://schemas.microsoft.com/office/spreadsheetml/2017/richdata2" ref="C61:G70">
      <sortCondition descending="1" ref="D60:D88"/>
    </sortState>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A7CFB-EEAD-2140-B95D-870AEE47C1FA}">
  <sheetPr>
    <tabColor theme="9" tint="0.79998168889431442"/>
  </sheetPr>
  <dimension ref="A1:K23"/>
  <sheetViews>
    <sheetView workbookViewId="0"/>
  </sheetViews>
  <sheetFormatPr baseColWidth="10" defaultRowHeight="16"/>
  <cols>
    <col min="1" max="1" width="83" bestFit="1" customWidth="1"/>
    <col min="2" max="2" width="22.1640625" style="8" customWidth="1"/>
    <col min="3" max="3" width="128.1640625" style="8" bestFit="1" customWidth="1"/>
    <col min="4" max="4" width="20.33203125" style="8" bestFit="1" customWidth="1"/>
    <col min="5" max="5" width="24.83203125" style="8" customWidth="1"/>
    <col min="6" max="9" width="14.83203125" style="8" customWidth="1"/>
  </cols>
  <sheetData>
    <row r="1" spans="1:11" ht="26" customHeight="1" thickBot="1">
      <c r="A1" s="9" t="s">
        <v>241</v>
      </c>
      <c r="B1" s="25"/>
      <c r="C1" s="26"/>
      <c r="D1" s="26"/>
      <c r="E1" s="27"/>
      <c r="F1" s="202" t="s">
        <v>21</v>
      </c>
      <c r="G1" s="203"/>
      <c r="H1" s="203"/>
      <c r="I1" s="204"/>
    </row>
    <row r="2" spans="1:11" ht="18" thickBot="1">
      <c r="A2" s="9" t="s">
        <v>229</v>
      </c>
      <c r="B2" s="28" t="s">
        <v>19</v>
      </c>
      <c r="C2" s="29" t="s">
        <v>20</v>
      </c>
      <c r="D2" s="29" t="s">
        <v>35</v>
      </c>
      <c r="E2" s="29" t="s">
        <v>22</v>
      </c>
      <c r="F2" s="12" t="s">
        <v>23</v>
      </c>
      <c r="G2" s="11" t="s">
        <v>24</v>
      </c>
      <c r="H2" s="10" t="s">
        <v>25</v>
      </c>
      <c r="I2" s="13" t="s">
        <v>28</v>
      </c>
    </row>
    <row r="3" spans="1:11">
      <c r="A3" s="8"/>
      <c r="B3" s="30" t="s">
        <v>8</v>
      </c>
      <c r="C3" s="139" t="s">
        <v>48</v>
      </c>
      <c r="D3" s="31" t="s">
        <v>36</v>
      </c>
      <c r="E3" s="31" t="s">
        <v>47</v>
      </c>
      <c r="F3" s="14">
        <v>53</v>
      </c>
      <c r="G3" s="16">
        <v>46</v>
      </c>
      <c r="H3" s="18">
        <v>0</v>
      </c>
      <c r="I3" s="23">
        <f>SUM(F3:H3)</f>
        <v>99</v>
      </c>
    </row>
    <row r="4" spans="1:11">
      <c r="B4" s="32" t="s">
        <v>54</v>
      </c>
      <c r="C4" s="140" t="s">
        <v>55</v>
      </c>
      <c r="D4" s="33" t="s">
        <v>36</v>
      </c>
      <c r="E4" s="33" t="s">
        <v>47</v>
      </c>
      <c r="F4" s="15">
        <v>74</v>
      </c>
      <c r="G4" s="17">
        <v>39</v>
      </c>
      <c r="H4" s="19">
        <v>0</v>
      </c>
      <c r="I4" s="23">
        <f t="shared" ref="I4:I18" si="0">SUM(F4:H4)</f>
        <v>113</v>
      </c>
    </row>
    <row r="5" spans="1:11">
      <c r="B5" s="32" t="s">
        <v>57</v>
      </c>
      <c r="C5" s="140" t="s">
        <v>58</v>
      </c>
      <c r="D5" s="33" t="s">
        <v>36</v>
      </c>
      <c r="E5" s="33" t="s">
        <v>47</v>
      </c>
      <c r="F5" s="15">
        <v>79</v>
      </c>
      <c r="G5" s="17">
        <v>45</v>
      </c>
      <c r="H5" s="19">
        <v>0</v>
      </c>
      <c r="I5" s="23">
        <f t="shared" si="0"/>
        <v>124</v>
      </c>
    </row>
    <row r="6" spans="1:11">
      <c r="B6" s="32" t="s">
        <v>33</v>
      </c>
      <c r="C6" s="140" t="s">
        <v>34</v>
      </c>
      <c r="D6" s="33" t="s">
        <v>36</v>
      </c>
      <c r="E6" s="33" t="s">
        <v>29</v>
      </c>
      <c r="F6" s="133">
        <v>42</v>
      </c>
      <c r="G6" s="134">
        <v>0</v>
      </c>
      <c r="H6" s="135">
        <v>22</v>
      </c>
      <c r="I6" s="23">
        <f t="shared" si="0"/>
        <v>64</v>
      </c>
    </row>
    <row r="7" spans="1:11">
      <c r="B7" s="32" t="s">
        <v>37</v>
      </c>
      <c r="C7" s="140" t="s">
        <v>38</v>
      </c>
      <c r="D7" s="33" t="s">
        <v>36</v>
      </c>
      <c r="E7" s="33" t="s">
        <v>29</v>
      </c>
      <c r="F7" s="133">
        <v>27</v>
      </c>
      <c r="G7" s="134">
        <v>27</v>
      </c>
      <c r="H7" s="135">
        <v>21</v>
      </c>
      <c r="I7" s="23">
        <f t="shared" si="0"/>
        <v>75</v>
      </c>
    </row>
    <row r="8" spans="1:11">
      <c r="B8" s="32" t="s">
        <v>43</v>
      </c>
      <c r="C8" s="140" t="s">
        <v>44</v>
      </c>
      <c r="D8" s="33" t="s">
        <v>36</v>
      </c>
      <c r="E8" s="33" t="s">
        <v>29</v>
      </c>
      <c r="F8" s="133">
        <v>0</v>
      </c>
      <c r="G8" s="134">
        <v>7</v>
      </c>
      <c r="H8" s="135">
        <v>0</v>
      </c>
      <c r="I8" s="23">
        <f t="shared" si="0"/>
        <v>7</v>
      </c>
    </row>
    <row r="9" spans="1:11">
      <c r="B9" s="32" t="s">
        <v>45</v>
      </c>
      <c r="C9" s="140" t="s">
        <v>46</v>
      </c>
      <c r="D9" s="33" t="s">
        <v>36</v>
      </c>
      <c r="E9" s="33" t="s">
        <v>29</v>
      </c>
      <c r="F9" s="133">
        <v>8</v>
      </c>
      <c r="G9" s="134">
        <v>15</v>
      </c>
      <c r="H9" s="138">
        <v>0</v>
      </c>
      <c r="I9" s="23">
        <f t="shared" si="0"/>
        <v>23</v>
      </c>
    </row>
    <row r="10" spans="1:11">
      <c r="B10" s="32" t="s">
        <v>9</v>
      </c>
      <c r="C10" s="140" t="s">
        <v>49</v>
      </c>
      <c r="D10" s="33" t="s">
        <v>36</v>
      </c>
      <c r="E10" s="33" t="s">
        <v>29</v>
      </c>
      <c r="F10" s="133">
        <v>9</v>
      </c>
      <c r="G10" s="134">
        <v>0</v>
      </c>
      <c r="H10" s="138">
        <v>0</v>
      </c>
      <c r="I10" s="23">
        <f t="shared" si="0"/>
        <v>9</v>
      </c>
    </row>
    <row r="11" spans="1:11">
      <c r="B11" s="32" t="s">
        <v>10</v>
      </c>
      <c r="C11" s="140" t="s">
        <v>56</v>
      </c>
      <c r="D11" s="33" t="s">
        <v>36</v>
      </c>
      <c r="E11" s="33" t="s">
        <v>29</v>
      </c>
      <c r="F11" s="136">
        <v>63</v>
      </c>
      <c r="G11" s="137">
        <v>0</v>
      </c>
      <c r="H11" s="138">
        <v>0</v>
      </c>
      <c r="I11" s="23">
        <f t="shared" si="0"/>
        <v>63</v>
      </c>
    </row>
    <row r="12" spans="1:11">
      <c r="B12" s="32" t="s">
        <v>59</v>
      </c>
      <c r="C12" s="140" t="s">
        <v>60</v>
      </c>
      <c r="D12" s="33" t="s">
        <v>36</v>
      </c>
      <c r="E12" s="33" t="s">
        <v>29</v>
      </c>
      <c r="F12" s="133">
        <v>21</v>
      </c>
      <c r="G12" s="134">
        <v>47</v>
      </c>
      <c r="H12" s="138">
        <v>0</v>
      </c>
      <c r="I12" s="23">
        <f t="shared" si="0"/>
        <v>68</v>
      </c>
    </row>
    <row r="13" spans="1:11">
      <c r="B13" s="32" t="s">
        <v>26</v>
      </c>
      <c r="C13" s="140" t="s">
        <v>30</v>
      </c>
      <c r="D13" s="33" t="s">
        <v>39</v>
      </c>
      <c r="E13" s="33" t="s">
        <v>29</v>
      </c>
      <c r="F13" s="133">
        <v>11</v>
      </c>
      <c r="G13" s="134">
        <v>11</v>
      </c>
      <c r="H13" s="138">
        <v>0</v>
      </c>
      <c r="I13" s="23">
        <f t="shared" si="0"/>
        <v>22</v>
      </c>
    </row>
    <row r="14" spans="1:11">
      <c r="B14" s="32" t="s">
        <v>31</v>
      </c>
      <c r="C14" s="140" t="s">
        <v>32</v>
      </c>
      <c r="D14" s="33" t="s">
        <v>39</v>
      </c>
      <c r="E14" s="33" t="s">
        <v>29</v>
      </c>
      <c r="F14" s="133">
        <v>57</v>
      </c>
      <c r="G14" s="134">
        <v>21</v>
      </c>
      <c r="H14" s="138">
        <v>0</v>
      </c>
      <c r="I14" s="23">
        <f t="shared" si="0"/>
        <v>78</v>
      </c>
    </row>
    <row r="15" spans="1:11">
      <c r="B15" s="32" t="s">
        <v>41</v>
      </c>
      <c r="C15" s="140" t="s">
        <v>40</v>
      </c>
      <c r="D15" s="33" t="s">
        <v>39</v>
      </c>
      <c r="E15" s="33" t="s">
        <v>29</v>
      </c>
      <c r="F15" s="133">
        <v>119</v>
      </c>
      <c r="G15" s="134">
        <v>127</v>
      </c>
      <c r="H15" s="135">
        <v>129</v>
      </c>
      <c r="I15" s="23">
        <f t="shared" si="0"/>
        <v>375</v>
      </c>
    </row>
    <row r="16" spans="1:11">
      <c r="B16" s="32" t="s">
        <v>51</v>
      </c>
      <c r="C16" s="140" t="s">
        <v>50</v>
      </c>
      <c r="D16" s="33" t="s">
        <v>39</v>
      </c>
      <c r="E16" s="33" t="s">
        <v>29</v>
      </c>
      <c r="F16" s="133">
        <v>43</v>
      </c>
      <c r="G16" s="134">
        <v>21</v>
      </c>
      <c r="H16" s="138">
        <v>0</v>
      </c>
      <c r="I16" s="23">
        <f t="shared" si="0"/>
        <v>64</v>
      </c>
      <c r="K16" s="32"/>
    </row>
    <row r="17" spans="1:11">
      <c r="B17" s="32" t="s">
        <v>61</v>
      </c>
      <c r="C17" s="140" t="s">
        <v>62</v>
      </c>
      <c r="D17" s="33" t="s">
        <v>39</v>
      </c>
      <c r="E17" s="33" t="s">
        <v>29</v>
      </c>
      <c r="F17" s="133">
        <v>99</v>
      </c>
      <c r="G17" s="134">
        <v>102</v>
      </c>
      <c r="H17" s="138">
        <v>0</v>
      </c>
      <c r="I17" s="23">
        <f t="shared" si="0"/>
        <v>201</v>
      </c>
      <c r="K17" s="32"/>
    </row>
    <row r="18" spans="1:11">
      <c r="B18" s="32" t="s">
        <v>53</v>
      </c>
      <c r="C18" s="140" t="s">
        <v>52</v>
      </c>
      <c r="D18" s="33" t="s">
        <v>42</v>
      </c>
      <c r="E18" s="33" t="s">
        <v>29</v>
      </c>
      <c r="F18" s="133">
        <v>9</v>
      </c>
      <c r="G18" s="134">
        <v>29</v>
      </c>
      <c r="H18" s="138">
        <v>0</v>
      </c>
      <c r="I18" s="23">
        <f t="shared" si="0"/>
        <v>38</v>
      </c>
      <c r="K18" s="32"/>
    </row>
    <row r="19" spans="1:11" ht="17" thickBot="1">
      <c r="B19" s="205" t="s">
        <v>27</v>
      </c>
      <c r="C19" s="206"/>
      <c r="D19" s="206"/>
      <c r="E19" s="207"/>
      <c r="F19" s="22">
        <f>SUM(F3:F18)</f>
        <v>714</v>
      </c>
      <c r="G19" s="21">
        <f>SUM(G3:G18)</f>
        <v>537</v>
      </c>
      <c r="H19" s="20">
        <f>SUM(H3:H18)</f>
        <v>172</v>
      </c>
      <c r="I19" s="24">
        <f>SUM(I3:I18)</f>
        <v>1423</v>
      </c>
    </row>
    <row r="21" spans="1:11" ht="17" thickBot="1"/>
    <row r="22" spans="1:11" ht="17" thickBot="1">
      <c r="A22" s="6" t="s">
        <v>232</v>
      </c>
      <c r="B22" s="28" t="s">
        <v>19</v>
      </c>
      <c r="C22" s="29" t="s">
        <v>20</v>
      </c>
      <c r="D22" s="29" t="s">
        <v>35</v>
      </c>
      <c r="E22" s="29" t="s">
        <v>22</v>
      </c>
      <c r="F22" s="12" t="s">
        <v>23</v>
      </c>
      <c r="G22" s="11" t="s">
        <v>24</v>
      </c>
      <c r="H22" s="10" t="s">
        <v>25</v>
      </c>
      <c r="I22" s="13" t="s">
        <v>233</v>
      </c>
    </row>
    <row r="23" spans="1:11" ht="17" thickBot="1">
      <c r="B23" s="65" t="s">
        <v>230</v>
      </c>
      <c r="C23" s="67" t="s">
        <v>231</v>
      </c>
      <c r="D23" s="67" t="s">
        <v>42</v>
      </c>
      <c r="E23" s="67" t="s">
        <v>29</v>
      </c>
      <c r="F23" s="67">
        <v>17</v>
      </c>
      <c r="G23" s="67">
        <v>0</v>
      </c>
      <c r="H23" s="67">
        <v>0</v>
      </c>
      <c r="I23" s="68">
        <v>17</v>
      </c>
    </row>
  </sheetData>
  <autoFilter ref="B2:I18" xr:uid="{198A7CFB-EEAD-2140-B95D-870AEE47C1FA}">
    <sortState xmlns:xlrd2="http://schemas.microsoft.com/office/spreadsheetml/2017/richdata2" ref="B3:I19">
      <sortCondition ref="E3:E18"/>
      <sortCondition ref="D3:D18"/>
      <sortCondition ref="B3:B18"/>
    </sortState>
  </autoFilter>
  <sortState xmlns:xlrd2="http://schemas.microsoft.com/office/spreadsheetml/2017/richdata2" ref="B3:I18">
    <sortCondition sortBy="cellColor" ref="B3:B18" dxfId="21"/>
    <sortCondition ref="B3:B18"/>
  </sortState>
  <mergeCells count="2">
    <mergeCell ref="F1:I1"/>
    <mergeCell ref="B19:E19"/>
  </mergeCells>
  <conditionalFormatting sqref="K15">
    <cfRule type="duplicateValues" dxfId="16" priority="3"/>
  </conditionalFormatting>
  <conditionalFormatting sqref="K16:K18 B3:B18">
    <cfRule type="duplicateValues" dxfId="15" priority="9"/>
  </conditionalFormatting>
  <conditionalFormatting sqref="K16:K18 B4:B6">
    <cfRule type="duplicateValues" dxfId="14" priority="2"/>
  </conditionalFormatting>
  <conditionalFormatting sqref="K16:K18">
    <cfRule type="duplicateValues" dxfId="13" priority="4"/>
  </conditionalFormatting>
  <conditionalFormatting sqref="K6:Q13 B3:B18">
    <cfRule type="duplicateValues" dxfId="12" priority="1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89BC9-916A-824C-BF5A-F81D57546CFB}">
  <sheetPr>
    <tabColor theme="9" tint="0.79998168889431442"/>
  </sheetPr>
  <dimension ref="A1:N54"/>
  <sheetViews>
    <sheetView workbookViewId="0"/>
  </sheetViews>
  <sheetFormatPr baseColWidth="10" defaultRowHeight="16"/>
  <cols>
    <col min="1" max="1" width="64" style="8" bestFit="1" customWidth="1"/>
    <col min="2" max="2" width="41.33203125" style="8" bestFit="1" customWidth="1"/>
    <col min="3" max="4" width="17.33203125" style="8" bestFit="1" customWidth="1"/>
    <col min="5" max="6" width="18.83203125" style="8" bestFit="1" customWidth="1"/>
    <col min="7" max="7" width="18.5" style="8" bestFit="1" customWidth="1"/>
    <col min="8" max="8" width="18.5" style="8" customWidth="1"/>
    <col min="9" max="9" width="16.5" style="8" bestFit="1" customWidth="1"/>
    <col min="10" max="10" width="38.5" style="8" bestFit="1" customWidth="1"/>
    <col min="11" max="11" width="12.33203125" style="8" bestFit="1" customWidth="1"/>
    <col min="12" max="16384" width="10.83203125" style="8"/>
  </cols>
  <sheetData>
    <row r="1" spans="1:11" ht="117" customHeight="1" thickBot="1">
      <c r="A1" s="59" t="s">
        <v>249</v>
      </c>
    </row>
    <row r="2" spans="1:11">
      <c r="A2" s="52"/>
      <c r="B2" s="86" t="s">
        <v>68</v>
      </c>
      <c r="C2" s="87" t="s">
        <v>75</v>
      </c>
      <c r="D2" s="87" t="s">
        <v>64</v>
      </c>
      <c r="E2" s="87" t="s">
        <v>66</v>
      </c>
      <c r="F2" s="87" t="s">
        <v>65</v>
      </c>
      <c r="G2" s="87" t="s">
        <v>67</v>
      </c>
      <c r="H2" s="87" t="s">
        <v>74</v>
      </c>
      <c r="I2" s="87" t="s">
        <v>72</v>
      </c>
      <c r="J2" s="88" t="s">
        <v>73</v>
      </c>
    </row>
    <row r="3" spans="1:11" ht="17">
      <c r="B3" s="50"/>
      <c r="C3" s="41" t="s">
        <v>37</v>
      </c>
      <c r="D3" s="42">
        <v>2.46025669</v>
      </c>
      <c r="E3" s="41" t="s">
        <v>97</v>
      </c>
      <c r="F3" s="42">
        <v>2.5708323800000001</v>
      </c>
      <c r="G3" s="41" t="s">
        <v>102</v>
      </c>
      <c r="H3" s="41" t="s">
        <v>77</v>
      </c>
      <c r="I3" s="53">
        <v>0.40939999999999999</v>
      </c>
      <c r="J3" s="49" t="s">
        <v>105</v>
      </c>
    </row>
    <row r="4" spans="1:11" ht="17">
      <c r="B4" s="50"/>
      <c r="C4" s="41" t="s">
        <v>45</v>
      </c>
      <c r="D4" s="42">
        <v>2.0406761699999998</v>
      </c>
      <c r="E4" s="41" t="s">
        <v>98</v>
      </c>
      <c r="F4" s="42">
        <v>2.51986825</v>
      </c>
      <c r="G4" s="41" t="s">
        <v>103</v>
      </c>
      <c r="H4" s="41" t="s">
        <v>77</v>
      </c>
      <c r="I4" s="53">
        <v>8.9599999999999999E-2</v>
      </c>
      <c r="J4" s="49">
        <v>0.26889999999999997</v>
      </c>
    </row>
    <row r="5" spans="1:11" ht="17">
      <c r="B5" s="50"/>
      <c r="C5" s="41" t="s">
        <v>59</v>
      </c>
      <c r="D5" s="42">
        <v>1.6453926699999999</v>
      </c>
      <c r="E5" s="41" t="s">
        <v>99</v>
      </c>
      <c r="F5" s="42">
        <v>1.9814824499999999</v>
      </c>
      <c r="G5" s="41" t="s">
        <v>104</v>
      </c>
      <c r="H5" s="41" t="s">
        <v>77</v>
      </c>
      <c r="I5" s="53">
        <v>3.8999999999999998E-3</v>
      </c>
      <c r="J5" s="49">
        <v>1.18E-2</v>
      </c>
    </row>
    <row r="6" spans="1:11">
      <c r="B6" s="50"/>
      <c r="C6" s="41" t="s">
        <v>10</v>
      </c>
      <c r="D6" s="42">
        <v>0.89071040999999995</v>
      </c>
      <c r="E6" s="41" t="s">
        <v>100</v>
      </c>
      <c r="F6" s="42" t="s">
        <v>63</v>
      </c>
      <c r="G6" s="42" t="s">
        <v>63</v>
      </c>
      <c r="H6" s="41" t="s">
        <v>63</v>
      </c>
      <c r="I6" s="41" t="s">
        <v>63</v>
      </c>
      <c r="J6" s="43" t="s">
        <v>63</v>
      </c>
    </row>
    <row r="7" spans="1:11" ht="17" thickBot="1">
      <c r="B7" s="50"/>
      <c r="C7" s="54" t="s">
        <v>9</v>
      </c>
      <c r="D7" s="55">
        <v>1.9389018899999999</v>
      </c>
      <c r="E7" s="41" t="s">
        <v>101</v>
      </c>
      <c r="F7" s="55" t="s">
        <v>63</v>
      </c>
      <c r="G7" s="55" t="s">
        <v>63</v>
      </c>
      <c r="H7" s="54" t="s">
        <v>63</v>
      </c>
      <c r="I7" s="54" t="s">
        <v>63</v>
      </c>
      <c r="J7" s="56" t="s">
        <v>63</v>
      </c>
    </row>
    <row r="8" spans="1:11">
      <c r="B8" s="86" t="s">
        <v>69</v>
      </c>
      <c r="C8" s="87" t="s">
        <v>75</v>
      </c>
      <c r="D8" s="87" t="s">
        <v>64</v>
      </c>
      <c r="E8" s="87" t="s">
        <v>66</v>
      </c>
      <c r="F8" s="87" t="s">
        <v>70</v>
      </c>
      <c r="G8" s="87" t="s">
        <v>71</v>
      </c>
      <c r="H8" s="87" t="s">
        <v>74</v>
      </c>
      <c r="I8" s="87" t="s">
        <v>72</v>
      </c>
      <c r="J8" s="88" t="s">
        <v>73</v>
      </c>
    </row>
    <row r="9" spans="1:11">
      <c r="A9" s="40"/>
      <c r="B9" s="50"/>
      <c r="C9" s="41" t="s">
        <v>33</v>
      </c>
      <c r="D9" s="42">
        <v>1.9605676649999999</v>
      </c>
      <c r="E9" s="41" t="s">
        <v>106</v>
      </c>
      <c r="F9" s="42">
        <v>1.7042942700000001</v>
      </c>
      <c r="G9" s="42" t="s">
        <v>107</v>
      </c>
      <c r="H9" s="41" t="s">
        <v>79</v>
      </c>
      <c r="I9" s="41">
        <v>0.70220000000000005</v>
      </c>
      <c r="J9" s="43" t="s">
        <v>105</v>
      </c>
    </row>
    <row r="10" spans="1:11" ht="18" thickBot="1">
      <c r="B10" s="51"/>
      <c r="C10" s="44" t="s">
        <v>37</v>
      </c>
      <c r="D10" s="45">
        <v>2.46025669</v>
      </c>
      <c r="E10" s="41" t="s">
        <v>97</v>
      </c>
      <c r="F10" s="45">
        <v>2.4902229</v>
      </c>
      <c r="G10" s="42" t="s">
        <v>108</v>
      </c>
      <c r="H10" s="44" t="s">
        <v>79</v>
      </c>
      <c r="I10" s="58">
        <v>0.88539999999999996</v>
      </c>
      <c r="J10" s="46" t="s">
        <v>105</v>
      </c>
    </row>
    <row r="11" spans="1:11" ht="18" thickBot="1">
      <c r="B11" s="40"/>
      <c r="C11" s="47"/>
      <c r="D11" s="48"/>
      <c r="E11" s="47"/>
      <c r="F11" s="48"/>
      <c r="G11" s="47"/>
      <c r="H11" s="47"/>
      <c r="I11" s="57"/>
      <c r="J11" s="40"/>
    </row>
    <row r="12" spans="1:11">
      <c r="A12" s="52"/>
      <c r="B12" s="90" t="s">
        <v>76</v>
      </c>
      <c r="C12" s="87" t="s">
        <v>64</v>
      </c>
      <c r="D12" s="87" t="s">
        <v>66</v>
      </c>
      <c r="E12" s="87" t="s">
        <v>70</v>
      </c>
      <c r="F12" s="87" t="s">
        <v>71</v>
      </c>
      <c r="G12" s="87" t="s">
        <v>65</v>
      </c>
      <c r="H12" s="88" t="s">
        <v>67</v>
      </c>
      <c r="I12" s="40"/>
      <c r="J12" s="40"/>
    </row>
    <row r="13" spans="1:11" ht="17">
      <c r="B13" s="61"/>
      <c r="C13" s="41">
        <v>1.64</v>
      </c>
      <c r="D13" s="42" t="s">
        <v>112</v>
      </c>
      <c r="E13" s="41">
        <v>2.3090000000000002</v>
      </c>
      <c r="F13" s="42" t="s">
        <v>113</v>
      </c>
      <c r="G13" s="41">
        <v>2.2229999999999999</v>
      </c>
      <c r="H13" s="91" t="s">
        <v>114</v>
      </c>
      <c r="I13" s="47"/>
      <c r="J13" s="89"/>
      <c r="K13" s="89"/>
    </row>
    <row r="14" spans="1:11" ht="17">
      <c r="A14" s="52"/>
      <c r="B14" s="50"/>
      <c r="C14" s="47"/>
      <c r="D14" s="48"/>
      <c r="E14" s="47"/>
      <c r="F14" s="48"/>
      <c r="G14" s="47"/>
      <c r="H14" s="62"/>
      <c r="I14" s="57"/>
      <c r="J14" s="89"/>
      <c r="K14" s="89"/>
    </row>
    <row r="15" spans="1:11">
      <c r="B15" s="50" t="s">
        <v>109</v>
      </c>
      <c r="C15" s="40" t="s">
        <v>89</v>
      </c>
      <c r="D15" s="92" t="s">
        <v>83</v>
      </c>
      <c r="E15" s="92" t="s">
        <v>111</v>
      </c>
      <c r="F15" s="47"/>
      <c r="G15" s="47"/>
      <c r="H15" s="62"/>
      <c r="I15" s="40"/>
      <c r="J15" s="40"/>
    </row>
    <row r="16" spans="1:11">
      <c r="B16" s="50" t="s">
        <v>80</v>
      </c>
      <c r="C16" s="8">
        <v>-0.66879999999999995</v>
      </c>
      <c r="D16" s="8" t="str">
        <f>"-0.7784 to -0.2571"</f>
        <v>-0.7784 to -0.2571</v>
      </c>
      <c r="E16" s="8" t="s">
        <v>82</v>
      </c>
      <c r="H16" s="62"/>
    </row>
    <row r="17" spans="2:14">
      <c r="B17" s="50"/>
      <c r="C17" s="40"/>
      <c r="H17" s="62"/>
    </row>
    <row r="18" spans="2:14">
      <c r="B18" s="50"/>
      <c r="C18" s="40" t="s">
        <v>89</v>
      </c>
      <c r="D18" s="92" t="s">
        <v>83</v>
      </c>
      <c r="E18" s="92" t="s">
        <v>111</v>
      </c>
      <c r="H18" s="62"/>
    </row>
    <row r="19" spans="2:14">
      <c r="B19" s="50" t="s">
        <v>81</v>
      </c>
      <c r="C19" s="8">
        <v>-0.58260000000000001</v>
      </c>
      <c r="D19" s="8" t="str">
        <f>"-0.7794 to -0.4212"</f>
        <v>-0.7794 to -0.4212</v>
      </c>
      <c r="E19" s="8" t="s">
        <v>82</v>
      </c>
      <c r="H19" s="62"/>
    </row>
    <row r="20" spans="2:14">
      <c r="B20" s="50"/>
      <c r="C20" s="40"/>
      <c r="H20" s="62"/>
    </row>
    <row r="21" spans="2:14">
      <c r="B21" s="50"/>
      <c r="C21" s="40" t="s">
        <v>89</v>
      </c>
      <c r="D21" s="92" t="s">
        <v>83</v>
      </c>
      <c r="E21" s="92" t="s">
        <v>111</v>
      </c>
      <c r="H21" s="62"/>
    </row>
    <row r="22" spans="2:14" ht="17" thickBot="1">
      <c r="B22" s="51" t="s">
        <v>110</v>
      </c>
      <c r="C22" s="67">
        <v>-8.6300000000000002E-2</v>
      </c>
      <c r="D22" s="67" t="str">
        <f>"-0.1731 to 0.2618"</f>
        <v>-0.1731 to 0.2618</v>
      </c>
      <c r="E22" s="67" t="s">
        <v>90</v>
      </c>
      <c r="F22" s="67"/>
      <c r="G22" s="67"/>
      <c r="H22" s="68"/>
    </row>
    <row r="23" spans="2:14" ht="17" thickBot="1"/>
    <row r="24" spans="2:14">
      <c r="B24" s="86" t="s">
        <v>84</v>
      </c>
      <c r="C24" s="87" t="s">
        <v>75</v>
      </c>
      <c r="D24" s="87" t="s">
        <v>64</v>
      </c>
      <c r="E24" s="87" t="s">
        <v>66</v>
      </c>
      <c r="F24" s="87" t="s">
        <v>65</v>
      </c>
      <c r="G24" s="87" t="s">
        <v>67</v>
      </c>
      <c r="H24" s="87" t="s">
        <v>74</v>
      </c>
      <c r="I24" s="87" t="s">
        <v>72</v>
      </c>
      <c r="J24" s="88" t="s">
        <v>73</v>
      </c>
    </row>
    <row r="25" spans="2:14" ht="17">
      <c r="B25" s="63"/>
      <c r="C25" s="60" t="s">
        <v>26</v>
      </c>
      <c r="D25" s="69">
        <v>2.6384964399999999</v>
      </c>
      <c r="E25" s="53" t="s">
        <v>115</v>
      </c>
      <c r="F25" s="70">
        <v>2.4006974400000001</v>
      </c>
      <c r="G25" s="70" t="s">
        <v>120</v>
      </c>
      <c r="H25" s="93" t="s">
        <v>85</v>
      </c>
      <c r="I25" s="71">
        <v>0.1164</v>
      </c>
      <c r="J25" s="72">
        <v>0.58199999999999996</v>
      </c>
      <c r="L25" s="89"/>
      <c r="M25" s="89"/>
      <c r="N25" s="89"/>
    </row>
    <row r="26" spans="2:14" ht="17">
      <c r="B26" s="63"/>
      <c r="C26" s="60" t="s">
        <v>31</v>
      </c>
      <c r="D26" s="69">
        <v>1.6886884200000001</v>
      </c>
      <c r="E26" s="53" t="s">
        <v>116</v>
      </c>
      <c r="F26" s="70">
        <v>1.71737943</v>
      </c>
      <c r="G26" s="70" t="s">
        <v>121</v>
      </c>
      <c r="H26" s="41" t="s">
        <v>77</v>
      </c>
      <c r="I26" s="71">
        <v>0.21709999999999999</v>
      </c>
      <c r="J26" s="72" t="s">
        <v>105</v>
      </c>
      <c r="L26" s="89"/>
      <c r="M26" s="89"/>
      <c r="N26" s="89"/>
    </row>
    <row r="27" spans="2:14" ht="17">
      <c r="B27" s="63"/>
      <c r="C27" s="60" t="s">
        <v>41</v>
      </c>
      <c r="D27" s="69">
        <v>2.1130410099999999</v>
      </c>
      <c r="E27" s="53" t="s">
        <v>117</v>
      </c>
      <c r="F27" s="70">
        <v>2.1728480100000001</v>
      </c>
      <c r="G27" s="70" t="s">
        <v>122</v>
      </c>
      <c r="H27" s="41" t="s">
        <v>77</v>
      </c>
      <c r="I27" s="71">
        <v>0.23380000000000001</v>
      </c>
      <c r="J27" s="72" t="s">
        <v>105</v>
      </c>
      <c r="L27" s="89"/>
      <c r="M27" s="89"/>
      <c r="N27" s="89"/>
    </row>
    <row r="28" spans="2:14" ht="17">
      <c r="B28" s="63"/>
      <c r="C28" s="60" t="s">
        <v>51</v>
      </c>
      <c r="D28" s="69">
        <v>0.84029483999999999</v>
      </c>
      <c r="E28" s="53" t="s">
        <v>118</v>
      </c>
      <c r="F28" s="70">
        <v>0.99924705000000003</v>
      </c>
      <c r="G28" s="70" t="s">
        <v>123</v>
      </c>
      <c r="H28" s="41" t="s">
        <v>77</v>
      </c>
      <c r="I28" s="71">
        <v>0.3614</v>
      </c>
      <c r="J28" s="72" t="s">
        <v>105</v>
      </c>
      <c r="L28" s="89"/>
      <c r="M28" s="89"/>
      <c r="N28" s="89"/>
    </row>
    <row r="29" spans="2:14" ht="17">
      <c r="B29" s="63"/>
      <c r="C29" s="60" t="s">
        <v>61</v>
      </c>
      <c r="D29" s="69">
        <v>1.8952888699999999</v>
      </c>
      <c r="E29" s="53" t="s">
        <v>119</v>
      </c>
      <c r="F29" s="70">
        <v>1.949676505</v>
      </c>
      <c r="G29" s="70" t="s">
        <v>124</v>
      </c>
      <c r="H29" s="41" t="s">
        <v>77</v>
      </c>
      <c r="I29" s="71">
        <v>0.59019999999999995</v>
      </c>
      <c r="J29" s="72" t="s">
        <v>105</v>
      </c>
      <c r="L29" s="89"/>
      <c r="M29" s="89"/>
      <c r="N29" s="89"/>
    </row>
    <row r="30" spans="2:14" ht="18" thickBot="1">
      <c r="B30" s="63"/>
      <c r="C30" s="95"/>
      <c r="D30" s="96"/>
      <c r="E30" s="97"/>
      <c r="F30" s="54"/>
      <c r="G30" s="54"/>
      <c r="H30" s="54"/>
      <c r="I30" s="54"/>
      <c r="J30" s="56"/>
    </row>
    <row r="31" spans="2:14">
      <c r="B31" s="86" t="s">
        <v>86</v>
      </c>
      <c r="C31" s="99" t="s">
        <v>75</v>
      </c>
      <c r="D31" s="99" t="s">
        <v>64</v>
      </c>
      <c r="E31" s="99" t="s">
        <v>66</v>
      </c>
      <c r="F31" s="99" t="s">
        <v>70</v>
      </c>
      <c r="G31" s="99" t="s">
        <v>71</v>
      </c>
      <c r="H31" s="99" t="s">
        <v>74</v>
      </c>
      <c r="I31" s="99" t="s">
        <v>72</v>
      </c>
      <c r="J31" s="100" t="s">
        <v>73</v>
      </c>
    </row>
    <row r="32" spans="2:14" ht="18" thickBot="1">
      <c r="B32" s="65"/>
      <c r="C32" s="67" t="s">
        <v>41</v>
      </c>
      <c r="D32" s="67">
        <v>2.113</v>
      </c>
      <c r="E32" s="67" t="s">
        <v>125</v>
      </c>
      <c r="F32" s="67">
        <v>2.1659999999999999</v>
      </c>
      <c r="G32" s="67" t="s">
        <v>126</v>
      </c>
      <c r="H32" s="67" t="s">
        <v>78</v>
      </c>
      <c r="I32" s="94">
        <v>0.1512</v>
      </c>
      <c r="J32" s="68" t="s">
        <v>63</v>
      </c>
    </row>
    <row r="33" spans="2:10" ht="17" thickBot="1">
      <c r="B33" s="65"/>
      <c r="C33" s="67"/>
      <c r="D33" s="67"/>
      <c r="E33" s="67"/>
      <c r="F33" s="67"/>
      <c r="G33" s="67"/>
      <c r="H33" s="67"/>
      <c r="J33" s="64"/>
    </row>
    <row r="34" spans="2:10">
      <c r="B34" s="86" t="s">
        <v>87</v>
      </c>
      <c r="C34" s="99" t="s">
        <v>64</v>
      </c>
      <c r="D34" s="99" t="s">
        <v>66</v>
      </c>
      <c r="E34" s="99" t="s">
        <v>70</v>
      </c>
      <c r="F34" s="99" t="s">
        <v>71</v>
      </c>
      <c r="G34" s="99" t="s">
        <v>65</v>
      </c>
      <c r="H34" s="100" t="s">
        <v>67</v>
      </c>
    </row>
    <row r="35" spans="2:10">
      <c r="B35" s="50"/>
      <c r="C35" s="47">
        <v>1.883</v>
      </c>
      <c r="D35" s="48" t="s">
        <v>127</v>
      </c>
      <c r="E35" s="47">
        <v>2.1659999999999999</v>
      </c>
      <c r="F35" s="48" t="s">
        <v>128</v>
      </c>
      <c r="G35" s="47">
        <v>1.9950000000000001</v>
      </c>
      <c r="H35" s="62" t="s">
        <v>129</v>
      </c>
    </row>
    <row r="36" spans="2:10">
      <c r="B36" s="50"/>
      <c r="C36" s="47"/>
      <c r="D36" s="48"/>
      <c r="E36" s="47"/>
      <c r="F36" s="48"/>
      <c r="G36" s="47"/>
      <c r="H36" s="62"/>
    </row>
    <row r="37" spans="2:10">
      <c r="B37" s="50" t="s">
        <v>109</v>
      </c>
      <c r="C37" s="40" t="s">
        <v>89</v>
      </c>
      <c r="D37" s="92" t="s">
        <v>83</v>
      </c>
      <c r="E37" s="92" t="s">
        <v>111</v>
      </c>
      <c r="F37" s="47"/>
      <c r="G37" s="47"/>
      <c r="H37" s="62"/>
    </row>
    <row r="38" spans="2:10" ht="17">
      <c r="B38" s="50" t="s">
        <v>80</v>
      </c>
      <c r="C38" s="8">
        <v>-0.28239999999999998</v>
      </c>
      <c r="D38" s="8" t="str">
        <f>"-0.3708 to -0.1895"</f>
        <v>-0.3708 to -0.1895</v>
      </c>
      <c r="E38" s="98" t="s">
        <v>130</v>
      </c>
      <c r="H38" s="62"/>
    </row>
    <row r="39" spans="2:10">
      <c r="B39" s="50"/>
      <c r="C39" s="40"/>
      <c r="H39" s="62"/>
    </row>
    <row r="40" spans="2:10">
      <c r="B40" s="50"/>
      <c r="C40" s="40" t="s">
        <v>89</v>
      </c>
      <c r="D40" s="92" t="s">
        <v>83</v>
      </c>
      <c r="E40" s="92" t="s">
        <v>111</v>
      </c>
      <c r="H40" s="62"/>
    </row>
    <row r="41" spans="2:10" ht="17">
      <c r="B41" s="50" t="s">
        <v>81</v>
      </c>
      <c r="C41" s="8">
        <v>-0.11169999999999999</v>
      </c>
      <c r="D41" s="8" t="str">
        <f>"-0.1982 to -0.0426"</f>
        <v>-0.1982 to -0.0426</v>
      </c>
      <c r="E41" s="98">
        <v>8.3000000000000001E-3</v>
      </c>
      <c r="H41" s="62"/>
    </row>
    <row r="42" spans="2:10">
      <c r="B42" s="50"/>
      <c r="C42" s="40"/>
      <c r="H42" s="62"/>
    </row>
    <row r="43" spans="2:10">
      <c r="B43" s="50"/>
      <c r="C43" s="40" t="s">
        <v>89</v>
      </c>
      <c r="D43" s="92" t="s">
        <v>83</v>
      </c>
      <c r="E43" s="92" t="s">
        <v>111</v>
      </c>
      <c r="H43" s="62"/>
    </row>
    <row r="44" spans="2:10" ht="17" thickBot="1">
      <c r="B44" s="51" t="s">
        <v>110</v>
      </c>
      <c r="C44" s="67">
        <v>-0.17069999999999999</v>
      </c>
      <c r="D44" s="67" t="str">
        <f>"-0.2420 to 0.07764"</f>
        <v>-0.2420 to 0.07764</v>
      </c>
      <c r="E44" s="67">
        <v>5.9999999999999995E-4</v>
      </c>
      <c r="F44" s="67"/>
      <c r="G44" s="67"/>
      <c r="H44" s="68"/>
    </row>
    <row r="46" spans="2:10" ht="17" thickBot="1"/>
    <row r="47" spans="2:10">
      <c r="B47" s="86" t="s">
        <v>88</v>
      </c>
      <c r="C47" s="90" t="s">
        <v>75</v>
      </c>
      <c r="D47" s="87" t="s">
        <v>64</v>
      </c>
      <c r="E47" s="87" t="s">
        <v>66</v>
      </c>
      <c r="F47" s="87" t="s">
        <v>65</v>
      </c>
      <c r="G47" s="87" t="s">
        <v>67</v>
      </c>
      <c r="H47" s="87" t="s">
        <v>74</v>
      </c>
      <c r="I47" s="87" t="s">
        <v>72</v>
      </c>
      <c r="J47" s="88" t="s">
        <v>73</v>
      </c>
    </row>
    <row r="48" spans="2:10" ht="17" thickBot="1">
      <c r="B48" s="65"/>
      <c r="C48" s="73" t="s">
        <v>53</v>
      </c>
      <c r="D48" s="66">
        <v>1.9139999999999999</v>
      </c>
      <c r="E48" s="66" t="s">
        <v>132</v>
      </c>
      <c r="F48" s="66">
        <v>2.161</v>
      </c>
      <c r="G48" s="66" t="s">
        <v>133</v>
      </c>
      <c r="H48" s="66" t="s">
        <v>77</v>
      </c>
      <c r="I48" s="66">
        <v>6.5300000000000002E-3</v>
      </c>
      <c r="J48" s="74" t="s">
        <v>63</v>
      </c>
    </row>
    <row r="52" spans="1:5">
      <c r="A52" s="40"/>
    </row>
    <row r="53" spans="1:5">
      <c r="B53" s="40"/>
      <c r="C53" s="40"/>
      <c r="D53" s="40"/>
      <c r="E53" s="40"/>
    </row>
    <row r="54" spans="1:5">
      <c r="B54" s="40"/>
      <c r="C54" s="40"/>
      <c r="D54" s="40"/>
      <c r="E54" s="40"/>
    </row>
  </sheetData>
  <pageMargins left="0.7" right="0.7" top="0.75" bottom="0.75" header="0.3" footer="0.3"/>
  <pageSetup paperSize="9"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14FA62-A068-AC4E-9828-EFACF6E33E54}">
  <sheetPr>
    <tabColor theme="9" tint="0.79998168889431442"/>
  </sheetPr>
  <dimension ref="A1:J12"/>
  <sheetViews>
    <sheetView workbookViewId="0"/>
  </sheetViews>
  <sheetFormatPr baseColWidth="10" defaultRowHeight="16"/>
  <cols>
    <col min="1" max="1" width="41.6640625" customWidth="1"/>
    <col min="2" max="2" width="26" bestFit="1" customWidth="1"/>
    <col min="3" max="3" width="12.33203125" bestFit="1" customWidth="1"/>
    <col min="4" max="4" width="11.5" bestFit="1" customWidth="1"/>
    <col min="5" max="5" width="18.83203125" bestFit="1" customWidth="1"/>
    <col min="6" max="6" width="18.5" bestFit="1" customWidth="1"/>
    <col min="7" max="7" width="16.5" bestFit="1" customWidth="1"/>
    <col min="8" max="8" width="15.83203125" bestFit="1" customWidth="1"/>
    <col min="9" max="9" width="16.5" bestFit="1" customWidth="1"/>
    <col min="10" max="10" width="38.33203125" bestFit="1" customWidth="1"/>
  </cols>
  <sheetData>
    <row r="1" spans="1:10" ht="80" customHeight="1" thickBot="1">
      <c r="A1" s="82" t="s">
        <v>248</v>
      </c>
    </row>
    <row r="2" spans="1:10">
      <c r="B2" s="90" t="s">
        <v>68</v>
      </c>
      <c r="C2" s="87" t="s">
        <v>75</v>
      </c>
      <c r="D2" s="87" t="s">
        <v>64</v>
      </c>
      <c r="E2" s="87" t="s">
        <v>66</v>
      </c>
      <c r="F2" s="87" t="s">
        <v>65</v>
      </c>
      <c r="G2" s="87" t="s">
        <v>67</v>
      </c>
      <c r="H2" s="87" t="s">
        <v>74</v>
      </c>
      <c r="I2" s="87" t="s">
        <v>72</v>
      </c>
      <c r="J2" s="88" t="s">
        <v>73</v>
      </c>
    </row>
    <row r="3" spans="1:10" ht="17">
      <c r="B3" s="61"/>
      <c r="C3" s="41" t="s">
        <v>8</v>
      </c>
      <c r="D3" s="42">
        <v>1.8915457200000001</v>
      </c>
      <c r="E3" s="41" t="s">
        <v>134</v>
      </c>
      <c r="F3" s="42">
        <v>0.96516944500000001</v>
      </c>
      <c r="G3" s="41" t="s">
        <v>137</v>
      </c>
      <c r="H3" s="41" t="s">
        <v>85</v>
      </c>
      <c r="I3" s="71" t="s">
        <v>130</v>
      </c>
      <c r="J3" s="72" t="s">
        <v>130</v>
      </c>
    </row>
    <row r="4" spans="1:10" ht="17">
      <c r="B4" s="61"/>
      <c r="C4" s="41" t="s">
        <v>54</v>
      </c>
      <c r="D4" s="42">
        <v>1.85817433</v>
      </c>
      <c r="E4" s="41" t="s">
        <v>135</v>
      </c>
      <c r="F4" s="42">
        <v>0.98079364000000002</v>
      </c>
      <c r="G4" s="41" t="s">
        <v>138</v>
      </c>
      <c r="H4" s="41" t="s">
        <v>85</v>
      </c>
      <c r="I4" s="71" t="s">
        <v>130</v>
      </c>
      <c r="J4" s="72" t="s">
        <v>130</v>
      </c>
    </row>
    <row r="5" spans="1:10" ht="18" thickBot="1">
      <c r="B5" s="75"/>
      <c r="C5" s="44" t="s">
        <v>57</v>
      </c>
      <c r="D5" s="45">
        <v>1.7078087099999999</v>
      </c>
      <c r="E5" s="44" t="s">
        <v>136</v>
      </c>
      <c r="F5" s="45">
        <v>0.95444072999999996</v>
      </c>
      <c r="G5" s="44" t="s">
        <v>139</v>
      </c>
      <c r="H5" s="44" t="s">
        <v>85</v>
      </c>
      <c r="I5" s="102" t="s">
        <v>130</v>
      </c>
      <c r="J5" s="103" t="s">
        <v>130</v>
      </c>
    </row>
    <row r="6" spans="1:10" ht="18" thickBot="1">
      <c r="J6" s="84"/>
    </row>
    <row r="7" spans="1:10">
      <c r="B7" s="90" t="s">
        <v>76</v>
      </c>
      <c r="C7" s="87" t="s">
        <v>64</v>
      </c>
      <c r="D7" s="87" t="s">
        <v>66</v>
      </c>
      <c r="E7" s="87" t="s">
        <v>65</v>
      </c>
      <c r="F7" s="87" t="s">
        <v>67</v>
      </c>
      <c r="G7" s="87" t="s">
        <v>89</v>
      </c>
      <c r="H7" s="104" t="s">
        <v>83</v>
      </c>
      <c r="I7" s="87" t="s">
        <v>72</v>
      </c>
      <c r="J7" s="104"/>
    </row>
    <row r="8" spans="1:10" ht="17" thickBot="1">
      <c r="B8" s="75"/>
      <c r="C8" s="44">
        <v>1.8320000000000001</v>
      </c>
      <c r="D8" s="45" t="s">
        <v>140</v>
      </c>
      <c r="E8" s="44">
        <v>0.96830000000000005</v>
      </c>
      <c r="F8" s="45" t="s">
        <v>141</v>
      </c>
      <c r="G8" s="66">
        <v>0.86399999999999999</v>
      </c>
      <c r="H8" s="74" t="str">
        <f>"0.7411 to 0.9761"</f>
        <v>0.7411 to 0.9761</v>
      </c>
      <c r="I8" s="66" t="s">
        <v>130</v>
      </c>
      <c r="J8" s="74"/>
    </row>
    <row r="9" spans="1:10">
      <c r="F9" s="101"/>
      <c r="G9" s="101"/>
    </row>
    <row r="10" spans="1:10" ht="17">
      <c r="F10" s="101"/>
      <c r="G10" s="85"/>
      <c r="H10" s="85"/>
    </row>
    <row r="11" spans="1:10" ht="17">
      <c r="G11" s="85"/>
      <c r="H11" s="85"/>
    </row>
    <row r="12" spans="1:10" ht="17">
      <c r="G12" s="85"/>
      <c r="H12" s="85"/>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629952-6D51-D74D-9DAC-CB1DEFC54E2F}">
  <sheetPr>
    <tabColor theme="9" tint="0.79998168889431442"/>
  </sheetPr>
  <dimension ref="A1:M51"/>
  <sheetViews>
    <sheetView workbookViewId="0">
      <selection sqref="A1:A3"/>
    </sheetView>
  </sheetViews>
  <sheetFormatPr baseColWidth="10" defaultRowHeight="16"/>
  <cols>
    <col min="1" max="1" width="70.33203125" customWidth="1"/>
    <col min="2" max="2" width="66.5" bestFit="1" customWidth="1"/>
  </cols>
  <sheetData>
    <row r="1" spans="1:13" ht="76" customHeight="1">
      <c r="A1" s="76" t="s">
        <v>247</v>
      </c>
    </row>
    <row r="2" spans="1:13" ht="17" thickBot="1"/>
    <row r="3" spans="1:13">
      <c r="A3" s="105" t="s">
        <v>142</v>
      </c>
      <c r="B3" s="106" t="s">
        <v>143</v>
      </c>
      <c r="C3" s="107"/>
      <c r="D3" s="108" t="s">
        <v>91</v>
      </c>
      <c r="E3" s="108" t="s">
        <v>92</v>
      </c>
      <c r="F3" s="108" t="s">
        <v>93</v>
      </c>
      <c r="G3" s="108" t="s">
        <v>94</v>
      </c>
      <c r="H3" s="108" t="s">
        <v>95</v>
      </c>
      <c r="I3" s="109"/>
      <c r="J3" s="105"/>
      <c r="K3" s="105"/>
      <c r="L3" s="110"/>
      <c r="M3" s="110"/>
    </row>
    <row r="4" spans="1:13">
      <c r="A4" s="110"/>
      <c r="B4" s="106" t="s">
        <v>96</v>
      </c>
      <c r="C4" s="111" t="s">
        <v>6</v>
      </c>
      <c r="D4" s="112">
        <v>2</v>
      </c>
      <c r="E4" s="112">
        <v>5.6550000000000002</v>
      </c>
      <c r="F4" s="112">
        <v>6.6339999999999996E-2</v>
      </c>
      <c r="G4" s="112">
        <v>10.871</v>
      </c>
      <c r="H4" s="112">
        <v>1E-3</v>
      </c>
      <c r="I4" s="113" t="s">
        <v>131</v>
      </c>
      <c r="J4" s="110"/>
      <c r="K4" s="110"/>
      <c r="L4" s="110"/>
      <c r="M4" s="110"/>
    </row>
    <row r="5" spans="1:13">
      <c r="A5" s="110"/>
      <c r="B5" s="106"/>
      <c r="C5" s="114"/>
      <c r="D5" s="115"/>
      <c r="E5" s="115"/>
      <c r="F5" s="115"/>
      <c r="G5" s="115"/>
      <c r="H5" s="115"/>
      <c r="I5" s="116"/>
      <c r="J5" s="110"/>
      <c r="K5" s="110"/>
      <c r="L5" s="110"/>
      <c r="M5" s="110"/>
    </row>
    <row r="6" spans="1:13">
      <c r="A6" s="110"/>
      <c r="B6" s="106" t="s">
        <v>144</v>
      </c>
      <c r="C6" s="111" t="s">
        <v>145</v>
      </c>
      <c r="D6" s="112">
        <v>1</v>
      </c>
      <c r="E6" s="112">
        <v>4.2830000000000004</v>
      </c>
      <c r="F6" s="112">
        <v>5.8400000000000001E-2</v>
      </c>
      <c r="G6" s="112">
        <v>16.373000000000001</v>
      </c>
      <c r="H6" s="112">
        <v>1E-3</v>
      </c>
      <c r="I6" s="113" t="s">
        <v>131</v>
      </c>
      <c r="J6" s="110"/>
      <c r="K6" s="110"/>
      <c r="L6" s="110"/>
      <c r="M6" s="110"/>
    </row>
    <row r="7" spans="1:13" ht="17" thickBot="1">
      <c r="A7" s="110"/>
      <c r="B7" s="106"/>
      <c r="C7" s="117" t="s">
        <v>146</v>
      </c>
      <c r="D7" s="118">
        <v>1</v>
      </c>
      <c r="E7" s="118">
        <v>1.9950000000000001</v>
      </c>
      <c r="F7" s="118">
        <v>3.0450000000000001E-2</v>
      </c>
      <c r="G7" s="118">
        <v>6.6258999999999997</v>
      </c>
      <c r="H7" s="118">
        <v>1E-3</v>
      </c>
      <c r="I7" s="119" t="s">
        <v>131</v>
      </c>
      <c r="J7" s="110"/>
      <c r="K7" s="110"/>
      <c r="L7" s="110"/>
      <c r="M7" s="110"/>
    </row>
    <row r="8" spans="1:13" ht="17" thickBot="1">
      <c r="A8" s="110"/>
      <c r="B8" s="105"/>
      <c r="C8" s="110"/>
      <c r="D8" s="110"/>
      <c r="E8" s="120"/>
      <c r="F8" s="110"/>
      <c r="G8" s="110"/>
      <c r="H8" s="110"/>
      <c r="I8" s="110"/>
      <c r="J8" s="110"/>
      <c r="K8" s="110"/>
      <c r="L8" s="110"/>
      <c r="M8" s="110"/>
    </row>
    <row r="9" spans="1:13">
      <c r="A9" s="110"/>
      <c r="B9" s="106" t="s">
        <v>147</v>
      </c>
      <c r="C9" s="107"/>
      <c r="D9" s="108" t="s">
        <v>91</v>
      </c>
      <c r="E9" s="108" t="s">
        <v>92</v>
      </c>
      <c r="F9" s="108" t="s">
        <v>93</v>
      </c>
      <c r="G9" s="108" t="s">
        <v>94</v>
      </c>
      <c r="H9" s="108" t="s">
        <v>95</v>
      </c>
      <c r="I9" s="109"/>
      <c r="J9" s="110"/>
      <c r="K9" s="110"/>
      <c r="L9" s="110"/>
      <c r="M9" s="110"/>
    </row>
    <row r="10" spans="1:13">
      <c r="A10" s="110"/>
      <c r="B10" s="106" t="s">
        <v>96</v>
      </c>
      <c r="C10" s="111" t="s">
        <v>6</v>
      </c>
      <c r="D10" s="112">
        <v>2</v>
      </c>
      <c r="E10" s="112">
        <v>2.6040000000000001</v>
      </c>
      <c r="F10" s="112">
        <v>2.4E-2</v>
      </c>
      <c r="G10" s="112">
        <v>9.0599000000000007</v>
      </c>
      <c r="H10" s="112">
        <v>1E-3</v>
      </c>
      <c r="I10" s="113" t="s">
        <v>131</v>
      </c>
      <c r="J10" s="110"/>
      <c r="K10" s="110"/>
      <c r="L10" s="110"/>
      <c r="M10" s="110"/>
    </row>
    <row r="11" spans="1:13">
      <c r="A11" s="110"/>
      <c r="B11" s="106"/>
      <c r="C11" s="114"/>
      <c r="D11" s="115"/>
      <c r="E11" s="115"/>
      <c r="F11" s="115"/>
      <c r="G11" s="115"/>
      <c r="H11" s="115"/>
      <c r="I11" s="116"/>
      <c r="J11" s="110"/>
      <c r="K11" s="110"/>
      <c r="L11" s="110"/>
      <c r="M11" s="110"/>
    </row>
    <row r="12" spans="1:13">
      <c r="A12" s="110"/>
      <c r="B12" s="106" t="s">
        <v>144</v>
      </c>
      <c r="C12" s="111" t="s">
        <v>145</v>
      </c>
      <c r="D12" s="112">
        <v>1</v>
      </c>
      <c r="E12" s="112">
        <v>1.593</v>
      </c>
      <c r="F12" s="112">
        <v>1.7489999999999999E-2</v>
      </c>
      <c r="G12" s="112">
        <v>10.84</v>
      </c>
      <c r="H12" s="112">
        <v>1E-3</v>
      </c>
      <c r="I12" s="113" t="s">
        <v>131</v>
      </c>
      <c r="J12" s="110"/>
      <c r="K12" s="110"/>
      <c r="L12" s="110"/>
      <c r="M12" s="110"/>
    </row>
    <row r="13" spans="1:13" ht="17" thickBot="1">
      <c r="A13" s="110"/>
      <c r="B13" s="106"/>
      <c r="C13" s="117" t="s">
        <v>146</v>
      </c>
      <c r="D13" s="118">
        <v>1</v>
      </c>
      <c r="E13" s="118">
        <v>1.657</v>
      </c>
      <c r="F13" s="118">
        <v>2.3820000000000001E-2</v>
      </c>
      <c r="G13" s="118">
        <v>11.125999999999999</v>
      </c>
      <c r="H13" s="118">
        <v>1E-3</v>
      </c>
      <c r="I13" s="119" t="s">
        <v>131</v>
      </c>
      <c r="J13" s="110"/>
      <c r="K13" s="110"/>
      <c r="L13" s="110"/>
      <c r="M13" s="110"/>
    </row>
    <row r="14" spans="1:13" ht="17" thickBot="1">
      <c r="A14" s="110"/>
      <c r="B14" s="105"/>
      <c r="C14" s="105"/>
      <c r="D14" s="110"/>
      <c r="E14" s="110"/>
      <c r="F14" s="110"/>
      <c r="G14" s="110"/>
      <c r="H14" s="110"/>
      <c r="I14" s="110"/>
      <c r="J14" s="110"/>
      <c r="K14" s="110"/>
      <c r="L14" s="110"/>
      <c r="M14" s="110"/>
    </row>
    <row r="15" spans="1:13">
      <c r="A15" s="110"/>
      <c r="B15" s="106" t="s">
        <v>148</v>
      </c>
      <c r="C15" s="107"/>
      <c r="D15" s="108" t="s">
        <v>91</v>
      </c>
      <c r="E15" s="108" t="s">
        <v>92</v>
      </c>
      <c r="F15" s="108" t="s">
        <v>93</v>
      </c>
      <c r="G15" s="108" t="s">
        <v>94</v>
      </c>
      <c r="H15" s="108" t="s">
        <v>95</v>
      </c>
      <c r="I15" s="109"/>
      <c r="J15" s="110"/>
      <c r="K15" s="110"/>
      <c r="L15" s="110"/>
      <c r="M15" s="110"/>
    </row>
    <row r="16" spans="1:13">
      <c r="A16" s="110"/>
      <c r="B16" s="106" t="s">
        <v>96</v>
      </c>
      <c r="C16" s="111" t="s">
        <v>145</v>
      </c>
      <c r="D16" s="112">
        <v>1</v>
      </c>
      <c r="E16" s="112">
        <v>0.33910000000000001</v>
      </c>
      <c r="F16" s="112">
        <v>7.7939999999999995E-2</v>
      </c>
      <c r="G16" s="112">
        <v>3.0432000000000001</v>
      </c>
      <c r="H16" s="112">
        <v>4.0000000000000001E-3</v>
      </c>
      <c r="I16" s="113" t="s">
        <v>149</v>
      </c>
      <c r="J16" s="110"/>
      <c r="K16" s="110"/>
      <c r="L16" s="110"/>
      <c r="M16" s="110"/>
    </row>
    <row r="17" spans="1:13">
      <c r="A17" s="110"/>
      <c r="B17" s="106"/>
      <c r="C17" s="114"/>
      <c r="D17" s="115"/>
      <c r="E17" s="115"/>
      <c r="F17" s="115"/>
      <c r="G17" s="115"/>
      <c r="H17" s="115"/>
      <c r="I17" s="116"/>
      <c r="J17" s="110"/>
      <c r="K17" s="110"/>
      <c r="L17" s="110"/>
      <c r="M17" s="110"/>
    </row>
    <row r="18" spans="1:13">
      <c r="A18" s="110"/>
      <c r="B18" s="106"/>
      <c r="C18" s="111"/>
      <c r="D18" s="112"/>
      <c r="E18" s="112"/>
      <c r="F18" s="112"/>
      <c r="G18" s="112"/>
      <c r="H18" s="112"/>
      <c r="I18" s="113"/>
      <c r="J18" s="110"/>
      <c r="K18" s="110"/>
      <c r="L18" s="110"/>
      <c r="M18" s="110"/>
    </row>
    <row r="19" spans="1:13" ht="17" thickBot="1">
      <c r="A19" s="110"/>
      <c r="B19" s="106"/>
      <c r="C19" s="117"/>
      <c r="D19" s="118"/>
      <c r="E19" s="118"/>
      <c r="F19" s="118"/>
      <c r="G19" s="118"/>
      <c r="H19" s="118"/>
      <c r="I19" s="119"/>
      <c r="J19" s="110"/>
      <c r="K19" s="110"/>
      <c r="L19" s="110"/>
      <c r="M19" s="110"/>
    </row>
    <row r="20" spans="1:13">
      <c r="A20" s="110"/>
      <c r="B20" s="110"/>
      <c r="C20" s="110"/>
      <c r="D20" s="110"/>
      <c r="E20" s="110"/>
      <c r="F20" s="110"/>
      <c r="G20" s="110"/>
      <c r="H20" s="110"/>
      <c r="I20" s="110"/>
      <c r="J20" s="110"/>
      <c r="K20" s="110"/>
      <c r="L20" s="110"/>
      <c r="M20" s="110"/>
    </row>
    <row r="21" spans="1:13" ht="17" thickBot="1">
      <c r="A21" s="110"/>
      <c r="B21" s="110"/>
      <c r="C21" s="110"/>
      <c r="D21" s="110"/>
      <c r="E21" s="110"/>
      <c r="F21" s="110"/>
      <c r="G21" s="110"/>
      <c r="H21" s="110"/>
      <c r="I21" s="110"/>
      <c r="J21" s="110"/>
      <c r="K21" s="110"/>
      <c r="L21" s="110"/>
      <c r="M21" s="110"/>
    </row>
    <row r="22" spans="1:13">
      <c r="A22" s="105" t="s">
        <v>154</v>
      </c>
      <c r="B22" s="106" t="s">
        <v>143</v>
      </c>
      <c r="C22" s="107"/>
      <c r="D22" s="108" t="s">
        <v>95</v>
      </c>
      <c r="E22" s="121"/>
      <c r="F22" s="110"/>
      <c r="G22" s="110"/>
      <c r="H22" s="110"/>
      <c r="I22" s="110"/>
      <c r="J22" s="110"/>
      <c r="K22" s="110"/>
      <c r="L22" s="110"/>
      <c r="M22" s="110"/>
    </row>
    <row r="23" spans="1:13">
      <c r="A23" s="110"/>
      <c r="B23" s="106" t="s">
        <v>150</v>
      </c>
      <c r="C23" s="111" t="s">
        <v>6</v>
      </c>
      <c r="D23" s="112">
        <v>1E-3</v>
      </c>
      <c r="E23" s="122" t="s">
        <v>131</v>
      </c>
      <c r="F23" s="110"/>
      <c r="G23" s="110"/>
      <c r="H23" s="110"/>
      <c r="I23" s="110"/>
      <c r="J23" s="110"/>
      <c r="K23" s="110"/>
      <c r="L23" s="110"/>
      <c r="M23" s="110"/>
    </row>
    <row r="24" spans="1:13">
      <c r="A24" s="110"/>
      <c r="B24" s="106"/>
      <c r="C24" s="114"/>
      <c r="D24" s="115"/>
      <c r="E24" s="123"/>
      <c r="F24" s="110"/>
      <c r="G24" s="110"/>
      <c r="H24" s="110"/>
      <c r="I24" s="110"/>
      <c r="J24" s="110"/>
      <c r="K24" s="110"/>
      <c r="L24" s="110"/>
      <c r="M24" s="110"/>
    </row>
    <row r="25" spans="1:13">
      <c r="A25" s="110"/>
      <c r="B25" s="106" t="s">
        <v>151</v>
      </c>
      <c r="C25" s="111" t="s">
        <v>145</v>
      </c>
      <c r="D25" s="124">
        <v>9.4135000000000004E-25</v>
      </c>
      <c r="E25" s="122" t="s">
        <v>131</v>
      </c>
      <c r="F25" s="110"/>
      <c r="G25" s="110"/>
      <c r="H25" s="110"/>
      <c r="I25" s="110"/>
      <c r="J25" s="110"/>
      <c r="K25" s="110"/>
      <c r="L25" s="110"/>
      <c r="M25" s="110"/>
    </row>
    <row r="26" spans="1:13" ht="17" thickBot="1">
      <c r="A26" s="110"/>
      <c r="B26" s="106"/>
      <c r="C26" s="117" t="s">
        <v>146</v>
      </c>
      <c r="D26" s="125">
        <v>2.9285999999999998E-4</v>
      </c>
      <c r="E26" s="126" t="s">
        <v>131</v>
      </c>
      <c r="F26" s="110"/>
      <c r="G26" s="110"/>
      <c r="H26" s="110"/>
      <c r="I26" s="110"/>
      <c r="J26" s="110"/>
      <c r="K26" s="110"/>
      <c r="L26" s="110"/>
      <c r="M26" s="110"/>
    </row>
    <row r="27" spans="1:13" ht="17" thickBot="1">
      <c r="A27" s="110"/>
      <c r="B27" s="105"/>
      <c r="C27" s="110"/>
      <c r="D27" s="110"/>
      <c r="E27" s="110"/>
      <c r="F27" s="110"/>
      <c r="G27" s="110"/>
      <c r="H27" s="110"/>
      <c r="I27" s="110"/>
      <c r="J27" s="110"/>
      <c r="K27" s="110"/>
      <c r="L27" s="110"/>
      <c r="M27" s="110"/>
    </row>
    <row r="28" spans="1:13">
      <c r="A28" s="110"/>
      <c r="B28" s="106" t="s">
        <v>147</v>
      </c>
      <c r="C28" s="107"/>
      <c r="D28" s="108" t="s">
        <v>95</v>
      </c>
      <c r="E28" s="121"/>
      <c r="F28" s="110"/>
      <c r="G28" s="110"/>
      <c r="H28" s="110"/>
      <c r="I28" s="110"/>
      <c r="J28" s="110"/>
      <c r="K28" s="110"/>
      <c r="L28" s="110"/>
      <c r="M28" s="110"/>
    </row>
    <row r="29" spans="1:13">
      <c r="A29" s="110"/>
      <c r="B29" s="106" t="s">
        <v>150</v>
      </c>
      <c r="C29" s="111" t="s">
        <v>6</v>
      </c>
      <c r="D29" s="112">
        <v>3.0000000000000001E-3</v>
      </c>
      <c r="E29" s="122" t="s">
        <v>149</v>
      </c>
      <c r="F29" s="110"/>
      <c r="G29" s="110"/>
      <c r="H29" s="110"/>
      <c r="I29" s="110"/>
      <c r="J29" s="110"/>
      <c r="K29" s="110"/>
      <c r="L29" s="110"/>
      <c r="M29" s="110"/>
    </row>
    <row r="30" spans="1:13">
      <c r="A30" s="110"/>
      <c r="B30" s="106"/>
      <c r="C30" s="114"/>
      <c r="D30" s="115"/>
      <c r="E30" s="123"/>
      <c r="F30" s="110"/>
      <c r="G30" s="110"/>
      <c r="H30" s="110"/>
      <c r="I30" s="110"/>
      <c r="J30" s="110"/>
      <c r="K30" s="110"/>
      <c r="L30" s="110"/>
      <c r="M30" s="110"/>
    </row>
    <row r="31" spans="1:13">
      <c r="A31" s="110"/>
      <c r="B31" s="106" t="s">
        <v>151</v>
      </c>
      <c r="C31" s="111" t="s">
        <v>145</v>
      </c>
      <c r="D31" s="112">
        <v>6.0000000000000001E-3</v>
      </c>
      <c r="E31" s="122" t="s">
        <v>149</v>
      </c>
      <c r="F31" s="110"/>
      <c r="G31" s="110"/>
      <c r="H31" s="110"/>
      <c r="I31" s="110"/>
      <c r="J31" s="110"/>
      <c r="K31" s="110"/>
      <c r="L31" s="110"/>
      <c r="M31" s="110"/>
    </row>
    <row r="32" spans="1:13" ht="17" thickBot="1">
      <c r="A32" s="110"/>
      <c r="B32" s="106"/>
      <c r="C32" s="117" t="s">
        <v>146</v>
      </c>
      <c r="D32" s="118">
        <v>7.0000000000000001E-3</v>
      </c>
      <c r="E32" s="122" t="s">
        <v>149</v>
      </c>
      <c r="F32" s="110"/>
      <c r="G32" s="110"/>
      <c r="H32" s="110"/>
      <c r="I32" s="110"/>
      <c r="J32" s="110"/>
      <c r="K32" s="110"/>
      <c r="L32" s="110"/>
      <c r="M32" s="110"/>
    </row>
    <row r="33" spans="1:13" ht="17" thickBot="1">
      <c r="A33" s="110"/>
      <c r="B33" s="105"/>
      <c r="C33" s="105"/>
      <c r="D33" s="110"/>
      <c r="E33" s="110"/>
      <c r="F33" s="110"/>
      <c r="G33" s="110"/>
      <c r="H33" s="110"/>
      <c r="I33" s="110"/>
      <c r="J33" s="110"/>
      <c r="K33" s="110"/>
      <c r="L33" s="110"/>
      <c r="M33" s="110"/>
    </row>
    <row r="34" spans="1:13">
      <c r="A34" s="110"/>
      <c r="B34" s="106" t="s">
        <v>148</v>
      </c>
      <c r="C34" s="107"/>
      <c r="D34" s="108" t="s">
        <v>95</v>
      </c>
      <c r="E34" s="121"/>
      <c r="F34" s="110"/>
      <c r="G34" s="110"/>
      <c r="H34" s="110"/>
      <c r="I34" s="110"/>
      <c r="J34" s="110"/>
      <c r="K34" s="110"/>
      <c r="L34" s="110"/>
      <c r="M34" s="110"/>
    </row>
    <row r="35" spans="1:13">
      <c r="A35" s="110"/>
      <c r="B35" s="106" t="s">
        <v>152</v>
      </c>
      <c r="C35" s="111" t="s">
        <v>145</v>
      </c>
      <c r="D35" s="112">
        <v>0.26100000000000001</v>
      </c>
      <c r="E35" s="122" t="s">
        <v>153</v>
      </c>
      <c r="F35" s="110"/>
      <c r="G35" s="110"/>
      <c r="H35" s="110"/>
      <c r="I35" s="110"/>
      <c r="J35" s="110"/>
      <c r="K35" s="110"/>
      <c r="L35" s="110"/>
      <c r="M35" s="110"/>
    </row>
    <row r="36" spans="1:13" ht="17" thickBot="1">
      <c r="A36" s="110"/>
      <c r="B36" s="106"/>
      <c r="C36" s="117"/>
      <c r="D36" s="118"/>
      <c r="E36" s="126"/>
      <c r="F36" s="110"/>
      <c r="G36" s="110"/>
      <c r="H36" s="110"/>
      <c r="I36" s="110"/>
      <c r="J36" s="110"/>
      <c r="K36" s="110"/>
      <c r="L36" s="110"/>
      <c r="M36" s="110"/>
    </row>
    <row r="37" spans="1:13">
      <c r="A37" s="110"/>
      <c r="B37" s="110"/>
      <c r="C37" s="110"/>
      <c r="D37" s="110"/>
      <c r="E37" s="110"/>
      <c r="F37" s="110"/>
      <c r="G37" s="110"/>
      <c r="H37" s="110"/>
      <c r="I37" s="110"/>
      <c r="J37" s="110"/>
      <c r="K37" s="110"/>
      <c r="L37" s="110"/>
      <c r="M37" s="110"/>
    </row>
    <row r="38" spans="1:13">
      <c r="A38" s="110"/>
      <c r="B38" s="110"/>
      <c r="C38" s="110"/>
      <c r="D38" s="110"/>
      <c r="E38" s="110"/>
      <c r="F38" s="110"/>
      <c r="G38" s="110"/>
    </row>
    <row r="39" spans="1:13">
      <c r="A39" s="110"/>
      <c r="B39" s="110"/>
      <c r="C39" s="110"/>
      <c r="D39" s="110"/>
      <c r="E39" s="110"/>
      <c r="F39" s="110"/>
      <c r="G39" s="110"/>
    </row>
    <row r="40" spans="1:13">
      <c r="A40" s="110"/>
      <c r="B40" s="110"/>
      <c r="C40" s="110"/>
      <c r="D40" s="110"/>
      <c r="E40" s="110"/>
      <c r="F40" s="110"/>
      <c r="G40" s="110"/>
    </row>
    <row r="41" spans="1:13">
      <c r="A41" s="110"/>
      <c r="B41" s="110"/>
      <c r="C41" s="110"/>
      <c r="D41" s="110"/>
      <c r="E41" s="110"/>
      <c r="F41" s="110"/>
      <c r="G41" s="110"/>
      <c r="H41" s="110"/>
      <c r="I41" s="110"/>
      <c r="J41" s="110"/>
      <c r="K41" s="110"/>
      <c r="L41" s="110"/>
      <c r="M41" s="110"/>
    </row>
    <row r="42" spans="1:13">
      <c r="A42" s="110"/>
      <c r="B42" s="110"/>
      <c r="C42" s="110"/>
      <c r="D42" s="110"/>
      <c r="E42" s="110"/>
      <c r="F42" s="110"/>
      <c r="G42" s="110"/>
      <c r="H42" s="110"/>
      <c r="I42" s="110"/>
      <c r="J42" s="110"/>
      <c r="K42" s="110"/>
      <c r="L42" s="110"/>
      <c r="M42" s="110"/>
    </row>
    <row r="43" spans="1:13">
      <c r="A43" s="110"/>
      <c r="B43" s="110"/>
      <c r="C43" s="110"/>
      <c r="D43" s="110"/>
      <c r="E43" s="110"/>
      <c r="F43" s="110"/>
      <c r="G43" s="110"/>
      <c r="H43" s="110"/>
      <c r="I43" s="110"/>
      <c r="J43" s="110"/>
      <c r="K43" s="110"/>
      <c r="L43" s="110"/>
      <c r="M43" s="110"/>
    </row>
    <row r="44" spans="1:13">
      <c r="A44" s="110"/>
      <c r="B44" s="110"/>
      <c r="C44" s="110"/>
      <c r="D44" s="110"/>
      <c r="E44" s="110"/>
      <c r="F44" s="110"/>
      <c r="G44" s="110"/>
      <c r="H44" s="110"/>
      <c r="I44" s="110"/>
      <c r="J44" s="110"/>
      <c r="K44" s="110"/>
      <c r="L44" s="110"/>
      <c r="M44" s="110"/>
    </row>
    <row r="45" spans="1:13">
      <c r="A45" s="110"/>
      <c r="B45" s="110"/>
      <c r="C45" s="110"/>
      <c r="D45" s="110"/>
      <c r="E45" s="110"/>
      <c r="F45" s="110"/>
      <c r="G45" s="110"/>
      <c r="H45" s="110"/>
      <c r="I45" s="110"/>
      <c r="J45" s="110"/>
      <c r="K45" s="110"/>
      <c r="L45" s="110"/>
      <c r="M45" s="110"/>
    </row>
    <row r="46" spans="1:13">
      <c r="A46" s="110"/>
      <c r="B46" s="110"/>
      <c r="C46" s="110"/>
      <c r="D46" s="110"/>
      <c r="E46" s="110"/>
      <c r="F46" s="110"/>
      <c r="G46" s="110"/>
      <c r="H46" s="110"/>
      <c r="I46" s="110"/>
      <c r="J46" s="110"/>
      <c r="K46" s="110"/>
      <c r="L46" s="110"/>
      <c r="M46" s="110"/>
    </row>
    <row r="47" spans="1:13">
      <c r="A47" s="110"/>
      <c r="B47" s="110"/>
      <c r="C47" s="110"/>
      <c r="D47" s="110"/>
      <c r="E47" s="110"/>
      <c r="F47" s="110"/>
      <c r="G47" s="110"/>
      <c r="H47" s="110"/>
      <c r="I47" s="110"/>
      <c r="J47" s="110"/>
      <c r="K47" s="110"/>
      <c r="L47" s="110"/>
      <c r="M47" s="110"/>
    </row>
    <row r="48" spans="1:13">
      <c r="A48" s="110"/>
      <c r="B48" s="110"/>
      <c r="C48" s="110"/>
      <c r="D48" s="110"/>
      <c r="E48" s="110"/>
      <c r="F48" s="110"/>
      <c r="G48" s="110"/>
      <c r="H48" s="110"/>
      <c r="I48" s="110"/>
      <c r="J48" s="110"/>
      <c r="K48" s="110"/>
      <c r="L48" s="110"/>
      <c r="M48" s="110"/>
    </row>
    <row r="49" spans="1:13">
      <c r="A49" s="110"/>
      <c r="B49" s="110"/>
      <c r="C49" s="110"/>
      <c r="D49" s="110"/>
      <c r="E49" s="110"/>
      <c r="F49" s="110"/>
      <c r="G49" s="110"/>
      <c r="H49" s="110"/>
      <c r="I49" s="110"/>
      <c r="J49" s="110"/>
      <c r="K49" s="110"/>
      <c r="L49" s="110"/>
      <c r="M49" s="110"/>
    </row>
    <row r="50" spans="1:13">
      <c r="A50" s="110"/>
      <c r="B50" s="110"/>
      <c r="C50" s="110"/>
      <c r="D50" s="110"/>
      <c r="E50" s="110"/>
      <c r="F50" s="110"/>
      <c r="G50" s="110"/>
      <c r="H50" s="110"/>
      <c r="I50" s="110"/>
      <c r="J50" s="110"/>
      <c r="K50" s="110"/>
      <c r="L50" s="110"/>
      <c r="M50" s="110"/>
    </row>
    <row r="51" spans="1:13">
      <c r="A51" s="110"/>
      <c r="B51" s="110"/>
      <c r="C51" s="110"/>
      <c r="D51" s="110"/>
      <c r="E51" s="110"/>
      <c r="F51" s="110"/>
      <c r="G51" s="110"/>
      <c r="H51" s="110"/>
      <c r="I51" s="110"/>
      <c r="J51" s="110"/>
      <c r="K51" s="110"/>
      <c r="L51" s="110"/>
      <c r="M51" s="110"/>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6ECFF-ED80-454C-AB7E-29E988EF2B8F}">
  <sheetPr>
    <tabColor theme="9" tint="0.79998168889431442"/>
  </sheetPr>
  <dimension ref="A1:M48"/>
  <sheetViews>
    <sheetView workbookViewId="0"/>
  </sheetViews>
  <sheetFormatPr baseColWidth="10" defaultRowHeight="16"/>
  <cols>
    <col min="1" max="1" width="70.33203125" customWidth="1"/>
    <col min="2" max="2" width="66.5" bestFit="1" customWidth="1"/>
    <col min="3" max="3" width="19.83203125" bestFit="1" customWidth="1"/>
  </cols>
  <sheetData>
    <row r="1" spans="1:13" ht="76" customHeight="1">
      <c r="A1" s="76" t="s">
        <v>246</v>
      </c>
    </row>
    <row r="2" spans="1:13" ht="17" thickBot="1"/>
    <row r="3" spans="1:13">
      <c r="A3" s="105" t="s">
        <v>142</v>
      </c>
      <c r="B3" s="106" t="s">
        <v>143</v>
      </c>
      <c r="C3" s="107"/>
      <c r="D3" s="108" t="s">
        <v>91</v>
      </c>
      <c r="E3" s="108" t="s">
        <v>92</v>
      </c>
      <c r="F3" s="108" t="s">
        <v>93</v>
      </c>
      <c r="G3" s="108" t="s">
        <v>94</v>
      </c>
      <c r="H3" s="108" t="s">
        <v>95</v>
      </c>
      <c r="I3" s="109"/>
      <c r="J3" s="105"/>
      <c r="K3" s="105"/>
      <c r="L3" s="110"/>
      <c r="M3" s="110"/>
    </row>
    <row r="4" spans="1:13">
      <c r="A4" s="110"/>
      <c r="B4" s="106" t="s">
        <v>96</v>
      </c>
      <c r="C4" s="111" t="s">
        <v>6</v>
      </c>
      <c r="D4" s="112">
        <v>2</v>
      </c>
      <c r="E4" s="112">
        <v>9557</v>
      </c>
      <c r="F4" s="112">
        <v>6.3320000000000001E-2</v>
      </c>
      <c r="G4" s="112">
        <v>10.343</v>
      </c>
      <c r="H4" s="112">
        <v>1E-3</v>
      </c>
      <c r="I4" s="113" t="s">
        <v>131</v>
      </c>
      <c r="J4" s="110"/>
      <c r="K4" s="110"/>
      <c r="L4" s="110"/>
      <c r="M4" s="110"/>
    </row>
    <row r="5" spans="1:13">
      <c r="A5" s="110"/>
      <c r="B5" s="106"/>
      <c r="C5" s="114"/>
      <c r="D5" s="115"/>
      <c r="E5" s="115"/>
      <c r="F5" s="115"/>
      <c r="G5" s="115"/>
      <c r="H5" s="115"/>
      <c r="I5" s="116"/>
      <c r="J5" s="110"/>
      <c r="K5" s="110"/>
      <c r="L5" s="110"/>
      <c r="M5" s="110"/>
    </row>
    <row r="6" spans="1:13">
      <c r="A6" s="110"/>
      <c r="B6" s="106" t="s">
        <v>144</v>
      </c>
      <c r="C6" s="111" t="s">
        <v>145</v>
      </c>
      <c r="D6" s="112">
        <v>1</v>
      </c>
      <c r="E6" s="112">
        <v>8041</v>
      </c>
      <c r="F6" s="112">
        <v>6.268E-2</v>
      </c>
      <c r="G6" s="112">
        <v>17.652999999999999</v>
      </c>
      <c r="H6" s="112">
        <v>1E-3</v>
      </c>
      <c r="I6" s="113" t="s">
        <v>131</v>
      </c>
      <c r="J6" s="110"/>
      <c r="K6" s="110"/>
      <c r="L6" s="110"/>
      <c r="M6" s="110"/>
    </row>
    <row r="7" spans="1:13" ht="17" thickBot="1">
      <c r="A7" s="110"/>
      <c r="B7" s="106"/>
      <c r="C7" s="117" t="s">
        <v>146</v>
      </c>
      <c r="D7" s="118">
        <v>1</v>
      </c>
      <c r="E7" s="118">
        <v>2505</v>
      </c>
      <c r="F7" s="118">
        <v>2.5329999999999998E-2</v>
      </c>
      <c r="G7" s="118">
        <v>5.484</v>
      </c>
      <c r="H7" s="118">
        <v>1E-3</v>
      </c>
      <c r="I7" s="119" t="s">
        <v>131</v>
      </c>
      <c r="J7" s="110"/>
      <c r="K7" s="110"/>
      <c r="L7" s="110"/>
      <c r="M7" s="110"/>
    </row>
    <row r="8" spans="1:13" ht="17" thickBot="1">
      <c r="A8" s="110"/>
      <c r="B8" s="106"/>
      <c r="C8" s="110"/>
      <c r="D8" s="110"/>
      <c r="E8" s="120"/>
      <c r="F8" s="110"/>
      <c r="G8" s="110"/>
      <c r="H8" s="110"/>
      <c r="I8" s="110"/>
      <c r="J8" s="110"/>
      <c r="K8" s="110"/>
      <c r="L8" s="110"/>
      <c r="M8" s="110"/>
    </row>
    <row r="9" spans="1:13">
      <c r="A9" s="110"/>
      <c r="B9" s="106" t="s">
        <v>147</v>
      </c>
      <c r="C9" s="107"/>
      <c r="D9" s="108" t="s">
        <v>91</v>
      </c>
      <c r="E9" s="108" t="s">
        <v>92</v>
      </c>
      <c r="F9" s="108" t="s">
        <v>93</v>
      </c>
      <c r="G9" s="108" t="s">
        <v>94</v>
      </c>
      <c r="H9" s="108" t="s">
        <v>95</v>
      </c>
      <c r="I9" s="109"/>
      <c r="J9" s="110"/>
      <c r="K9" s="110"/>
      <c r="L9" s="110"/>
      <c r="M9" s="110"/>
    </row>
    <row r="10" spans="1:13">
      <c r="A10" s="110"/>
      <c r="B10" s="106" t="s">
        <v>96</v>
      </c>
      <c r="C10" s="111" t="s">
        <v>6</v>
      </c>
      <c r="D10" s="112">
        <v>2</v>
      </c>
      <c r="E10" s="112">
        <v>6508</v>
      </c>
      <c r="F10" s="112">
        <v>2.76E-2</v>
      </c>
      <c r="G10" s="112">
        <v>10.461</v>
      </c>
      <c r="H10" s="112">
        <v>1E-3</v>
      </c>
      <c r="I10" s="113" t="s">
        <v>131</v>
      </c>
      <c r="J10" s="110"/>
      <c r="K10" s="110"/>
      <c r="L10" s="110"/>
      <c r="M10" s="110"/>
    </row>
    <row r="11" spans="1:13">
      <c r="A11" s="110"/>
      <c r="B11" s="106"/>
      <c r="C11" s="114"/>
      <c r="D11" s="115"/>
      <c r="E11" s="115"/>
      <c r="F11" s="115"/>
      <c r="G11" s="115"/>
      <c r="H11" s="115"/>
      <c r="I11" s="116"/>
      <c r="J11" s="110"/>
      <c r="K11" s="110"/>
      <c r="L11" s="110"/>
      <c r="M11" s="110"/>
    </row>
    <row r="12" spans="1:13">
      <c r="A12" s="110"/>
      <c r="B12" s="106" t="s">
        <v>144</v>
      </c>
      <c r="C12" s="111" t="s">
        <v>145</v>
      </c>
      <c r="D12" s="112">
        <v>1</v>
      </c>
      <c r="E12" s="112">
        <v>1908</v>
      </c>
      <c r="F12" s="112">
        <v>9.9000000000000008E-3</v>
      </c>
      <c r="G12" s="112">
        <v>6.0898000000000003</v>
      </c>
      <c r="H12" s="112">
        <v>1E-3</v>
      </c>
      <c r="I12" s="113" t="s">
        <v>131</v>
      </c>
      <c r="J12" s="110"/>
      <c r="K12" s="110"/>
      <c r="L12" s="110"/>
      <c r="M12" s="110"/>
    </row>
    <row r="13" spans="1:13" ht="17" thickBot="1">
      <c r="A13" s="110"/>
      <c r="B13" s="106"/>
      <c r="C13" s="117" t="s">
        <v>146</v>
      </c>
      <c r="D13" s="118">
        <v>1</v>
      </c>
      <c r="E13" s="118">
        <v>4540</v>
      </c>
      <c r="F13" s="118">
        <v>3.04E-2</v>
      </c>
      <c r="G13" s="118">
        <v>14.295999999999999</v>
      </c>
      <c r="H13" s="118">
        <v>1E-3</v>
      </c>
      <c r="I13" s="119" t="s">
        <v>131</v>
      </c>
      <c r="J13" s="110"/>
      <c r="K13" s="110"/>
      <c r="L13" s="110"/>
      <c r="M13" s="110"/>
    </row>
    <row r="14" spans="1:13" ht="17" thickBot="1">
      <c r="A14" s="110"/>
      <c r="B14" s="106"/>
      <c r="C14" s="105"/>
      <c r="D14" s="110"/>
      <c r="E14" s="110"/>
      <c r="F14" s="110"/>
      <c r="G14" s="110"/>
      <c r="H14" s="110"/>
      <c r="I14" s="110"/>
      <c r="J14" s="110"/>
      <c r="K14" s="110"/>
      <c r="L14" s="110"/>
      <c r="M14" s="110"/>
    </row>
    <row r="15" spans="1:13">
      <c r="A15" s="110"/>
      <c r="B15" s="106" t="s">
        <v>148</v>
      </c>
      <c r="C15" s="107"/>
      <c r="D15" s="108" t="s">
        <v>91</v>
      </c>
      <c r="E15" s="108" t="s">
        <v>92</v>
      </c>
      <c r="F15" s="108" t="s">
        <v>93</v>
      </c>
      <c r="G15" s="108" t="s">
        <v>94</v>
      </c>
      <c r="H15" s="108" t="s">
        <v>95</v>
      </c>
      <c r="I15" s="109"/>
      <c r="J15" s="110"/>
      <c r="K15" s="110"/>
      <c r="L15" s="110"/>
      <c r="M15" s="110"/>
    </row>
    <row r="16" spans="1:13">
      <c r="A16" s="110"/>
      <c r="B16" s="106" t="s">
        <v>96</v>
      </c>
      <c r="C16" s="111" t="s">
        <v>145</v>
      </c>
      <c r="D16" s="112">
        <v>1</v>
      </c>
      <c r="E16" s="112">
        <v>193.5</v>
      </c>
      <c r="F16" s="112">
        <v>2.452E-2</v>
      </c>
      <c r="G16" s="112">
        <v>0.90500000000000003</v>
      </c>
      <c r="H16" s="112">
        <v>0.57099999999999995</v>
      </c>
      <c r="I16" s="113" t="s">
        <v>90</v>
      </c>
      <c r="J16" s="110"/>
      <c r="K16" s="110"/>
      <c r="L16" s="110"/>
      <c r="M16" s="110"/>
    </row>
    <row r="17" spans="1:13">
      <c r="A17" s="110"/>
      <c r="B17" s="106"/>
      <c r="C17" s="114"/>
      <c r="D17" s="115"/>
      <c r="E17" s="115"/>
      <c r="F17" s="115"/>
      <c r="G17" s="115"/>
      <c r="H17" s="115"/>
      <c r="I17" s="116"/>
      <c r="J17" s="110"/>
      <c r="K17" s="110"/>
      <c r="L17" s="110"/>
      <c r="M17" s="110"/>
    </row>
    <row r="18" spans="1:13">
      <c r="A18" s="110"/>
      <c r="B18" s="106"/>
      <c r="C18" s="111"/>
      <c r="D18" s="112"/>
      <c r="E18" s="112"/>
      <c r="F18" s="112"/>
      <c r="G18" s="112"/>
      <c r="H18" s="112"/>
      <c r="I18" s="113"/>
      <c r="J18" s="110"/>
      <c r="K18" s="110"/>
      <c r="L18" s="110"/>
      <c r="M18" s="110"/>
    </row>
    <row r="19" spans="1:13" ht="17" thickBot="1">
      <c r="A19" s="110"/>
      <c r="B19" s="106"/>
      <c r="C19" s="117"/>
      <c r="D19" s="118"/>
      <c r="E19" s="118"/>
      <c r="F19" s="118"/>
      <c r="G19" s="118"/>
      <c r="H19" s="118"/>
      <c r="I19" s="119"/>
      <c r="J19" s="110"/>
      <c r="K19" s="110"/>
      <c r="L19" s="110"/>
      <c r="M19" s="110"/>
    </row>
    <row r="20" spans="1:13">
      <c r="A20" s="110"/>
      <c r="B20" s="115"/>
      <c r="C20" s="110"/>
      <c r="D20" s="110"/>
      <c r="E20" s="110"/>
      <c r="F20" s="110"/>
      <c r="G20" s="110"/>
      <c r="H20" s="110"/>
      <c r="I20" s="110"/>
      <c r="J20" s="110"/>
      <c r="K20" s="110"/>
      <c r="L20" s="110"/>
      <c r="M20" s="110"/>
    </row>
    <row r="21" spans="1:13" ht="17" thickBot="1">
      <c r="A21" s="110"/>
      <c r="B21" s="110"/>
      <c r="C21" s="110"/>
      <c r="D21" s="110"/>
      <c r="E21" s="110"/>
      <c r="F21" s="110"/>
      <c r="G21" s="110"/>
      <c r="H21" s="110"/>
      <c r="I21" s="110"/>
      <c r="J21" s="110"/>
      <c r="K21" s="110"/>
      <c r="L21" s="110"/>
      <c r="M21" s="110"/>
    </row>
    <row r="22" spans="1:13">
      <c r="A22" s="105" t="s">
        <v>154</v>
      </c>
      <c r="B22" s="106" t="s">
        <v>143</v>
      </c>
      <c r="C22" s="107"/>
      <c r="D22" s="108" t="s">
        <v>95</v>
      </c>
      <c r="E22" s="121"/>
      <c r="F22" s="110"/>
      <c r="G22" s="110"/>
      <c r="H22" s="110"/>
      <c r="I22" s="110"/>
      <c r="J22" s="110"/>
      <c r="K22" s="110"/>
      <c r="L22" s="110"/>
      <c r="M22" s="110"/>
    </row>
    <row r="23" spans="1:13">
      <c r="A23" s="110"/>
      <c r="B23" s="106" t="s">
        <v>150</v>
      </c>
      <c r="C23" s="111" t="s">
        <v>6</v>
      </c>
      <c r="D23" s="112">
        <v>2.7E-2</v>
      </c>
      <c r="E23" s="122" t="s">
        <v>155</v>
      </c>
      <c r="F23" s="110"/>
      <c r="G23" s="110"/>
      <c r="H23" s="110"/>
      <c r="I23" s="110"/>
      <c r="J23" s="110"/>
      <c r="K23" s="110"/>
      <c r="L23" s="110"/>
      <c r="M23" s="110"/>
    </row>
    <row r="24" spans="1:13">
      <c r="A24" s="110"/>
      <c r="B24" s="106"/>
      <c r="C24" s="114"/>
      <c r="D24" s="115"/>
      <c r="E24" s="123"/>
      <c r="F24" s="110"/>
      <c r="G24" s="110"/>
      <c r="H24" s="110"/>
      <c r="I24" s="110"/>
      <c r="J24" s="110"/>
      <c r="K24" s="110"/>
      <c r="L24" s="110"/>
      <c r="M24" s="110"/>
    </row>
    <row r="25" spans="1:13">
      <c r="A25" s="110"/>
      <c r="B25" s="106" t="s">
        <v>151</v>
      </c>
      <c r="C25" s="111" t="s">
        <v>145</v>
      </c>
      <c r="D25" s="124">
        <v>4.8329999999999998E-2</v>
      </c>
      <c r="E25" s="122" t="s">
        <v>131</v>
      </c>
      <c r="F25" s="110"/>
      <c r="G25" s="110"/>
      <c r="H25" s="110"/>
      <c r="I25" s="110"/>
      <c r="J25" s="110"/>
      <c r="K25" s="110"/>
      <c r="L25" s="110"/>
      <c r="M25" s="110"/>
    </row>
    <row r="26" spans="1:13" ht="17" thickBot="1">
      <c r="A26" s="110"/>
      <c r="B26" s="106"/>
      <c r="C26" s="117" t="s">
        <v>146</v>
      </c>
      <c r="D26" s="118">
        <v>6.4059000000000005E-2</v>
      </c>
      <c r="E26" s="126" t="s">
        <v>153</v>
      </c>
      <c r="F26" s="110"/>
      <c r="G26" s="110"/>
      <c r="H26" s="110"/>
      <c r="I26" s="110"/>
      <c r="J26" s="110"/>
      <c r="K26" s="110"/>
      <c r="L26" s="110"/>
      <c r="M26" s="110"/>
    </row>
    <row r="27" spans="1:13" ht="17" thickBot="1">
      <c r="A27" s="110"/>
      <c r="B27" s="105"/>
      <c r="C27" s="110"/>
      <c r="D27" s="110"/>
      <c r="E27" s="110"/>
      <c r="F27" s="110"/>
      <c r="G27" s="110"/>
      <c r="H27" s="110"/>
      <c r="I27" s="110"/>
      <c r="J27" s="110"/>
      <c r="K27" s="110"/>
      <c r="L27" s="110"/>
      <c r="M27" s="110"/>
    </row>
    <row r="28" spans="1:13">
      <c r="A28" s="110"/>
      <c r="B28" s="106" t="s">
        <v>147</v>
      </c>
      <c r="C28" s="107"/>
      <c r="D28" s="108" t="s">
        <v>95</v>
      </c>
      <c r="E28" s="121"/>
      <c r="F28" s="110"/>
      <c r="G28" s="110"/>
      <c r="H28" s="110"/>
      <c r="I28" s="110"/>
      <c r="J28" s="110"/>
      <c r="K28" s="110"/>
      <c r="L28" s="110"/>
      <c r="M28" s="110"/>
    </row>
    <row r="29" spans="1:13">
      <c r="A29" s="110"/>
      <c r="B29" s="106" t="s">
        <v>150</v>
      </c>
      <c r="C29" s="111" t="s">
        <v>6</v>
      </c>
      <c r="D29" s="112">
        <v>1.4999999999999999E-2</v>
      </c>
      <c r="E29" s="122" t="s">
        <v>155</v>
      </c>
      <c r="F29" s="110"/>
      <c r="G29" s="110"/>
      <c r="H29" s="110"/>
      <c r="I29" s="110"/>
      <c r="J29" s="110"/>
      <c r="K29" s="110"/>
      <c r="L29" s="110"/>
      <c r="M29" s="110"/>
    </row>
    <row r="30" spans="1:13">
      <c r="A30" s="110"/>
      <c r="B30" s="106"/>
      <c r="C30" s="114"/>
      <c r="D30" s="115"/>
      <c r="E30" s="123"/>
      <c r="F30" s="110"/>
      <c r="G30" s="110"/>
      <c r="H30" s="110"/>
      <c r="I30" s="110"/>
      <c r="J30" s="110"/>
      <c r="K30" s="110"/>
      <c r="L30" s="110"/>
      <c r="M30" s="110"/>
    </row>
    <row r="31" spans="1:13">
      <c r="A31" s="110"/>
      <c r="B31" s="106" t="s">
        <v>151</v>
      </c>
      <c r="C31" s="111" t="s">
        <v>145</v>
      </c>
      <c r="D31" s="112">
        <v>1.0999999999999999E-2</v>
      </c>
      <c r="E31" s="122" t="s">
        <v>155</v>
      </c>
      <c r="F31" s="110"/>
      <c r="G31" s="110"/>
      <c r="H31" s="110"/>
      <c r="I31" s="110"/>
      <c r="J31" s="110"/>
      <c r="K31" s="110"/>
      <c r="L31" s="110"/>
      <c r="M31" s="110"/>
    </row>
    <row r="32" spans="1:13" ht="17" thickBot="1">
      <c r="A32" s="110"/>
      <c r="B32" s="106"/>
      <c r="C32" s="117" t="s">
        <v>146</v>
      </c>
      <c r="D32" s="118">
        <v>4.9000000000000002E-2</v>
      </c>
      <c r="E32" s="122" t="s">
        <v>155</v>
      </c>
      <c r="F32" s="110"/>
      <c r="G32" s="110"/>
      <c r="H32" s="110"/>
      <c r="I32" s="110"/>
      <c r="J32" s="110"/>
      <c r="K32" s="110"/>
      <c r="L32" s="110"/>
      <c r="M32" s="110"/>
    </row>
    <row r="33" spans="1:13" ht="17" thickBot="1">
      <c r="A33" s="110"/>
      <c r="B33" s="105"/>
      <c r="C33" s="105"/>
      <c r="D33" s="110"/>
      <c r="E33" s="110"/>
      <c r="F33" s="110"/>
      <c r="G33" s="110"/>
      <c r="H33" s="110"/>
      <c r="I33" s="110"/>
      <c r="J33" s="110"/>
      <c r="K33" s="110"/>
      <c r="L33" s="110"/>
      <c r="M33" s="110"/>
    </row>
    <row r="34" spans="1:13">
      <c r="A34" s="110"/>
      <c r="B34" s="106" t="s">
        <v>148</v>
      </c>
      <c r="C34" s="107"/>
      <c r="D34" s="108" t="s">
        <v>95</v>
      </c>
      <c r="E34" s="121"/>
      <c r="F34" s="110"/>
      <c r="G34" s="110"/>
      <c r="H34" s="110"/>
      <c r="I34" s="110"/>
      <c r="J34" s="110"/>
      <c r="K34" s="110"/>
      <c r="L34" s="110"/>
      <c r="M34" s="110"/>
    </row>
    <row r="35" spans="1:13">
      <c r="A35" s="110"/>
      <c r="B35" s="106" t="s">
        <v>152</v>
      </c>
      <c r="C35" s="111" t="s">
        <v>145</v>
      </c>
      <c r="D35" s="112">
        <v>0.41799999999999998</v>
      </c>
      <c r="E35" s="122" t="s">
        <v>153</v>
      </c>
      <c r="F35" s="110"/>
      <c r="G35" s="110"/>
      <c r="H35" s="110"/>
      <c r="I35" s="110"/>
      <c r="J35" s="110"/>
      <c r="K35" s="110"/>
      <c r="L35" s="110"/>
      <c r="M35" s="110"/>
    </row>
    <row r="36" spans="1:13" ht="17" thickBot="1">
      <c r="A36" s="110"/>
      <c r="B36" s="106"/>
      <c r="C36" s="117"/>
      <c r="D36" s="118"/>
      <c r="E36" s="126"/>
      <c r="F36" s="110"/>
      <c r="G36" s="110"/>
      <c r="H36" s="110"/>
      <c r="I36" s="110"/>
      <c r="J36" s="110"/>
      <c r="K36" s="110"/>
      <c r="L36" s="110"/>
      <c r="M36" s="110"/>
    </row>
    <row r="37" spans="1:13">
      <c r="A37" s="110"/>
      <c r="B37" s="110"/>
      <c r="C37" s="110"/>
      <c r="D37" s="110"/>
      <c r="E37" s="110"/>
      <c r="F37" s="110"/>
      <c r="G37" s="110"/>
      <c r="H37" s="110"/>
      <c r="I37" s="110"/>
      <c r="J37" s="110"/>
      <c r="K37" s="110"/>
      <c r="L37" s="110"/>
      <c r="M37" s="110"/>
    </row>
    <row r="38" spans="1:13">
      <c r="A38" s="110"/>
      <c r="B38" s="110"/>
      <c r="C38" s="110"/>
      <c r="D38" s="110"/>
      <c r="E38" s="110"/>
      <c r="F38" s="110"/>
      <c r="G38" s="110"/>
      <c r="H38" s="110"/>
      <c r="I38" s="110"/>
      <c r="J38" s="110"/>
      <c r="K38" s="110"/>
      <c r="L38" s="110"/>
      <c r="M38" s="110"/>
    </row>
    <row r="39" spans="1:13">
      <c r="A39" s="110"/>
      <c r="B39" s="110"/>
      <c r="C39" s="110"/>
      <c r="D39" s="110"/>
      <c r="E39" s="110"/>
      <c r="F39" s="110"/>
      <c r="G39" s="110"/>
      <c r="H39" s="110"/>
      <c r="I39" s="110"/>
      <c r="J39" s="110"/>
      <c r="K39" s="110"/>
      <c r="L39" s="110"/>
      <c r="M39" s="110"/>
    </row>
    <row r="40" spans="1:13">
      <c r="A40" s="110"/>
      <c r="B40" s="110"/>
      <c r="C40" s="110"/>
      <c r="D40" s="110"/>
      <c r="E40" s="110"/>
      <c r="F40" s="110"/>
      <c r="G40" s="110"/>
      <c r="H40" s="110"/>
      <c r="I40" s="110"/>
      <c r="J40" s="110"/>
      <c r="K40" s="110"/>
      <c r="L40" s="110"/>
      <c r="M40" s="110"/>
    </row>
    <row r="41" spans="1:13">
      <c r="A41" s="110"/>
      <c r="B41" s="110"/>
      <c r="C41" s="110"/>
      <c r="D41" s="110"/>
      <c r="E41" s="110"/>
      <c r="F41" s="110"/>
      <c r="G41" s="110"/>
      <c r="H41" s="110"/>
      <c r="I41" s="110"/>
      <c r="J41" s="110"/>
      <c r="K41" s="110"/>
      <c r="L41" s="110"/>
      <c r="M41" s="110"/>
    </row>
    <row r="42" spans="1:13">
      <c r="A42" s="110"/>
      <c r="B42" s="110"/>
      <c r="C42" s="110"/>
      <c r="D42" s="110"/>
      <c r="E42" s="110"/>
      <c r="F42" s="110"/>
      <c r="G42" s="110"/>
      <c r="H42" s="110"/>
      <c r="I42" s="110"/>
      <c r="J42" s="110"/>
      <c r="K42" s="110"/>
      <c r="L42" s="110"/>
      <c r="M42" s="110"/>
    </row>
    <row r="43" spans="1:13">
      <c r="A43" s="110"/>
      <c r="B43" s="110"/>
      <c r="C43" s="110"/>
      <c r="D43" s="110"/>
      <c r="E43" s="110"/>
      <c r="F43" s="110"/>
      <c r="G43" s="110"/>
      <c r="H43" s="110"/>
      <c r="I43" s="110"/>
      <c r="J43" s="110"/>
      <c r="K43" s="110"/>
      <c r="L43" s="110"/>
      <c r="M43" s="110"/>
    </row>
    <row r="44" spans="1:13">
      <c r="A44" s="110"/>
      <c r="B44" s="110"/>
      <c r="C44" s="110"/>
      <c r="D44" s="110"/>
      <c r="E44" s="110"/>
      <c r="F44" s="110"/>
      <c r="G44" s="110"/>
      <c r="H44" s="110"/>
      <c r="I44" s="110"/>
      <c r="J44" s="110"/>
      <c r="K44" s="110"/>
      <c r="L44" s="110"/>
      <c r="M44" s="110"/>
    </row>
    <row r="45" spans="1:13">
      <c r="A45" s="110"/>
      <c r="B45" s="110"/>
      <c r="C45" s="110"/>
      <c r="D45" s="110"/>
      <c r="E45" s="110"/>
      <c r="F45" s="110"/>
      <c r="G45" s="110"/>
      <c r="H45" s="110"/>
      <c r="I45" s="110"/>
      <c r="J45" s="110"/>
      <c r="K45" s="110"/>
      <c r="L45" s="110"/>
      <c r="M45" s="110"/>
    </row>
    <row r="46" spans="1:13">
      <c r="A46" s="110"/>
      <c r="B46" s="110"/>
      <c r="C46" s="110"/>
      <c r="D46" s="110"/>
      <c r="E46" s="110"/>
      <c r="F46" s="110"/>
      <c r="G46" s="110"/>
      <c r="H46" s="110"/>
      <c r="I46" s="110"/>
      <c r="J46" s="110"/>
      <c r="K46" s="110"/>
      <c r="L46" s="110"/>
      <c r="M46" s="110"/>
    </row>
    <row r="47" spans="1:13">
      <c r="A47" s="110"/>
      <c r="B47" s="110"/>
      <c r="C47" s="110"/>
      <c r="D47" s="110"/>
      <c r="E47" s="110"/>
      <c r="F47" s="110"/>
      <c r="G47" s="110"/>
      <c r="H47" s="110"/>
      <c r="I47" s="110"/>
      <c r="J47" s="110"/>
      <c r="K47" s="110"/>
      <c r="L47" s="110"/>
      <c r="M47" s="110"/>
    </row>
    <row r="48" spans="1:13">
      <c r="A48" s="110"/>
      <c r="B48" s="110"/>
      <c r="C48" s="110"/>
      <c r="D48" s="110"/>
      <c r="E48" s="110"/>
      <c r="F48" s="110"/>
      <c r="G48" s="110"/>
      <c r="H48" s="110"/>
      <c r="I48" s="110"/>
      <c r="J48" s="110"/>
      <c r="K48" s="110"/>
      <c r="L48" s="110"/>
      <c r="M48" s="110"/>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E648E1-59AC-294D-81E3-A145ADF59AD8}">
  <sheetPr>
    <tabColor theme="9" tint="0.79998168889431442"/>
  </sheetPr>
  <dimension ref="A1:J8"/>
  <sheetViews>
    <sheetView workbookViewId="0"/>
  </sheetViews>
  <sheetFormatPr baseColWidth="10" defaultRowHeight="16"/>
  <cols>
    <col min="1" max="1" width="44" customWidth="1"/>
    <col min="2" max="2" width="50.1640625" bestFit="1" customWidth="1"/>
    <col min="3" max="3" width="19.33203125" bestFit="1" customWidth="1"/>
    <col min="4" max="4" width="19.83203125" bestFit="1" customWidth="1"/>
  </cols>
  <sheetData>
    <row r="1" spans="1:10" ht="80" customHeight="1" thickBot="1">
      <c r="A1" s="76" t="s">
        <v>244</v>
      </c>
    </row>
    <row r="2" spans="1:10">
      <c r="B2" t="s">
        <v>156</v>
      </c>
      <c r="C2" s="106" t="s">
        <v>157</v>
      </c>
      <c r="D2" s="107"/>
      <c r="E2" s="108" t="s">
        <v>91</v>
      </c>
      <c r="F2" s="108" t="s">
        <v>92</v>
      </c>
      <c r="G2" s="108" t="s">
        <v>93</v>
      </c>
      <c r="H2" s="108" t="s">
        <v>94</v>
      </c>
      <c r="I2" s="108" t="s">
        <v>95</v>
      </c>
      <c r="J2" s="109"/>
    </row>
    <row r="3" spans="1:10">
      <c r="C3" s="106" t="s">
        <v>96</v>
      </c>
      <c r="D3" s="111" t="s">
        <v>145</v>
      </c>
      <c r="E3" s="112">
        <v>1</v>
      </c>
      <c r="F3" s="112">
        <v>7.5659999999999998</v>
      </c>
      <c r="G3" s="112">
        <v>7.9729999999999995E-2</v>
      </c>
      <c r="H3" s="112">
        <v>28.936</v>
      </c>
      <c r="I3" s="112">
        <v>1E-3</v>
      </c>
      <c r="J3" s="113" t="s">
        <v>131</v>
      </c>
    </row>
    <row r="4" spans="1:10" ht="17" thickBot="1">
      <c r="C4" s="106"/>
      <c r="D4" s="117"/>
      <c r="E4" s="118"/>
      <c r="F4" s="118"/>
      <c r="G4" s="118"/>
      <c r="H4" s="118"/>
      <c r="I4" s="118"/>
      <c r="J4" s="119"/>
    </row>
    <row r="5" spans="1:10" ht="17" thickBot="1">
      <c r="C5" s="106"/>
      <c r="D5" s="106"/>
      <c r="E5" s="106"/>
      <c r="F5" s="106"/>
      <c r="G5" s="106"/>
      <c r="H5" s="106"/>
      <c r="I5" s="106"/>
      <c r="J5" s="115"/>
    </row>
    <row r="6" spans="1:10">
      <c r="B6" s="110" t="s">
        <v>158</v>
      </c>
      <c r="C6" s="106" t="s">
        <v>157</v>
      </c>
      <c r="D6" s="107"/>
      <c r="E6" s="108" t="s">
        <v>95</v>
      </c>
      <c r="F6" s="121"/>
      <c r="G6" s="115"/>
      <c r="H6" s="115"/>
      <c r="I6" s="115"/>
      <c r="J6" s="115"/>
    </row>
    <row r="7" spans="1:10">
      <c r="B7" s="110"/>
      <c r="C7" s="106" t="s">
        <v>150</v>
      </c>
      <c r="D7" s="111" t="s">
        <v>145</v>
      </c>
      <c r="E7" s="112">
        <v>1E-3</v>
      </c>
      <c r="F7" s="122" t="s">
        <v>131</v>
      </c>
      <c r="G7" s="115"/>
      <c r="H7" s="115"/>
      <c r="I7" s="115"/>
      <c r="J7" s="115"/>
    </row>
    <row r="8" spans="1:10" ht="17" thickBot="1">
      <c r="B8" s="110"/>
      <c r="C8" s="106"/>
      <c r="D8" s="117"/>
      <c r="E8" s="118"/>
      <c r="F8" s="126"/>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99396-5ECB-E546-B3FA-645F3196572E}">
  <sheetPr>
    <tabColor theme="9" tint="0.79998168889431442"/>
  </sheetPr>
  <dimension ref="A1:J8"/>
  <sheetViews>
    <sheetView workbookViewId="0"/>
  </sheetViews>
  <sheetFormatPr baseColWidth="10" defaultRowHeight="16"/>
  <cols>
    <col min="1" max="1" width="72.33203125" customWidth="1"/>
    <col min="2" max="2" width="37.1640625" bestFit="1" customWidth="1"/>
    <col min="3" max="3" width="52.6640625" bestFit="1" customWidth="1"/>
    <col min="4" max="4" width="15" bestFit="1" customWidth="1"/>
    <col min="5" max="5" width="6.1640625" bestFit="1" customWidth="1"/>
    <col min="6" max="6" width="9.83203125" bestFit="1" customWidth="1"/>
    <col min="7" max="7" width="8.1640625" bestFit="1" customWidth="1"/>
    <col min="8" max="8" width="7.1640625" bestFit="1" customWidth="1"/>
    <col min="9" max="9" width="6.1640625" bestFit="1" customWidth="1"/>
    <col min="10" max="10" width="4.1640625" bestFit="1" customWidth="1"/>
  </cols>
  <sheetData>
    <row r="1" spans="1:10" ht="82" customHeight="1" thickBot="1">
      <c r="A1" s="82" t="s">
        <v>243</v>
      </c>
    </row>
    <row r="2" spans="1:10">
      <c r="B2" t="s">
        <v>159</v>
      </c>
      <c r="C2" s="106" t="s">
        <v>157</v>
      </c>
      <c r="D2" s="107"/>
      <c r="E2" s="108" t="s">
        <v>91</v>
      </c>
      <c r="F2" s="108" t="s">
        <v>92</v>
      </c>
      <c r="G2" s="108" t="s">
        <v>93</v>
      </c>
      <c r="H2" s="108" t="s">
        <v>94</v>
      </c>
      <c r="I2" s="108" t="s">
        <v>95</v>
      </c>
      <c r="J2" s="109"/>
    </row>
    <row r="3" spans="1:10">
      <c r="C3" s="106" t="s">
        <v>96</v>
      </c>
      <c r="D3" s="111" t="s">
        <v>145</v>
      </c>
      <c r="E3" s="112">
        <v>1</v>
      </c>
      <c r="F3" s="112">
        <v>5214</v>
      </c>
      <c r="G3" s="112">
        <v>8.2610000000000003E-2</v>
      </c>
      <c r="H3" s="112">
        <v>30.076000000000001</v>
      </c>
      <c r="I3" s="112">
        <v>1E-3</v>
      </c>
      <c r="J3" s="113" t="s">
        <v>131</v>
      </c>
    </row>
    <row r="4" spans="1:10" ht="17" thickBot="1">
      <c r="C4" s="106"/>
      <c r="D4" s="117"/>
      <c r="E4" s="118"/>
      <c r="F4" s="118"/>
      <c r="G4" s="118"/>
      <c r="H4" s="118"/>
      <c r="I4" s="118"/>
      <c r="J4" s="119"/>
    </row>
    <row r="5" spans="1:10" ht="17" thickBot="1"/>
    <row r="6" spans="1:10">
      <c r="B6" s="110" t="s">
        <v>160</v>
      </c>
      <c r="C6" s="106" t="s">
        <v>157</v>
      </c>
      <c r="D6" s="107"/>
      <c r="E6" s="108" t="s">
        <v>95</v>
      </c>
      <c r="F6" s="121"/>
    </row>
    <row r="7" spans="1:10">
      <c r="B7" s="110"/>
      <c r="C7" s="106" t="s">
        <v>150</v>
      </c>
      <c r="D7" s="111" t="s">
        <v>145</v>
      </c>
      <c r="E7" s="112">
        <v>1E-3</v>
      </c>
      <c r="F7" s="122" t="s">
        <v>131</v>
      </c>
    </row>
    <row r="8" spans="1:10" ht="17" thickBot="1">
      <c r="B8" s="110"/>
      <c r="C8" s="106"/>
      <c r="D8" s="117"/>
      <c r="E8" s="118"/>
      <c r="F8" s="126"/>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C0A9B8-8E8E-5F45-89E8-BC39214FFDE6}">
  <sheetPr>
    <tabColor theme="9" tint="0.79998168889431442"/>
  </sheetPr>
  <dimension ref="A1:N71"/>
  <sheetViews>
    <sheetView workbookViewId="0"/>
  </sheetViews>
  <sheetFormatPr baseColWidth="10" defaultRowHeight="16"/>
  <cols>
    <col min="1" max="1" width="74.1640625" style="83" customWidth="1"/>
    <col min="2" max="2" width="16" bestFit="1" customWidth="1"/>
    <col min="3" max="3" width="12.6640625" bestFit="1" customWidth="1"/>
    <col min="4" max="4" width="12.83203125" bestFit="1" customWidth="1"/>
    <col min="5" max="5" width="15.83203125" bestFit="1" customWidth="1"/>
    <col min="6" max="7" width="12.6640625" bestFit="1" customWidth="1"/>
    <col min="8" max="8" width="11.6640625" bestFit="1" customWidth="1"/>
    <col min="9" max="10" width="12.6640625" bestFit="1" customWidth="1"/>
    <col min="11" max="11" width="11.6640625" bestFit="1" customWidth="1"/>
    <col min="12" max="13" width="12.6640625" bestFit="1" customWidth="1"/>
    <col min="14" max="14" width="11.6640625" bestFit="1" customWidth="1"/>
  </cols>
  <sheetData>
    <row r="1" spans="1:14" ht="69" thickBot="1">
      <c r="A1" s="82" t="s">
        <v>242</v>
      </c>
      <c r="B1" s="165"/>
      <c r="C1" s="217" t="s">
        <v>238</v>
      </c>
      <c r="D1" s="218"/>
      <c r="E1" s="219"/>
      <c r="F1" s="217" t="s">
        <v>23</v>
      </c>
      <c r="G1" s="218"/>
      <c r="H1" s="219"/>
      <c r="I1" s="217" t="s">
        <v>24</v>
      </c>
      <c r="J1" s="218"/>
      <c r="K1" s="219"/>
      <c r="L1" s="217" t="s">
        <v>25</v>
      </c>
      <c r="M1" s="218"/>
      <c r="N1" s="219"/>
    </row>
    <row r="2" spans="1:14" s="6" customFormat="1" ht="18" thickBot="1">
      <c r="A2" s="82" t="s">
        <v>199</v>
      </c>
      <c r="B2" s="173" t="s">
        <v>178</v>
      </c>
      <c r="C2" s="174" t="s">
        <v>161</v>
      </c>
      <c r="D2" s="175" t="s">
        <v>235</v>
      </c>
      <c r="E2" s="176" t="s">
        <v>236</v>
      </c>
      <c r="F2" s="174" t="s">
        <v>161</v>
      </c>
      <c r="G2" s="175" t="s">
        <v>235</v>
      </c>
      <c r="H2" s="176" t="s">
        <v>236</v>
      </c>
      <c r="I2" s="174" t="s">
        <v>161</v>
      </c>
      <c r="J2" s="175" t="s">
        <v>235</v>
      </c>
      <c r="K2" s="176" t="s">
        <v>236</v>
      </c>
      <c r="L2" s="174" t="s">
        <v>161</v>
      </c>
      <c r="M2" s="175" t="s">
        <v>235</v>
      </c>
      <c r="N2" s="176" t="s">
        <v>236</v>
      </c>
    </row>
    <row r="3" spans="1:14">
      <c r="B3" s="166" t="s">
        <v>172</v>
      </c>
      <c r="C3" s="167">
        <v>19.63</v>
      </c>
      <c r="D3" s="168">
        <v>21.88</v>
      </c>
      <c r="E3" s="169">
        <v>0.25059999999999999</v>
      </c>
      <c r="F3" s="170">
        <v>21.055140818655399</v>
      </c>
      <c r="G3" s="171">
        <v>26.215011324401001</v>
      </c>
      <c r="H3" s="172">
        <v>2.0105995868052902</v>
      </c>
      <c r="I3" s="170">
        <v>21.7830334138607</v>
      </c>
      <c r="J3" s="171">
        <v>15.2499023030201</v>
      </c>
      <c r="K3" s="172">
        <v>1.55643663623722</v>
      </c>
      <c r="L3" s="170">
        <v>9.2032364257361596</v>
      </c>
      <c r="M3" s="171">
        <v>9.4573374998665205</v>
      </c>
      <c r="N3" s="172">
        <v>1.44223044788257</v>
      </c>
    </row>
    <row r="4" spans="1:14">
      <c r="B4" s="163" t="s">
        <v>174</v>
      </c>
      <c r="C4" s="155">
        <v>13.42</v>
      </c>
      <c r="D4" s="41">
        <v>17.39</v>
      </c>
      <c r="E4" s="43">
        <v>0.49509999999999998</v>
      </c>
      <c r="F4" s="161">
        <v>13.397472541070799</v>
      </c>
      <c r="G4" s="156">
        <v>18.946265369104498</v>
      </c>
      <c r="H4" s="157">
        <v>1.45311222075145</v>
      </c>
      <c r="I4" s="161">
        <v>11.008165098142999</v>
      </c>
      <c r="J4" s="156">
        <v>12.9648131153391</v>
      </c>
      <c r="K4" s="157">
        <v>1.3232156976301701</v>
      </c>
      <c r="L4" s="161">
        <v>18.903483735124599</v>
      </c>
      <c r="M4" s="156">
        <v>18.6762940512731</v>
      </c>
      <c r="N4" s="157">
        <v>2.8481081419304699</v>
      </c>
    </row>
    <row r="5" spans="1:14">
      <c r="A5" s="82"/>
      <c r="B5" s="163" t="s">
        <v>166</v>
      </c>
      <c r="C5" s="155">
        <v>9.3480000000000008</v>
      </c>
      <c r="D5" s="41">
        <v>19.940000000000001</v>
      </c>
      <c r="E5" s="43">
        <v>0.19</v>
      </c>
      <c r="F5" s="161">
        <v>14.829988763496299</v>
      </c>
      <c r="G5" s="156">
        <v>25.3357805596502</v>
      </c>
      <c r="H5" s="157">
        <v>1.9431656654371601</v>
      </c>
      <c r="I5" s="161">
        <v>2.5909408012531401</v>
      </c>
      <c r="J5" s="156">
        <v>4.4930525947333599</v>
      </c>
      <c r="K5" s="157">
        <v>0.45857026019102998</v>
      </c>
      <c r="L5" s="161">
        <v>2.7596764432577499</v>
      </c>
      <c r="M5" s="156">
        <v>4.1132492705037</v>
      </c>
      <c r="N5" s="157">
        <v>0.62726463317344305</v>
      </c>
    </row>
    <row r="6" spans="1:14">
      <c r="A6" s="82"/>
      <c r="B6" s="163" t="s">
        <v>176</v>
      </c>
      <c r="C6" s="155">
        <v>8.7829999999999995</v>
      </c>
      <c r="D6" s="41">
        <v>10.84</v>
      </c>
      <c r="E6" s="43">
        <v>0.33019999999999999</v>
      </c>
      <c r="F6" s="161">
        <v>6.1916466263081897</v>
      </c>
      <c r="G6" s="156">
        <v>10.1703712802728</v>
      </c>
      <c r="H6" s="157">
        <v>0.78003186955480497</v>
      </c>
      <c r="I6" s="161">
        <v>12.7567309068992</v>
      </c>
      <c r="J6" s="156">
        <v>9.5232095943869393</v>
      </c>
      <c r="K6" s="157">
        <v>0.97195850915938198</v>
      </c>
      <c r="L6" s="161">
        <v>10.154515937967799</v>
      </c>
      <c r="M6" s="156">
        <v>13.234972683039</v>
      </c>
      <c r="N6" s="157">
        <v>2.0183144125545298</v>
      </c>
    </row>
    <row r="7" spans="1:14">
      <c r="A7" s="82"/>
      <c r="B7" s="163" t="s">
        <v>170</v>
      </c>
      <c r="C7" s="155">
        <v>8.3849999999999998</v>
      </c>
      <c r="D7" s="41">
        <v>13.79</v>
      </c>
      <c r="E7" s="43">
        <v>1.2450000000000001</v>
      </c>
      <c r="F7" s="161">
        <v>5.0983477488129996</v>
      </c>
      <c r="G7" s="156">
        <v>11.276605478507999</v>
      </c>
      <c r="H7" s="157">
        <v>0.86487615950600905</v>
      </c>
      <c r="I7" s="161">
        <v>12.7605844874557</v>
      </c>
      <c r="J7" s="156">
        <v>15.235028621190599</v>
      </c>
      <c r="K7" s="157">
        <v>1.5549185974422699</v>
      </c>
      <c r="L7" s="161">
        <v>11.607183121099499</v>
      </c>
      <c r="M7" s="156">
        <v>16.0854121733033</v>
      </c>
      <c r="N7" s="157">
        <v>2.4530023596394201</v>
      </c>
    </row>
    <row r="8" spans="1:14">
      <c r="B8" s="163" t="s">
        <v>171</v>
      </c>
      <c r="C8" s="155">
        <v>6.0460000000000003</v>
      </c>
      <c r="D8" s="41">
        <v>13.43</v>
      </c>
      <c r="E8" s="43">
        <v>0.55469999999999997</v>
      </c>
      <c r="F8" s="161">
        <v>5.2339274104316598</v>
      </c>
      <c r="G8" s="156">
        <v>12.4045421515789</v>
      </c>
      <c r="H8" s="157">
        <v>0.951384953294242</v>
      </c>
      <c r="I8" s="161">
        <v>5.3824865062552902</v>
      </c>
      <c r="J8" s="156">
        <v>6.4167290261668901</v>
      </c>
      <c r="K8" s="157">
        <v>0.65490466382561996</v>
      </c>
      <c r="L8" s="161">
        <v>10.7365620540047</v>
      </c>
      <c r="M8" s="156">
        <v>24.163405020595999</v>
      </c>
      <c r="N8" s="157">
        <v>3.6848847200085699</v>
      </c>
    </row>
    <row r="9" spans="1:14">
      <c r="B9" s="163" t="s">
        <v>165</v>
      </c>
      <c r="C9" s="155">
        <v>3.9260000000000002</v>
      </c>
      <c r="D9" s="41">
        <v>9.7509999999999994</v>
      </c>
      <c r="E9" s="43">
        <v>0.61670000000000003</v>
      </c>
      <c r="F9" s="161">
        <v>5.5151223546572501</v>
      </c>
      <c r="G9" s="156">
        <v>12.4927683297534</v>
      </c>
      <c r="H9" s="157">
        <v>0.95815159227020796</v>
      </c>
      <c r="I9" s="161">
        <v>1.8003015218705201</v>
      </c>
      <c r="J9" s="156">
        <v>3.3271873110113201</v>
      </c>
      <c r="K9" s="157">
        <v>0.33957963294335702</v>
      </c>
      <c r="L9" s="161">
        <v>2.3899898073117498</v>
      </c>
      <c r="M9" s="156">
        <v>4.6192886593963003</v>
      </c>
      <c r="N9" s="157">
        <v>0.70443491651154999</v>
      </c>
    </row>
    <row r="10" spans="1:14">
      <c r="B10" s="163" t="s">
        <v>169</v>
      </c>
      <c r="C10" s="155">
        <v>2.7810000000000001</v>
      </c>
      <c r="D10" s="41">
        <v>8.7040000000000006</v>
      </c>
      <c r="E10" s="43">
        <v>0.78420000000000001</v>
      </c>
      <c r="F10" s="161">
        <v>2.5026030591628099</v>
      </c>
      <c r="G10" s="156">
        <v>10.9987012372554</v>
      </c>
      <c r="H10" s="157">
        <v>0.84356187717671205</v>
      </c>
      <c r="I10" s="161">
        <v>3.3165802554206798</v>
      </c>
      <c r="J10" s="156">
        <v>4.3930593024075</v>
      </c>
      <c r="K10" s="157">
        <v>0.44836473752855799</v>
      </c>
      <c r="L10" s="161">
        <v>2.6849453626581798</v>
      </c>
      <c r="M10" s="156">
        <v>4.9155182343444999</v>
      </c>
      <c r="N10" s="157">
        <v>0.74960950318138497</v>
      </c>
    </row>
    <row r="11" spans="1:14">
      <c r="B11" s="163" t="s">
        <v>173</v>
      </c>
      <c r="C11" s="155">
        <v>2.4260000000000002</v>
      </c>
      <c r="D11" s="41">
        <v>6.8470000000000004</v>
      </c>
      <c r="E11" s="43">
        <v>0.1313</v>
      </c>
      <c r="F11" s="161">
        <v>2.1727622006235601</v>
      </c>
      <c r="G11" s="156">
        <v>8.3637769611859607</v>
      </c>
      <c r="H11" s="157">
        <v>0.64147241037578895</v>
      </c>
      <c r="I11" s="161">
        <v>2.8734567392802002</v>
      </c>
      <c r="J11" s="156">
        <v>4.5147818412828196</v>
      </c>
      <c r="K11" s="157">
        <v>0.46078799213025101</v>
      </c>
      <c r="L11" s="161">
        <v>2.42491390957677</v>
      </c>
      <c r="M11" s="156">
        <v>3.93364914731076</v>
      </c>
      <c r="N11" s="157">
        <v>0.59987587115496099</v>
      </c>
    </row>
    <row r="12" spans="1:14">
      <c r="B12" s="163" t="s">
        <v>175</v>
      </c>
      <c r="C12" s="155">
        <v>2.0870000000000002</v>
      </c>
      <c r="D12" s="41">
        <v>4.4050000000000002</v>
      </c>
      <c r="E12" s="43">
        <v>2.4230000000000002E-2</v>
      </c>
      <c r="F12" s="161">
        <v>2.6823476568441902</v>
      </c>
      <c r="G12" s="156">
        <v>5.5487656166180699</v>
      </c>
      <c r="H12" s="157">
        <v>0.42557089592661501</v>
      </c>
      <c r="I12" s="161">
        <v>1.2607265493797399</v>
      </c>
      <c r="J12" s="156">
        <v>1.9486369687354701</v>
      </c>
      <c r="K12" s="157">
        <v>0.198881927805235</v>
      </c>
      <c r="L12" s="161">
        <v>1.5753926729471399</v>
      </c>
      <c r="M12" s="156">
        <v>2.5545682543172301</v>
      </c>
      <c r="N12" s="157">
        <v>0.389568006600435</v>
      </c>
    </row>
    <row r="13" spans="1:14">
      <c r="B13" s="163" t="s">
        <v>168</v>
      </c>
      <c r="C13" s="155">
        <v>2.0739999999999998</v>
      </c>
      <c r="D13" s="41">
        <v>4.1059999999999999</v>
      </c>
      <c r="E13" s="43">
        <v>0.38950000000000001</v>
      </c>
      <c r="F13" s="161">
        <v>1.1955205388638599</v>
      </c>
      <c r="G13" s="156">
        <v>3.5688014704627902</v>
      </c>
      <c r="H13" s="157">
        <v>0.27371457799919802</v>
      </c>
      <c r="I13" s="161">
        <v>3.4870391976298998</v>
      </c>
      <c r="J13" s="156">
        <v>4.2154830694730103</v>
      </c>
      <c r="K13" s="157">
        <v>0.43024093914792799</v>
      </c>
      <c r="L13" s="161">
        <v>2.3917624639400401</v>
      </c>
      <c r="M13" s="156">
        <v>4.9424767648068899</v>
      </c>
      <c r="N13" s="157">
        <v>0.75372064053516796</v>
      </c>
    </row>
    <row r="14" spans="1:14">
      <c r="B14" s="163" t="s">
        <v>164</v>
      </c>
      <c r="C14" s="155">
        <v>1.847</v>
      </c>
      <c r="D14" s="41">
        <v>5.8040000000000003</v>
      </c>
      <c r="E14" s="43">
        <v>0.2336</v>
      </c>
      <c r="F14" s="161">
        <v>1.9890769859508399</v>
      </c>
      <c r="G14" s="156">
        <v>7.3338586265597501</v>
      </c>
      <c r="H14" s="157">
        <v>0.56248127997275899</v>
      </c>
      <c r="I14" s="161">
        <v>2.1995160497382198</v>
      </c>
      <c r="J14" s="156">
        <v>3.47412481673538</v>
      </c>
      <c r="K14" s="157">
        <v>0.35457637932257502</v>
      </c>
      <c r="L14" s="161">
        <v>0.50010177019573898</v>
      </c>
      <c r="M14" s="156">
        <v>1.03903831014002</v>
      </c>
      <c r="N14" s="157">
        <v>0.15845185681715901</v>
      </c>
    </row>
    <row r="15" spans="1:14">
      <c r="B15" s="163" t="s">
        <v>167</v>
      </c>
      <c r="C15" s="155">
        <v>1.5329999999999999</v>
      </c>
      <c r="D15" s="41">
        <v>3.339</v>
      </c>
      <c r="E15" s="43">
        <v>1.1339999999999999</v>
      </c>
      <c r="F15" s="161">
        <v>1.7911304437450699</v>
      </c>
      <c r="G15" s="156">
        <v>3.8886615549082699</v>
      </c>
      <c r="H15" s="157">
        <v>0.29824672660914198</v>
      </c>
      <c r="I15" s="161">
        <v>1.15896072286483</v>
      </c>
      <c r="J15" s="156">
        <v>2.7392304889169998</v>
      </c>
      <c r="K15" s="157">
        <v>0.279571541071714</v>
      </c>
      <c r="L15" s="161">
        <v>1.3500185025217299</v>
      </c>
      <c r="M15" s="156">
        <v>1.8247882780506799</v>
      </c>
      <c r="N15" s="157">
        <v>0.27827760356242498</v>
      </c>
    </row>
    <row r="16" spans="1:14" ht="17" thickBot="1">
      <c r="B16" s="164" t="s">
        <v>162</v>
      </c>
      <c r="C16" s="158">
        <v>0.91610000000000003</v>
      </c>
      <c r="D16" s="44">
        <v>2.3079999999999998</v>
      </c>
      <c r="E16" s="46">
        <v>0.76390000000000002</v>
      </c>
      <c r="F16" s="162">
        <v>0.53145676578752599</v>
      </c>
      <c r="G16" s="159">
        <v>1.2593086120464001</v>
      </c>
      <c r="H16" s="160">
        <v>9.6584561559356394E-2</v>
      </c>
      <c r="I16" s="162">
        <v>1.55756151293249</v>
      </c>
      <c r="J16" s="159">
        <v>3.4923870825910002</v>
      </c>
      <c r="K16" s="160">
        <v>0.35644026402646301</v>
      </c>
      <c r="L16" s="162">
        <v>1.0043520954930001</v>
      </c>
      <c r="M16" s="159">
        <v>1.8819457559519299</v>
      </c>
      <c r="N16" s="160">
        <v>0.286994037226183</v>
      </c>
    </row>
    <row r="17" spans="2:14" ht="17" thickBot="1">
      <c r="B17" s="177"/>
      <c r="C17" s="47"/>
      <c r="D17" s="47"/>
      <c r="E17" s="47"/>
      <c r="F17" s="178"/>
      <c r="G17" s="178"/>
      <c r="H17" s="178"/>
      <c r="I17" s="178"/>
      <c r="J17" s="178"/>
      <c r="K17" s="178"/>
      <c r="L17" s="178"/>
      <c r="M17" s="178"/>
      <c r="N17" s="178"/>
    </row>
    <row r="18" spans="2:14" ht="17" thickBot="1">
      <c r="B18" s="154"/>
      <c r="C18" s="208" t="s">
        <v>237</v>
      </c>
      <c r="D18" s="209"/>
      <c r="E18" s="210"/>
      <c r="F18" s="208" t="s">
        <v>23</v>
      </c>
      <c r="G18" s="209"/>
      <c r="H18" s="210"/>
      <c r="I18" s="208" t="s">
        <v>24</v>
      </c>
      <c r="J18" s="209"/>
      <c r="K18" s="210"/>
      <c r="L18" s="211" t="s">
        <v>25</v>
      </c>
      <c r="M18" s="209"/>
      <c r="N18" s="210"/>
    </row>
    <row r="19" spans="2:14" ht="17" thickBot="1">
      <c r="B19" s="180" t="s">
        <v>177</v>
      </c>
      <c r="C19" s="174" t="s">
        <v>161</v>
      </c>
      <c r="D19" s="175" t="s">
        <v>235</v>
      </c>
      <c r="E19" s="176" t="s">
        <v>236</v>
      </c>
      <c r="F19" s="174" t="s">
        <v>161</v>
      </c>
      <c r="G19" s="175" t="s">
        <v>235</v>
      </c>
      <c r="H19" s="176" t="s">
        <v>236</v>
      </c>
      <c r="I19" s="174" t="s">
        <v>161</v>
      </c>
      <c r="J19" s="175" t="s">
        <v>235</v>
      </c>
      <c r="K19" s="176" t="s">
        <v>236</v>
      </c>
      <c r="L19" s="181" t="s">
        <v>161</v>
      </c>
      <c r="M19" s="175" t="s">
        <v>235</v>
      </c>
      <c r="N19" s="176" t="s">
        <v>236</v>
      </c>
    </row>
    <row r="20" spans="2:14">
      <c r="B20" s="182" t="s">
        <v>174</v>
      </c>
      <c r="C20" s="185">
        <v>31.08</v>
      </c>
      <c r="D20" s="186">
        <v>18.09</v>
      </c>
      <c r="E20" s="187">
        <v>0.66490000000000005</v>
      </c>
      <c r="F20" s="185">
        <v>35.006336434277699</v>
      </c>
      <c r="G20" s="186">
        <v>19.365061291985601</v>
      </c>
      <c r="H20" s="187">
        <v>1.0676303887288301</v>
      </c>
      <c r="I20" s="185">
        <v>28.7785085077278</v>
      </c>
      <c r="J20" s="186">
        <v>17.496786529837198</v>
      </c>
      <c r="K20" s="187">
        <v>1.04191847544351</v>
      </c>
      <c r="L20" s="188">
        <v>26.105814075913401</v>
      </c>
      <c r="M20" s="186">
        <v>13.396906590952099</v>
      </c>
      <c r="N20" s="187">
        <v>1.17953185499635</v>
      </c>
    </row>
    <row r="21" spans="2:14">
      <c r="B21" s="179" t="s">
        <v>172</v>
      </c>
      <c r="C21" s="189">
        <v>12.98</v>
      </c>
      <c r="D21" s="190">
        <v>12.5</v>
      </c>
      <c r="E21" s="191">
        <v>0.45950000000000002</v>
      </c>
      <c r="F21" s="189">
        <v>11.4338460224562</v>
      </c>
      <c r="G21" s="190">
        <v>12.172004306283601</v>
      </c>
      <c r="H21" s="191">
        <v>0.671064320075489</v>
      </c>
      <c r="I21" s="189">
        <v>14.384973722878501</v>
      </c>
      <c r="J21" s="190">
        <v>13.0301296852279</v>
      </c>
      <c r="K21" s="191">
        <v>0.77593293107350503</v>
      </c>
      <c r="L21" s="192">
        <v>13.8545241252595</v>
      </c>
      <c r="M21" s="190">
        <v>11.7574476748996</v>
      </c>
      <c r="N21" s="191">
        <v>1.0351855461441499</v>
      </c>
    </row>
    <row r="22" spans="2:14">
      <c r="B22" s="179" t="s">
        <v>176</v>
      </c>
      <c r="C22" s="189">
        <v>11.64</v>
      </c>
      <c r="D22" s="190">
        <v>11.52</v>
      </c>
      <c r="E22" s="191">
        <v>0.42359999999999998</v>
      </c>
      <c r="F22" s="189">
        <v>9.6210490598504403</v>
      </c>
      <c r="G22" s="190">
        <v>10.0828850171313</v>
      </c>
      <c r="H22" s="191">
        <v>0.55588744533450396</v>
      </c>
      <c r="I22" s="189">
        <v>13.665107976493299</v>
      </c>
      <c r="J22" s="190">
        <v>12.365274699508101</v>
      </c>
      <c r="K22" s="191">
        <v>0.73634139282555799</v>
      </c>
      <c r="L22" s="192">
        <v>12.3894169405129</v>
      </c>
      <c r="M22" s="190">
        <v>12.2608509699187</v>
      </c>
      <c r="N22" s="191">
        <v>1.07950773487884</v>
      </c>
    </row>
    <row r="23" spans="2:14">
      <c r="B23" s="179" t="s">
        <v>170</v>
      </c>
      <c r="C23" s="189">
        <v>10.48</v>
      </c>
      <c r="D23" s="190">
        <v>10.69</v>
      </c>
      <c r="E23" s="191">
        <v>0.3931</v>
      </c>
      <c r="F23" s="189">
        <v>9.6505980094454493</v>
      </c>
      <c r="G23" s="190">
        <v>11.166747486071801</v>
      </c>
      <c r="H23" s="191">
        <v>0.61564271755367095</v>
      </c>
      <c r="I23" s="189">
        <v>11.0541291020599</v>
      </c>
      <c r="J23" s="190">
        <v>10.516371301924</v>
      </c>
      <c r="K23" s="191">
        <v>0.62624079772667796</v>
      </c>
      <c r="L23" s="192">
        <v>11.357173533460101</v>
      </c>
      <c r="M23" s="190">
        <v>9.7209576786168306</v>
      </c>
      <c r="N23" s="191">
        <v>0.85588259984912196</v>
      </c>
    </row>
    <row r="24" spans="2:14">
      <c r="B24" s="179" t="s">
        <v>173</v>
      </c>
      <c r="C24" s="189">
        <v>5.024</v>
      </c>
      <c r="D24" s="190">
        <v>6.3639999999999999</v>
      </c>
      <c r="E24" s="191">
        <v>0.23400000000000001</v>
      </c>
      <c r="F24" s="189">
        <v>4.6293543136192996</v>
      </c>
      <c r="G24" s="190">
        <v>6.4856846772418004</v>
      </c>
      <c r="H24" s="191">
        <v>0.35756737088159501</v>
      </c>
      <c r="I24" s="189">
        <v>5.70555921712831</v>
      </c>
      <c r="J24" s="190">
        <v>6.2425057559279997</v>
      </c>
      <c r="K24" s="191">
        <v>0.371735808119526</v>
      </c>
      <c r="L24" s="192">
        <v>4.5378808102560697</v>
      </c>
      <c r="M24" s="190">
        <v>6.2334219000386399</v>
      </c>
      <c r="N24" s="191">
        <v>0.54882219613990102</v>
      </c>
    </row>
    <row r="25" spans="2:14">
      <c r="B25" s="179" t="s">
        <v>166</v>
      </c>
      <c r="C25" s="189">
        <v>4.6500000000000004</v>
      </c>
      <c r="D25" s="190">
        <v>7.2539999999999996</v>
      </c>
      <c r="E25" s="191">
        <v>0.26669999999999999</v>
      </c>
      <c r="F25" s="189">
        <v>4.9964024894966999</v>
      </c>
      <c r="G25" s="190">
        <v>8.2436215154388304</v>
      </c>
      <c r="H25" s="191">
        <v>0.45448556605930801</v>
      </c>
      <c r="I25" s="189">
        <v>4.3107557435958901</v>
      </c>
      <c r="J25" s="190">
        <v>7.1147437268131002</v>
      </c>
      <c r="K25" s="191">
        <v>0.42367682341960899</v>
      </c>
      <c r="L25" s="192">
        <v>4.5102017971572499</v>
      </c>
      <c r="M25" s="190">
        <v>4.2392388340300702</v>
      </c>
      <c r="N25" s="191">
        <v>0.37324416735525601</v>
      </c>
    </row>
    <row r="26" spans="2:14">
      <c r="B26" s="179" t="s">
        <v>171</v>
      </c>
      <c r="C26" s="189">
        <v>4.3970000000000002</v>
      </c>
      <c r="D26" s="190">
        <v>7.0410000000000004</v>
      </c>
      <c r="E26" s="191">
        <v>0.25879999999999997</v>
      </c>
      <c r="F26" s="189">
        <v>4.9561398270804098</v>
      </c>
      <c r="G26" s="190">
        <v>9.3758834800445499</v>
      </c>
      <c r="H26" s="191">
        <v>0.51690918885027504</v>
      </c>
      <c r="I26" s="189">
        <v>3.7164521718290402</v>
      </c>
      <c r="J26" s="190">
        <v>4.1889423943809003</v>
      </c>
      <c r="K26" s="191">
        <v>0.249447889521383</v>
      </c>
      <c r="L26" s="192">
        <v>4.4591997690324696</v>
      </c>
      <c r="M26" s="190">
        <v>4.5367392444723</v>
      </c>
      <c r="N26" s="191">
        <v>0.39943761795586602</v>
      </c>
    </row>
    <row r="27" spans="2:14">
      <c r="B27" s="179" t="s">
        <v>169</v>
      </c>
      <c r="C27" s="189">
        <v>3.347</v>
      </c>
      <c r="D27" s="190">
        <v>4.4509999999999996</v>
      </c>
      <c r="E27" s="191">
        <v>0.1636</v>
      </c>
      <c r="F27" s="189">
        <v>3.02454367507063</v>
      </c>
      <c r="G27" s="190">
        <v>4.6236021278756798</v>
      </c>
      <c r="H27" s="191">
        <v>0.25490743678432098</v>
      </c>
      <c r="I27" s="189">
        <v>3.4197510283449399</v>
      </c>
      <c r="J27" s="190">
        <v>4.2980247438516503</v>
      </c>
      <c r="K27" s="191">
        <v>0.25594364890351601</v>
      </c>
      <c r="L27" s="192">
        <v>4.01237363547577</v>
      </c>
      <c r="M27" s="190">
        <v>4.2787566331705804</v>
      </c>
      <c r="N27" s="191">
        <v>0.37672351556218098</v>
      </c>
    </row>
    <row r="28" spans="2:14">
      <c r="B28" s="179" t="s">
        <v>162</v>
      </c>
      <c r="C28" s="189">
        <v>2.1930000000000001</v>
      </c>
      <c r="D28" s="190">
        <v>3.6</v>
      </c>
      <c r="E28" s="191">
        <v>0.13239999999999999</v>
      </c>
      <c r="F28" s="189">
        <v>2.09441580889614</v>
      </c>
      <c r="G28" s="190">
        <v>3.6097022909612799</v>
      </c>
      <c r="H28" s="191">
        <v>0.19900932932700099</v>
      </c>
      <c r="I28" s="189">
        <v>2.4892459802837301</v>
      </c>
      <c r="J28" s="190">
        <v>3.9545556767373999</v>
      </c>
      <c r="K28" s="191">
        <v>0.23549036360113099</v>
      </c>
      <c r="L28" s="192">
        <v>1.79920647829878</v>
      </c>
      <c r="M28" s="190">
        <v>2.5964751562524002</v>
      </c>
      <c r="N28" s="191">
        <v>0.22860689045743901</v>
      </c>
    </row>
    <row r="29" spans="2:14">
      <c r="B29" s="179" t="s">
        <v>167</v>
      </c>
      <c r="C29" s="189">
        <v>1.839</v>
      </c>
      <c r="D29" s="190">
        <v>2.9279999999999999</v>
      </c>
      <c r="E29" s="191">
        <v>0.1076</v>
      </c>
      <c r="F29" s="189">
        <v>2.1019370676870701</v>
      </c>
      <c r="G29" s="190">
        <v>3.7296882763781598</v>
      </c>
      <c r="H29" s="191">
        <v>0.20562437083506199</v>
      </c>
      <c r="I29" s="189">
        <v>1.7985567678508001</v>
      </c>
      <c r="J29" s="190">
        <v>2.0070004652320401</v>
      </c>
      <c r="K29" s="191">
        <v>0.119515138473171</v>
      </c>
      <c r="L29" s="192">
        <v>1.2587329440744199</v>
      </c>
      <c r="M29" s="190">
        <v>2.11668634232828</v>
      </c>
      <c r="N29" s="191">
        <v>0.18636384085100099</v>
      </c>
    </row>
    <row r="30" spans="2:14">
      <c r="B30" s="179" t="s">
        <v>168</v>
      </c>
      <c r="C30" s="189">
        <v>0.99419999999999997</v>
      </c>
      <c r="D30" s="190">
        <v>1.8919999999999999</v>
      </c>
      <c r="E30" s="191">
        <v>6.9540000000000005E-2</v>
      </c>
      <c r="F30" s="189">
        <v>0.88464671785524496</v>
      </c>
      <c r="G30" s="190">
        <v>1.9662695058900099</v>
      </c>
      <c r="H30" s="191">
        <v>0.108403946946854</v>
      </c>
      <c r="I30" s="189">
        <v>1.0163857081451</v>
      </c>
      <c r="J30" s="190">
        <v>1.7735470281094601</v>
      </c>
      <c r="K30" s="191">
        <v>0.105613188599174</v>
      </c>
      <c r="L30" s="192">
        <v>1.2249745567403501</v>
      </c>
      <c r="M30" s="190">
        <v>1.9398844789178</v>
      </c>
      <c r="N30" s="191">
        <v>0.17079730476301899</v>
      </c>
    </row>
    <row r="31" spans="2:14">
      <c r="B31" s="179" t="s">
        <v>164</v>
      </c>
      <c r="C31" s="189">
        <v>0.6492</v>
      </c>
      <c r="D31" s="190">
        <v>0.9587</v>
      </c>
      <c r="E31" s="191">
        <v>3.524E-2</v>
      </c>
      <c r="F31" s="189">
        <v>0.66769282701391697</v>
      </c>
      <c r="G31" s="190">
        <v>1.0320822036208099</v>
      </c>
      <c r="H31" s="191">
        <v>5.6900533782860502E-2</v>
      </c>
      <c r="I31" s="189">
        <v>0.60522542136345003</v>
      </c>
      <c r="J31" s="190">
        <v>0.88606303101038397</v>
      </c>
      <c r="K31" s="191">
        <v>5.2764285649988397E-2</v>
      </c>
      <c r="L31" s="192">
        <v>0.69823020850195305</v>
      </c>
      <c r="M31" s="190">
        <v>0.91988690697821596</v>
      </c>
      <c r="N31" s="191">
        <v>8.0991526096604496E-2</v>
      </c>
    </row>
    <row r="32" spans="2:14">
      <c r="B32" s="179" t="s">
        <v>165</v>
      </c>
      <c r="C32" s="189">
        <v>0.58650000000000002</v>
      </c>
      <c r="D32" s="190">
        <v>1.1100000000000001</v>
      </c>
      <c r="E32" s="191">
        <v>4.079E-2</v>
      </c>
      <c r="F32" s="189">
        <v>0.68445629835771604</v>
      </c>
      <c r="G32" s="190">
        <v>1.2460277075747099</v>
      </c>
      <c r="H32" s="191">
        <v>6.8695731231969995E-2</v>
      </c>
      <c r="I32" s="189">
        <v>0.42393411432245998</v>
      </c>
      <c r="J32" s="190">
        <v>0.94200822973740495</v>
      </c>
      <c r="K32" s="191">
        <v>5.6095773753054697E-2</v>
      </c>
      <c r="L32" s="192">
        <v>0.69207348498259202</v>
      </c>
      <c r="M32" s="190">
        <v>1.0424310324050601</v>
      </c>
      <c r="N32" s="191">
        <v>9.1780934726298793E-2</v>
      </c>
    </row>
    <row r="33" spans="2:14" ht="17" thickBot="1">
      <c r="B33" s="183" t="s">
        <v>175</v>
      </c>
      <c r="C33" s="193">
        <v>0.35460000000000003</v>
      </c>
      <c r="D33" s="194">
        <v>0.95589999999999997</v>
      </c>
      <c r="E33" s="195">
        <v>3.5139999999999998E-2</v>
      </c>
      <c r="F33" s="193">
        <v>0.40440651261011001</v>
      </c>
      <c r="G33" s="194">
        <v>0.97517812880771304</v>
      </c>
      <c r="H33" s="195">
        <v>5.3763310585012603E-2</v>
      </c>
      <c r="I33" s="193">
        <v>0.23064271746890799</v>
      </c>
      <c r="J33" s="194">
        <v>0.79876982403298302</v>
      </c>
      <c r="K33" s="195">
        <v>4.7566050821246098E-2</v>
      </c>
      <c r="L33" s="196">
        <v>0.49838877361094602</v>
      </c>
      <c r="M33" s="194">
        <v>1.17362034257118</v>
      </c>
      <c r="N33" s="195">
        <v>0.10333150942989899</v>
      </c>
    </row>
    <row r="34" spans="2:14">
      <c r="B34" s="6"/>
    </row>
    <row r="35" spans="2:14" ht="17" thickBot="1">
      <c r="B35" s="6"/>
    </row>
    <row r="36" spans="2:14" ht="17" thickBot="1">
      <c r="B36" s="184"/>
      <c r="C36" s="208" t="s">
        <v>239</v>
      </c>
      <c r="D36" s="209"/>
      <c r="E36" s="210"/>
      <c r="F36" s="208" t="s">
        <v>23</v>
      </c>
      <c r="G36" s="209"/>
      <c r="H36" s="210"/>
      <c r="I36" s="211" t="s">
        <v>24</v>
      </c>
      <c r="J36" s="209"/>
      <c r="K36" s="210"/>
      <c r="L36" s="212"/>
      <c r="M36" s="212"/>
      <c r="N36" s="212"/>
    </row>
    <row r="37" spans="2:14" ht="17" thickBot="1">
      <c r="B37" s="180" t="s">
        <v>179</v>
      </c>
      <c r="C37" s="174" t="s">
        <v>161</v>
      </c>
      <c r="D37" s="175" t="s">
        <v>235</v>
      </c>
      <c r="E37" s="176" t="s">
        <v>236</v>
      </c>
      <c r="F37" s="174" t="s">
        <v>161</v>
      </c>
      <c r="G37" s="175" t="s">
        <v>235</v>
      </c>
      <c r="H37" s="176" t="s">
        <v>236</v>
      </c>
      <c r="I37" s="181" t="s">
        <v>161</v>
      </c>
      <c r="J37" s="175" t="s">
        <v>235</v>
      </c>
      <c r="K37" s="176" t="s">
        <v>236</v>
      </c>
      <c r="L37" s="40"/>
      <c r="M37" s="40"/>
      <c r="N37" s="40"/>
    </row>
    <row r="38" spans="2:14">
      <c r="B38" s="182" t="s">
        <v>174</v>
      </c>
      <c r="C38" s="185">
        <v>29.25</v>
      </c>
      <c r="D38" s="186">
        <v>16.16</v>
      </c>
      <c r="E38" s="187">
        <v>2.621</v>
      </c>
      <c r="F38" s="185">
        <v>41.146442512131799</v>
      </c>
      <c r="G38" s="186">
        <v>15.963124923201599</v>
      </c>
      <c r="H38" s="187">
        <v>5.3210416410671799</v>
      </c>
      <c r="I38" s="188">
        <v>25.561898732666499</v>
      </c>
      <c r="J38" s="186">
        <v>14.5835198072884</v>
      </c>
      <c r="K38" s="187">
        <v>2.7080916424261501</v>
      </c>
    </row>
    <row r="39" spans="2:14">
      <c r="B39" s="179" t="s">
        <v>172</v>
      </c>
      <c r="C39" s="189">
        <v>13.11</v>
      </c>
      <c r="D39" s="190">
        <v>9.3450000000000006</v>
      </c>
      <c r="E39" s="191">
        <v>1.516</v>
      </c>
      <c r="F39" s="189">
        <v>16.6885793782888</v>
      </c>
      <c r="G39" s="190">
        <v>11.1348675900853</v>
      </c>
      <c r="H39" s="191">
        <v>3.71162253002844</v>
      </c>
      <c r="I39" s="192">
        <v>11.995242367519101</v>
      </c>
      <c r="J39" s="190">
        <v>8.6359141388045302</v>
      </c>
      <c r="K39" s="191">
        <v>1.6036489964732901</v>
      </c>
    </row>
    <row r="40" spans="2:14">
      <c r="B40" s="179" t="s">
        <v>171</v>
      </c>
      <c r="C40" s="189">
        <v>12.85</v>
      </c>
      <c r="D40" s="190">
        <v>9.891</v>
      </c>
      <c r="E40" s="191">
        <v>1.605</v>
      </c>
      <c r="F40" s="189">
        <v>6.1431172521587198</v>
      </c>
      <c r="G40" s="190">
        <v>5.3524227814478502</v>
      </c>
      <c r="H40" s="191">
        <v>1.7841409271492801</v>
      </c>
      <c r="I40" s="192">
        <v>14.9270158080096</v>
      </c>
      <c r="J40" s="190">
        <v>10.107736880740299</v>
      </c>
      <c r="K40" s="191">
        <v>1.87695961827373</v>
      </c>
    </row>
    <row r="41" spans="2:14">
      <c r="B41" s="179" t="s">
        <v>170</v>
      </c>
      <c r="C41" s="189">
        <v>9.1709999999999994</v>
      </c>
      <c r="D41" s="190">
        <v>7.6470000000000002</v>
      </c>
      <c r="E41" s="191">
        <v>1.24</v>
      </c>
      <c r="F41" s="189">
        <v>4.8699172310820602</v>
      </c>
      <c r="G41" s="190">
        <v>5.5641400299791304</v>
      </c>
      <c r="H41" s="191">
        <v>1.85471334332638</v>
      </c>
      <c r="I41" s="192">
        <v>10.505850548966</v>
      </c>
      <c r="J41" s="190">
        <v>7.7866806026659496</v>
      </c>
      <c r="K41" s="191">
        <v>1.44595028778874</v>
      </c>
    </row>
    <row r="42" spans="2:14">
      <c r="B42" s="179" t="s">
        <v>176</v>
      </c>
      <c r="C42" s="189">
        <v>4.835</v>
      </c>
      <c r="D42" s="190">
        <v>4.9260000000000002</v>
      </c>
      <c r="E42" s="191">
        <v>0.79920000000000002</v>
      </c>
      <c r="F42" s="189">
        <v>6.43082338762117</v>
      </c>
      <c r="G42" s="190">
        <v>5.4779420931943896</v>
      </c>
      <c r="H42" s="191">
        <v>1.8259806977314601</v>
      </c>
      <c r="I42" s="192">
        <v>4.3393296011077398</v>
      </c>
      <c r="J42" s="190">
        <v>4.7353029926573598</v>
      </c>
      <c r="K42" s="191">
        <v>0.87932369059231397</v>
      </c>
    </row>
    <row r="43" spans="2:14">
      <c r="B43" s="179" t="s">
        <v>168</v>
      </c>
      <c r="C43" s="189">
        <v>4.24</v>
      </c>
      <c r="D43" s="190">
        <v>4.8099999999999996</v>
      </c>
      <c r="E43" s="191">
        <v>0.7802</v>
      </c>
      <c r="F43" s="189">
        <v>2.6680028125473099</v>
      </c>
      <c r="G43" s="190">
        <v>4.6716030018757797</v>
      </c>
      <c r="H43" s="191">
        <v>1.5572010006252599</v>
      </c>
      <c r="I43" s="192">
        <v>4.7281993490569096</v>
      </c>
      <c r="J43" s="190">
        <v>4.8263179064247499</v>
      </c>
      <c r="K43" s="191">
        <v>0.89622473578350503</v>
      </c>
    </row>
    <row r="44" spans="2:14">
      <c r="B44" s="179" t="s">
        <v>164</v>
      </c>
      <c r="C44" s="189">
        <v>2.8860000000000001</v>
      </c>
      <c r="D44" s="190">
        <v>4.96</v>
      </c>
      <c r="E44" s="191">
        <v>0.80459999999999998</v>
      </c>
      <c r="F44" s="189">
        <v>0.89772292833977796</v>
      </c>
      <c r="G44" s="190">
        <v>1.60284180206682</v>
      </c>
      <c r="H44" s="191">
        <v>0.53428060068894101</v>
      </c>
      <c r="I44" s="192">
        <v>3.5028693854814401</v>
      </c>
      <c r="J44" s="190">
        <v>5.4869392006848896</v>
      </c>
      <c r="K44" s="191">
        <v>1.0188990304281</v>
      </c>
    </row>
    <row r="45" spans="2:14">
      <c r="B45" s="179" t="s">
        <v>165</v>
      </c>
      <c r="C45" s="189">
        <v>2.6139999999999999</v>
      </c>
      <c r="D45" s="190">
        <v>4.6580000000000004</v>
      </c>
      <c r="E45" s="191">
        <v>0.75570000000000004</v>
      </c>
      <c r="F45" s="189">
        <v>1.5816287492265999</v>
      </c>
      <c r="G45" s="190">
        <v>1.2937816844977501</v>
      </c>
      <c r="H45" s="191">
        <v>0.43126056149925002</v>
      </c>
      <c r="I45" s="192">
        <v>2.93424207185079</v>
      </c>
      <c r="J45" s="190">
        <v>5.2677102179548898</v>
      </c>
      <c r="K45" s="191">
        <v>0.97818923034184402</v>
      </c>
    </row>
    <row r="46" spans="2:14">
      <c r="B46" s="179" t="s">
        <v>162</v>
      </c>
      <c r="C46" s="189">
        <v>2.399</v>
      </c>
      <c r="D46" s="190">
        <v>3.2170000000000001</v>
      </c>
      <c r="E46" s="191">
        <v>0.52180000000000004</v>
      </c>
      <c r="F46" s="189">
        <v>4.3132094218035304</v>
      </c>
      <c r="G46" s="190">
        <v>5.3125784329289898</v>
      </c>
      <c r="H46" s="191">
        <v>1.770859477643</v>
      </c>
      <c r="I46" s="192">
        <v>1.80519992445511</v>
      </c>
      <c r="J46" s="190">
        <v>2.0166117287985199</v>
      </c>
      <c r="K46" s="191">
        <v>0.37447539695104998</v>
      </c>
    </row>
    <row r="47" spans="2:14">
      <c r="B47" s="179" t="s">
        <v>167</v>
      </c>
      <c r="C47" s="189">
        <v>2.35</v>
      </c>
      <c r="D47" s="190">
        <v>1.845</v>
      </c>
      <c r="E47" s="191">
        <v>0.29920000000000002</v>
      </c>
      <c r="F47" s="189">
        <v>2.1052099544326199</v>
      </c>
      <c r="G47" s="190">
        <v>1.4743482475104499</v>
      </c>
      <c r="H47" s="191">
        <v>0.49144941583681701</v>
      </c>
      <c r="I47" s="192">
        <v>2.4263189586065499</v>
      </c>
      <c r="J47" s="190">
        <v>1.96205812609096</v>
      </c>
      <c r="K47" s="191">
        <v>0.364345047247493</v>
      </c>
    </row>
    <row r="48" spans="2:14">
      <c r="B48" s="179" t="s">
        <v>166</v>
      </c>
      <c r="C48" s="189">
        <v>1.7889999999999999</v>
      </c>
      <c r="D48" s="190">
        <v>2.5350000000000001</v>
      </c>
      <c r="E48" s="191">
        <v>0.41120000000000001</v>
      </c>
      <c r="F48" s="189">
        <v>1.0832082466017501</v>
      </c>
      <c r="G48" s="190">
        <v>1.0865980070150101</v>
      </c>
      <c r="H48" s="191">
        <v>0.36219933567166901</v>
      </c>
      <c r="I48" s="192">
        <v>2.0082068776430599</v>
      </c>
      <c r="J48" s="190">
        <v>2.8181710873260299</v>
      </c>
      <c r="K48" s="191">
        <v>0.52332123310179601</v>
      </c>
    </row>
    <row r="49" spans="1:11">
      <c r="B49" s="179" t="s">
        <v>175</v>
      </c>
      <c r="C49" s="189">
        <v>1.284</v>
      </c>
      <c r="D49" s="190">
        <v>1.831</v>
      </c>
      <c r="E49" s="191">
        <v>0.29699999999999999</v>
      </c>
      <c r="F49" s="189">
        <v>1.6582401764505399</v>
      </c>
      <c r="G49" s="190">
        <v>2.6676432941761199</v>
      </c>
      <c r="H49" s="191">
        <v>0.88921443139204004</v>
      </c>
      <c r="I49" s="192">
        <v>1.16820988385845</v>
      </c>
      <c r="J49" s="190">
        <v>1.5290541984161501</v>
      </c>
      <c r="K49" s="191">
        <v>0.28393823646592797</v>
      </c>
    </row>
    <row r="50" spans="1:11">
      <c r="B50" s="179" t="s">
        <v>169</v>
      </c>
      <c r="C50" s="189">
        <v>1.1180000000000001</v>
      </c>
      <c r="D50" s="190">
        <v>1.2569999999999999</v>
      </c>
      <c r="E50" s="191">
        <v>0.20399999999999999</v>
      </c>
      <c r="F50" s="189">
        <v>1.2637232966467999</v>
      </c>
      <c r="G50" s="190">
        <v>0.74302784472387096</v>
      </c>
      <c r="H50" s="191">
        <v>0.24767594824128999</v>
      </c>
      <c r="I50" s="192">
        <v>1.07290518448271</v>
      </c>
      <c r="J50" s="190">
        <v>1.3864164479824601</v>
      </c>
      <c r="K50" s="191">
        <v>0.25745107116232901</v>
      </c>
    </row>
    <row r="51" spans="1:11" ht="17" thickBot="1">
      <c r="B51" s="183" t="s">
        <v>173</v>
      </c>
      <c r="C51" s="193">
        <v>0.30220000000000002</v>
      </c>
      <c r="D51" s="194">
        <v>0.70669999999999999</v>
      </c>
      <c r="E51" s="195">
        <v>0.11459999999999999</v>
      </c>
      <c r="F51" s="193">
        <v>0.162863671905949</v>
      </c>
      <c r="G51" s="194">
        <v>0.195243358572114</v>
      </c>
      <c r="H51" s="195">
        <v>6.5081119524038097E-2</v>
      </c>
      <c r="I51" s="196">
        <v>0.34548682322281798</v>
      </c>
      <c r="J51" s="194">
        <v>0.80055762032598399</v>
      </c>
      <c r="K51" s="195">
        <v>0.14865981803664999</v>
      </c>
    </row>
    <row r="52" spans="1:11">
      <c r="C52" s="201"/>
      <c r="D52" s="201"/>
      <c r="E52" s="201"/>
      <c r="F52" s="201"/>
      <c r="G52" s="201"/>
      <c r="H52" s="201"/>
      <c r="I52" s="201"/>
      <c r="J52" s="201"/>
      <c r="K52" s="201"/>
    </row>
    <row r="53" spans="1:11">
      <c r="C53" s="201"/>
      <c r="D53" s="201"/>
      <c r="E53" s="201"/>
      <c r="F53" s="201"/>
      <c r="G53" s="201"/>
      <c r="H53" s="201"/>
      <c r="I53" s="201"/>
      <c r="J53" s="201"/>
      <c r="K53" s="201"/>
    </row>
    <row r="54" spans="1:11">
      <c r="C54" s="201"/>
      <c r="D54" s="201"/>
      <c r="E54" s="201"/>
      <c r="F54" s="201"/>
      <c r="G54" s="201"/>
      <c r="H54" s="201"/>
      <c r="I54" s="201"/>
      <c r="J54" s="201"/>
      <c r="K54" s="201"/>
    </row>
    <row r="55" spans="1:11" ht="17" thickBot="1">
      <c r="C55" s="201"/>
      <c r="D55" s="201"/>
      <c r="E55" s="201"/>
      <c r="F55" s="201"/>
      <c r="G55" s="201"/>
      <c r="H55" s="201"/>
      <c r="I55" s="201"/>
      <c r="J55" s="201"/>
      <c r="K55" s="201"/>
    </row>
    <row r="56" spans="1:11" ht="17" thickBot="1">
      <c r="B56" s="184"/>
      <c r="C56" s="213" t="s">
        <v>240</v>
      </c>
      <c r="D56" s="214"/>
      <c r="E56" s="215"/>
      <c r="F56" s="213" t="s">
        <v>23</v>
      </c>
      <c r="G56" s="214"/>
      <c r="H56" s="215"/>
      <c r="I56" s="216" t="s">
        <v>24</v>
      </c>
      <c r="J56" s="214"/>
      <c r="K56" s="215"/>
    </row>
    <row r="57" spans="1:11" ht="18" thickBot="1">
      <c r="A57" s="131" t="s">
        <v>234</v>
      </c>
      <c r="B57" s="180" t="s">
        <v>200</v>
      </c>
      <c r="C57" s="197" t="s">
        <v>161</v>
      </c>
      <c r="D57" s="198" t="s">
        <v>235</v>
      </c>
      <c r="E57" s="199" t="s">
        <v>236</v>
      </c>
      <c r="F57" s="197" t="s">
        <v>161</v>
      </c>
      <c r="G57" s="198" t="s">
        <v>235</v>
      </c>
      <c r="H57" s="199" t="s">
        <v>236</v>
      </c>
      <c r="I57" s="200" t="s">
        <v>161</v>
      </c>
      <c r="J57" s="198" t="s">
        <v>235</v>
      </c>
      <c r="K57" s="199" t="s">
        <v>236</v>
      </c>
    </row>
    <row r="58" spans="1:11">
      <c r="B58" s="182" t="s">
        <v>172</v>
      </c>
      <c r="C58" s="185">
        <v>25.77</v>
      </c>
      <c r="D58" s="186">
        <v>28.11</v>
      </c>
      <c r="E58" s="187">
        <v>1.5329999999999999</v>
      </c>
      <c r="F58" s="185">
        <v>18.161932205592901</v>
      </c>
      <c r="G58" s="186">
        <v>17.345169304593998</v>
      </c>
      <c r="H58" s="187">
        <v>1.2084952092988199</v>
      </c>
      <c r="I58" s="188">
        <v>37.835538952239602</v>
      </c>
      <c r="J58" s="186">
        <v>36.526387622692198</v>
      </c>
      <c r="K58" s="187">
        <v>3.20357611807992</v>
      </c>
    </row>
    <row r="59" spans="1:11">
      <c r="B59" s="179" t="s">
        <v>170</v>
      </c>
      <c r="C59" s="189">
        <v>12.72</v>
      </c>
      <c r="D59" s="190">
        <v>19.39</v>
      </c>
      <c r="E59" s="191">
        <v>1.0580000000000001</v>
      </c>
      <c r="F59" s="189">
        <v>13.692292834812701</v>
      </c>
      <c r="G59" s="190">
        <v>18.565556719021099</v>
      </c>
      <c r="H59" s="191">
        <v>1.29352362948456</v>
      </c>
      <c r="I59" s="192">
        <v>11.1884944127564</v>
      </c>
      <c r="J59" s="190">
        <v>20.6041436885452</v>
      </c>
      <c r="K59" s="191">
        <v>1.8071029452992899</v>
      </c>
    </row>
    <row r="60" spans="1:11">
      <c r="B60" s="179" t="s">
        <v>171</v>
      </c>
      <c r="C60" s="189">
        <v>12.49</v>
      </c>
      <c r="D60" s="190">
        <v>21.61</v>
      </c>
      <c r="E60" s="191">
        <v>1.179</v>
      </c>
      <c r="F60" s="189">
        <v>8.7759669424066793</v>
      </c>
      <c r="G60" s="190">
        <v>11.106029552343699</v>
      </c>
      <c r="H60" s="191">
        <v>0.77379374468162199</v>
      </c>
      <c r="I60" s="192">
        <v>18.373922997496202</v>
      </c>
      <c r="J60" s="190">
        <v>30.9799967713539</v>
      </c>
      <c r="K60" s="191">
        <v>2.7171254606421802</v>
      </c>
    </row>
    <row r="61" spans="1:11">
      <c r="B61" s="179" t="s">
        <v>174</v>
      </c>
      <c r="C61" s="189">
        <v>10.26</v>
      </c>
      <c r="D61" s="190">
        <v>15.43</v>
      </c>
      <c r="E61" s="191">
        <v>0.8417</v>
      </c>
      <c r="F61" s="189">
        <v>15.312679905428499</v>
      </c>
      <c r="G61" s="190">
        <v>16.779323646859599</v>
      </c>
      <c r="H61" s="191">
        <v>1.1690708742251099</v>
      </c>
      <c r="I61" s="192">
        <v>2.25558026974285</v>
      </c>
      <c r="J61" s="190">
        <v>8.0926658715196496</v>
      </c>
      <c r="K61" s="191">
        <v>0.709773750018862</v>
      </c>
    </row>
    <row r="62" spans="1:11">
      <c r="B62" s="179" t="s">
        <v>164</v>
      </c>
      <c r="C62" s="189">
        <v>6.13</v>
      </c>
      <c r="D62" s="190">
        <v>12.88</v>
      </c>
      <c r="E62" s="191">
        <v>0.70240000000000002</v>
      </c>
      <c r="F62" s="189">
        <v>7.11928841786811</v>
      </c>
      <c r="G62" s="190">
        <v>14.1462713089521</v>
      </c>
      <c r="H62" s="191">
        <v>0.98561742500732297</v>
      </c>
      <c r="I62" s="192">
        <v>4.56111004768547</v>
      </c>
      <c r="J62" s="190">
        <v>10.4134801653402</v>
      </c>
      <c r="K62" s="191">
        <v>0.91332262879063497</v>
      </c>
    </row>
    <row r="63" spans="1:11">
      <c r="B63" s="179" t="s">
        <v>166</v>
      </c>
      <c r="C63" s="189">
        <v>5.3490000000000002</v>
      </c>
      <c r="D63" s="190">
        <v>10.84</v>
      </c>
      <c r="E63" s="191">
        <v>0.59140000000000004</v>
      </c>
      <c r="F63" s="189">
        <v>8.1098362141240408</v>
      </c>
      <c r="G63" s="190">
        <v>12.986590159562301</v>
      </c>
      <c r="H63" s="191">
        <v>0.90481861072417202</v>
      </c>
      <c r="I63" s="192">
        <v>0.97299626449202503</v>
      </c>
      <c r="J63" s="190">
        <v>2.3788326863951199</v>
      </c>
      <c r="K63" s="191">
        <v>0.20863742841925201</v>
      </c>
    </row>
    <row r="64" spans="1:11">
      <c r="B64" s="179" t="s">
        <v>176</v>
      </c>
      <c r="C64" s="189">
        <v>4.0999999999999996</v>
      </c>
      <c r="D64" s="190">
        <v>9.2439999999999998</v>
      </c>
      <c r="E64" s="191">
        <v>0.50429999999999997</v>
      </c>
      <c r="F64" s="189">
        <v>2.9686892628400701</v>
      </c>
      <c r="G64" s="190">
        <v>4.8211886947883702</v>
      </c>
      <c r="H64" s="191">
        <v>0.33590813317885698</v>
      </c>
      <c r="I64" s="192">
        <v>5.8920297466902003</v>
      </c>
      <c r="J64" s="190">
        <v>13.404277082445899</v>
      </c>
      <c r="K64" s="191">
        <v>1.1756328708172601</v>
      </c>
    </row>
    <row r="65" spans="2:11">
      <c r="B65" s="179" t="s">
        <v>168</v>
      </c>
      <c r="C65" s="189">
        <v>3.7989999999999999</v>
      </c>
      <c r="D65" s="190">
        <v>9.218</v>
      </c>
      <c r="E65" s="191">
        <v>0.50290000000000001</v>
      </c>
      <c r="F65" s="189">
        <v>4.3167884642775904</v>
      </c>
      <c r="G65" s="190">
        <v>8.7167624780236999</v>
      </c>
      <c r="H65" s="191">
        <v>0.607325619617753</v>
      </c>
      <c r="I65" s="192">
        <v>2.9796435745119001</v>
      </c>
      <c r="J65" s="190">
        <v>9.9403351109617599</v>
      </c>
      <c r="K65" s="191">
        <v>0.871825062366824</v>
      </c>
    </row>
    <row r="66" spans="2:11">
      <c r="B66" s="179" t="s">
        <v>167</v>
      </c>
      <c r="C66" s="189">
        <v>2.5819999999999999</v>
      </c>
      <c r="D66" s="190">
        <v>6.0359999999999996</v>
      </c>
      <c r="E66" s="191">
        <v>0.32929999999999998</v>
      </c>
      <c r="F66" s="189">
        <v>3.08239032788667</v>
      </c>
      <c r="G66" s="190">
        <v>6.3262927587703697</v>
      </c>
      <c r="H66" s="191">
        <v>0.44077370231093099</v>
      </c>
      <c r="I66" s="192">
        <v>1.7885282791688699</v>
      </c>
      <c r="J66" s="190">
        <v>5.4749784575037896</v>
      </c>
      <c r="K66" s="191">
        <v>0.480187376168693</v>
      </c>
    </row>
    <row r="67" spans="2:11">
      <c r="B67" s="179" t="s">
        <v>173</v>
      </c>
      <c r="C67" s="189">
        <v>2.44</v>
      </c>
      <c r="D67" s="190">
        <v>5.5330000000000004</v>
      </c>
      <c r="E67" s="191">
        <v>0.30180000000000001</v>
      </c>
      <c r="F67" s="189">
        <v>2.1604223668139699</v>
      </c>
      <c r="G67" s="190">
        <v>5.2248060288702796</v>
      </c>
      <c r="H67" s="191">
        <v>0.36402948535838098</v>
      </c>
      <c r="I67" s="192">
        <v>2.8841498229604898</v>
      </c>
      <c r="J67" s="190">
        <v>5.9818619334067904</v>
      </c>
      <c r="K67" s="191">
        <v>0.52464399790818805</v>
      </c>
    </row>
    <row r="68" spans="2:11">
      <c r="B68" s="179" t="s">
        <v>169</v>
      </c>
      <c r="C68" s="189">
        <v>1.6759999999999999</v>
      </c>
      <c r="D68" s="190">
        <v>3.669</v>
      </c>
      <c r="E68" s="191">
        <v>0.20019999999999999</v>
      </c>
      <c r="F68" s="189">
        <v>1.83842038898125</v>
      </c>
      <c r="G68" s="190">
        <v>3.8577530231848298</v>
      </c>
      <c r="H68" s="191">
        <v>0.26878238922361603</v>
      </c>
      <c r="I68" s="192">
        <v>1.4197354563889499</v>
      </c>
      <c r="J68" s="190">
        <v>3.3478396452752799</v>
      </c>
      <c r="K68" s="191">
        <v>0.29362496082426898</v>
      </c>
    </row>
    <row r="69" spans="2:11">
      <c r="B69" s="179" t="s">
        <v>165</v>
      </c>
      <c r="C69" s="189">
        <v>0.84179999999999999</v>
      </c>
      <c r="D69" s="190">
        <v>2.077</v>
      </c>
      <c r="E69" s="191">
        <v>0.1133</v>
      </c>
      <c r="F69" s="189">
        <v>1.34656242041745</v>
      </c>
      <c r="G69" s="190">
        <v>2.5241438962829998</v>
      </c>
      <c r="H69" s="191">
        <v>0.17586543853630399</v>
      </c>
      <c r="I69" s="192">
        <v>4.1883154503523701E-2</v>
      </c>
      <c r="J69" s="190">
        <v>0.173445961319103</v>
      </c>
      <c r="K69" s="191">
        <v>1.52122171291336E-2</v>
      </c>
    </row>
    <row r="70" spans="2:11">
      <c r="B70" s="179" t="s">
        <v>175</v>
      </c>
      <c r="C70" s="189">
        <v>0.48370000000000002</v>
      </c>
      <c r="D70" s="190">
        <v>1.5169999999999999</v>
      </c>
      <c r="E70" s="191">
        <v>8.276E-2</v>
      </c>
      <c r="F70" s="189">
        <v>0.73561882355219899</v>
      </c>
      <c r="G70" s="190">
        <v>1.8845502908860099</v>
      </c>
      <c r="H70" s="191">
        <v>0.13130284047531501</v>
      </c>
      <c r="I70" s="192">
        <v>8.4432910546397594E-2</v>
      </c>
      <c r="J70" s="190">
        <v>0.26423191126297202</v>
      </c>
      <c r="K70" s="191">
        <v>2.3174671673001301E-2</v>
      </c>
    </row>
    <row r="71" spans="2:11" ht="17" thickBot="1">
      <c r="B71" s="183" t="s">
        <v>162</v>
      </c>
      <c r="C71" s="193">
        <v>0.19159999999999999</v>
      </c>
      <c r="D71" s="194">
        <v>0.70499999999999996</v>
      </c>
      <c r="E71" s="195">
        <v>3.8460000000000001E-2</v>
      </c>
      <c r="F71" s="193">
        <v>0.19611901476733601</v>
      </c>
      <c r="G71" s="194">
        <v>0.641069000147234</v>
      </c>
      <c r="H71" s="195">
        <v>4.4665393684149603E-2</v>
      </c>
      <c r="I71" s="196">
        <v>0.18440843342941701</v>
      </c>
      <c r="J71" s="194">
        <v>0.79839309832447303</v>
      </c>
      <c r="K71" s="195">
        <v>7.0023706944486397E-2</v>
      </c>
    </row>
  </sheetData>
  <autoFilter ref="B57:K57" xr:uid="{CDC0A9B8-8E8E-5F45-89E8-BC39214FFDE6}">
    <sortState xmlns:xlrd2="http://schemas.microsoft.com/office/spreadsheetml/2017/richdata2" ref="B58:K71">
      <sortCondition descending="1" ref="C57:C71"/>
    </sortState>
  </autoFilter>
  <mergeCells count="15">
    <mergeCell ref="F1:H1"/>
    <mergeCell ref="I1:K1"/>
    <mergeCell ref="L1:N1"/>
    <mergeCell ref="C1:E1"/>
    <mergeCell ref="C18:E18"/>
    <mergeCell ref="F18:H18"/>
    <mergeCell ref="I18:K18"/>
    <mergeCell ref="L18:N18"/>
    <mergeCell ref="C36:E36"/>
    <mergeCell ref="F36:H36"/>
    <mergeCell ref="I36:K36"/>
    <mergeCell ref="L36:N36"/>
    <mergeCell ref="C56:E56"/>
    <mergeCell ref="F56:H56"/>
    <mergeCell ref="I56:K5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Table S1</vt:lpstr>
      <vt:lpstr>Table S2</vt:lpstr>
      <vt:lpstr>Table S3</vt:lpstr>
      <vt:lpstr>Table S4</vt:lpstr>
      <vt:lpstr>Table S5</vt:lpstr>
      <vt:lpstr>Table S6</vt:lpstr>
      <vt:lpstr>Table S7</vt:lpstr>
      <vt:lpstr>Table S8</vt:lpstr>
      <vt:lpstr>Table S9</vt:lpstr>
      <vt:lpstr>Table S10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Kenny Ker Li Yeo</dc:creator>
  <cp:lastModifiedBy>Kenny Ker Li Yeo</cp:lastModifiedBy>
  <dcterms:created xsi:type="dcterms:W3CDTF">2024-04-25T03:29:38Z</dcterms:created>
  <dcterms:modified xsi:type="dcterms:W3CDTF">2024-08-09T09:41:15Z</dcterms:modified>
</cp:coreProperties>
</file>