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 activeTab="11"/>
  </bookViews>
  <sheets>
    <sheet name="所有的数据" sheetId="2" r:id="rId1"/>
    <sheet name="2013" sheetId="31" r:id="rId2"/>
    <sheet name="2014" sheetId="33" r:id="rId3"/>
    <sheet name="2015" sheetId="34" r:id="rId4"/>
    <sheet name="2016" sheetId="30" r:id="rId5"/>
    <sheet name="2017" sheetId="35" r:id="rId6"/>
    <sheet name="2018" sheetId="29" r:id="rId7"/>
    <sheet name="2019" sheetId="36" r:id="rId8"/>
    <sheet name="2020" sheetId="28" r:id="rId9"/>
    <sheet name="2021" sheetId="27" r:id="rId10"/>
    <sheet name="2022" sheetId="17" r:id="rId11"/>
    <sheet name="Sheet1" sheetId="37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<sst xmlns="http://schemas.openxmlformats.org/spreadsheetml/2006/main" count="2187" uniqueCount="347">
  <si>
    <t>南宁市
Nanning</t>
  </si>
  <si>
    <t>柳州市
Liuzhou</t>
  </si>
  <si>
    <t>桂林市
Guilin</t>
  </si>
  <si>
    <t>梧州市
Wuzhou</t>
  </si>
  <si>
    <t>北海市
Beihai</t>
  </si>
  <si>
    <t>防城港市
Fangcheng-
gang</t>
  </si>
  <si>
    <t>钦州市
Qinzhou</t>
  </si>
  <si>
    <t>贵港市
Guigang</t>
  </si>
  <si>
    <t>玉林市
Yulin</t>
  </si>
  <si>
    <t>百色市
Baise</t>
  </si>
  <si>
    <t>贺州市
Hezhou</t>
  </si>
  <si>
    <t>河池市
Hechi</t>
  </si>
  <si>
    <t>来宾市
Laibin</t>
  </si>
  <si>
    <t>崇左市
Chongzuo</t>
  </si>
  <si>
    <t xml:space="preserve">
01数据的标准化处理</t>
  </si>
  <si>
    <t>根据数据的实际情况实现平移，一般加0.0001。如果出现负数，则在最小值的绝对值基础上加0.0001作为平移量</t>
  </si>
  <si>
    <t>p值</t>
  </si>
  <si>
    <t>p*lnp</t>
  </si>
  <si>
    <t>熵值</t>
  </si>
  <si>
    <t>冗余度
（信息效用值）（差异系数）</t>
  </si>
  <si>
    <t>权重</t>
  </si>
  <si>
    <t>影响力
指数</t>
  </si>
  <si>
    <t>教育财政性经费X1 2022</t>
  </si>
  <si>
    <t>（无量纲
化处理）</t>
  </si>
  <si>
    <t>02选取0.0001
作为平移量</t>
  </si>
  <si>
    <t>Pij值</t>
  </si>
  <si>
    <t>Pij*lnPij</t>
  </si>
  <si>
    <t>K=1/ln(n)
n=i*j</t>
  </si>
  <si>
    <t>ej</t>
  </si>
  <si>
    <r>
      <rPr>
        <sz val="14"/>
        <color rgb="FFFF0000"/>
        <rFont val="Microsoft YaHei"/>
        <charset val="134"/>
      </rPr>
      <t>d</t>
    </r>
    <r>
      <rPr>
        <vertAlign val="subscript"/>
        <sz val="14"/>
        <color rgb="FFFF0000"/>
        <rFont val="Microsoft YaHei"/>
        <charset val="134"/>
      </rPr>
      <t>j</t>
    </r>
    <r>
      <rPr>
        <sz val="14"/>
        <color rgb="FFFF0000"/>
        <rFont val="Microsoft YaHei"/>
        <charset val="134"/>
      </rPr>
      <t>=1-e</t>
    </r>
    <r>
      <rPr>
        <vertAlign val="subscript"/>
        <sz val="14"/>
        <color rgb="FFFF0000"/>
        <rFont val="Microsoft YaHei"/>
        <charset val="134"/>
      </rPr>
      <t>j</t>
    </r>
  </si>
  <si>
    <t>Wj</t>
  </si>
  <si>
    <t>Zi</t>
  </si>
  <si>
    <t>标准化后权重
和熵值是唯一的</t>
  </si>
  <si>
    <t>Wij值</t>
  </si>
  <si>
    <t>Wij*lnWij</t>
  </si>
  <si>
    <t xml:space="preserve">
i是第i个城市；
j是第j个指标</t>
  </si>
  <si>
    <t>计算第j项指标
的差异系数</t>
  </si>
  <si>
    <t>基础教育生态承载力综合评价值</t>
  </si>
  <si>
    <t>计算
第j项指标下i城市指标值的比重：</t>
  </si>
  <si>
    <t>即指标
权重</t>
  </si>
  <si>
    <t>指标权重值越大，</t>
  </si>
  <si>
    <t>表明指标越重要，</t>
  </si>
  <si>
    <t>对评价
的重要性就越大</t>
  </si>
  <si>
    <t>地区生产总值X2 2022</t>
  </si>
  <si>
    <t>人均生产总值X3 2022</t>
  </si>
  <si>
    <t>城镇居民人均可支配收入X4 2022</t>
  </si>
  <si>
    <t>城镇居民人均生活消费性支出X5 2022</t>
  </si>
  <si>
    <t>公共财政预算收入X6 2022</t>
  </si>
  <si>
    <t>公共财政预算支出X7 2022</t>
  </si>
  <si>
    <t>驱力</t>
  </si>
  <si>
    <t>人口数X8  2022</t>
  </si>
  <si>
    <t>人口自然变动X9 2022</t>
  </si>
  <si>
    <t>总户数X10 2022</t>
  </si>
  <si>
    <t>在校学生数X11 2022</t>
  </si>
  <si>
    <t>压力</t>
  </si>
  <si>
    <t>每百万人口在学人数X12  2022</t>
  </si>
  <si>
    <t>每十万人口拥有的学校数量X13 2022</t>
  </si>
  <si>
    <t>生均财政性经费X14 2022</t>
  </si>
  <si>
    <t>教师与学生比X15 2022</t>
  </si>
  <si>
    <t>状态</t>
  </si>
  <si>
    <t>GDP增长率X16   2022</t>
  </si>
  <si>
    <t>02选取1.2479
作为平移量</t>
  </si>
  <si>
    <t>每个数据加上1.2479实现非负平移</t>
  </si>
  <si>
    <t>城市化率X17 2022</t>
  </si>
  <si>
    <t>社会消费品零售总额X18 2022</t>
  </si>
  <si>
    <t>城镇单位从业人员年平均工资X19 2022</t>
  </si>
  <si>
    <t>影响</t>
  </si>
  <si>
    <t>较上一年财政性经费增长率X20 2022</t>
  </si>
  <si>
    <t>每个数据加上14.6944实现非负平移</t>
  </si>
  <si>
    <t>较上一年每万名学生所享受的财政性经费增长率X21 2022</t>
  </si>
  <si>
    <t>平均每十万人公共图书收藏量X22 2022</t>
  </si>
  <si>
    <t>人均城市道路面积X23 2022</t>
  </si>
  <si>
    <t>平均每千人拥有卫生技术人员人数X24 2022</t>
  </si>
  <si>
    <t>响应</t>
  </si>
  <si>
    <r>
      <rPr>
        <sz val="22"/>
        <color theme="1"/>
        <rFont val="黑体"/>
        <charset val="134"/>
      </rPr>
      <t>南宁市</t>
    </r>
    <r>
      <rPr>
        <sz val="22"/>
        <color theme="1"/>
        <rFont val="Times New Roman"/>
        <charset val="134"/>
      </rPr>
      <t xml:space="preserve">
Nanning</t>
    </r>
  </si>
  <si>
    <r>
      <rPr>
        <sz val="22"/>
        <color theme="1"/>
        <rFont val="黑体"/>
        <charset val="134"/>
      </rPr>
      <t>柳州市</t>
    </r>
    <r>
      <rPr>
        <sz val="22"/>
        <color theme="1"/>
        <rFont val="Times New Roman"/>
        <charset val="134"/>
      </rPr>
      <t xml:space="preserve">
Liuzhou</t>
    </r>
  </si>
  <si>
    <r>
      <rPr>
        <sz val="22"/>
        <color theme="1"/>
        <rFont val="黑体"/>
        <charset val="134"/>
      </rPr>
      <t>桂林市</t>
    </r>
    <r>
      <rPr>
        <sz val="22"/>
        <color theme="1"/>
        <rFont val="Times New Roman"/>
        <charset val="134"/>
      </rPr>
      <t xml:space="preserve">
Guilin</t>
    </r>
  </si>
  <si>
    <r>
      <rPr>
        <sz val="22"/>
        <color theme="1"/>
        <rFont val="黑体"/>
        <charset val="134"/>
      </rPr>
      <t>梧州市</t>
    </r>
    <r>
      <rPr>
        <sz val="22"/>
        <color theme="1"/>
        <rFont val="Times New Roman"/>
        <charset val="134"/>
      </rPr>
      <t xml:space="preserve">
Wuzhou</t>
    </r>
  </si>
  <si>
    <r>
      <rPr>
        <sz val="22"/>
        <color theme="1"/>
        <rFont val="黑体"/>
        <charset val="134"/>
      </rPr>
      <t>北海市</t>
    </r>
    <r>
      <rPr>
        <sz val="22"/>
        <color theme="1"/>
        <rFont val="Times New Roman"/>
        <charset val="134"/>
      </rPr>
      <t xml:space="preserve">
Beihai</t>
    </r>
  </si>
  <si>
    <r>
      <rPr>
        <sz val="22"/>
        <color theme="1"/>
        <rFont val="黑体"/>
        <charset val="134"/>
      </rPr>
      <t>防城港市</t>
    </r>
    <r>
      <rPr>
        <sz val="22"/>
        <color theme="1"/>
        <rFont val="Times New Roman"/>
        <charset val="134"/>
      </rPr>
      <t xml:space="preserve">
Fangcheng-
gang</t>
    </r>
  </si>
  <si>
    <r>
      <rPr>
        <sz val="22"/>
        <color theme="1"/>
        <rFont val="黑体"/>
        <charset val="134"/>
      </rPr>
      <t>钦州市</t>
    </r>
    <r>
      <rPr>
        <sz val="22"/>
        <color theme="1"/>
        <rFont val="Times New Roman"/>
        <charset val="134"/>
      </rPr>
      <t xml:space="preserve">
Qinzhou</t>
    </r>
  </si>
  <si>
    <r>
      <rPr>
        <sz val="22"/>
        <color theme="1"/>
        <rFont val="黑体"/>
        <charset val="134"/>
      </rPr>
      <t>贵港市</t>
    </r>
    <r>
      <rPr>
        <sz val="22"/>
        <color theme="1"/>
        <rFont val="Times New Roman"/>
        <charset val="134"/>
      </rPr>
      <t xml:space="preserve">
Guigang</t>
    </r>
  </si>
  <si>
    <r>
      <rPr>
        <sz val="22"/>
        <color theme="1"/>
        <rFont val="黑体"/>
        <charset val="134"/>
      </rPr>
      <t>玉林市</t>
    </r>
    <r>
      <rPr>
        <sz val="22"/>
        <color theme="1"/>
        <rFont val="Times New Roman"/>
        <charset val="134"/>
      </rPr>
      <t xml:space="preserve">
Yulin</t>
    </r>
  </si>
  <si>
    <r>
      <rPr>
        <sz val="22"/>
        <color theme="1"/>
        <rFont val="黑体"/>
        <charset val="134"/>
      </rPr>
      <t>百色市</t>
    </r>
    <r>
      <rPr>
        <sz val="22"/>
        <color theme="1"/>
        <rFont val="Times New Roman"/>
        <charset val="134"/>
      </rPr>
      <t xml:space="preserve">
Baise</t>
    </r>
  </si>
  <si>
    <r>
      <rPr>
        <sz val="22"/>
        <color theme="1"/>
        <rFont val="黑体"/>
        <charset val="134"/>
      </rPr>
      <t>贺州市</t>
    </r>
    <r>
      <rPr>
        <sz val="22"/>
        <color theme="1"/>
        <rFont val="Times New Roman"/>
        <charset val="134"/>
      </rPr>
      <t xml:space="preserve">
Hezhou</t>
    </r>
  </si>
  <si>
    <r>
      <rPr>
        <sz val="22"/>
        <color theme="1"/>
        <rFont val="黑体"/>
        <charset val="134"/>
      </rPr>
      <t>河池市</t>
    </r>
    <r>
      <rPr>
        <sz val="22"/>
        <color theme="1"/>
        <rFont val="Times New Roman"/>
        <charset val="134"/>
      </rPr>
      <t xml:space="preserve">
Hechi</t>
    </r>
  </si>
  <si>
    <r>
      <rPr>
        <sz val="22"/>
        <color theme="1"/>
        <rFont val="黑体"/>
        <charset val="134"/>
      </rPr>
      <t>来宾市</t>
    </r>
    <r>
      <rPr>
        <sz val="22"/>
        <color theme="1"/>
        <rFont val="Times New Roman"/>
        <charset val="134"/>
      </rPr>
      <t xml:space="preserve">
Laibin</t>
    </r>
  </si>
  <si>
    <r>
      <rPr>
        <sz val="22"/>
        <color theme="1"/>
        <rFont val="黑体"/>
        <charset val="134"/>
      </rPr>
      <t>崇左市</t>
    </r>
    <r>
      <rPr>
        <sz val="22"/>
        <color theme="1"/>
        <rFont val="Times New Roman"/>
        <charset val="134"/>
      </rPr>
      <t xml:space="preserve">
Chongzuo</t>
    </r>
  </si>
  <si>
    <t>广西壮族自治区</t>
  </si>
  <si>
    <t>教育财政性经费X1 2013</t>
  </si>
  <si>
    <t>地区生产总值X2 2013</t>
  </si>
  <si>
    <t>人均生产总值X3 2013</t>
  </si>
  <si>
    <t>城镇居民人均可支配收入X4 2013</t>
  </si>
  <si>
    <t>城镇居民人均生活消费性支出X5 2013</t>
  </si>
  <si>
    <t>公共财政预算收入X6 2013</t>
  </si>
  <si>
    <t>公共财政预算支出X7 2013</t>
  </si>
  <si>
    <t>人口数X8  2013</t>
  </si>
  <si>
    <t>人口自然变动X9 2013</t>
  </si>
  <si>
    <t>总户数X10 2013</t>
  </si>
  <si>
    <t>在校学生数X11 2013</t>
  </si>
  <si>
    <t>每百万人口在学人数X12  2013</t>
  </si>
  <si>
    <t>每十万人口拥有的学校数量X13 2013</t>
  </si>
  <si>
    <t>生均财政性经费X14 2013</t>
  </si>
  <si>
    <t>教师与学生比X15 2013</t>
  </si>
  <si>
    <t>GDP增长率X16   2013</t>
  </si>
  <si>
    <t>城市化率X17 2013</t>
  </si>
  <si>
    <t>社会消费品零售总额X18 2013</t>
  </si>
  <si>
    <t>城镇单位从业人员年平均工资X19 2013</t>
  </si>
  <si>
    <t>较上一年财政性经费增长率X20 2013</t>
  </si>
  <si>
    <t>较上一年每万名学生所享受的财政性经费增长率X21 2013</t>
  </si>
  <si>
    <t>平均每十万人公共图书收藏量X22 2013</t>
  </si>
  <si>
    <t>人均城市道路面积X23 2013</t>
  </si>
  <si>
    <t>平均每千人拥有卫生技术人员人数X24 2013</t>
  </si>
  <si>
    <t>教育经费占比X1/X2 单位%</t>
  </si>
  <si>
    <t>公共财政预算支出占地区生产总值的比例X7/X2 单位%</t>
  </si>
  <si>
    <t>教育经费占比X1/X7 单位%</t>
  </si>
  <si>
    <t>承载力</t>
  </si>
  <si>
    <t>E:\包强 英文写作 祝愿成功\01 英文写作 教育承载力 评价\承载力指数比较分析091108.doc</t>
  </si>
  <si>
    <t>回归结果理想，符合实际</t>
  </si>
  <si>
    <t>第一次回归</t>
  </si>
  <si>
    <t>教育财政性经费X1 2014</t>
  </si>
  <si>
    <t>地区生产总值X2 2014</t>
  </si>
  <si>
    <t>人均生产总值X3 2014</t>
  </si>
  <si>
    <t>城镇居民人均可支配收入X4 2014</t>
  </si>
  <si>
    <t>城镇居民人均生活消费性支出X5 2014</t>
  </si>
  <si>
    <t>公共财政预算收入X6 2014</t>
  </si>
  <si>
    <t>公共财政预算支出X7 2014</t>
  </si>
  <si>
    <t>人口数X8  2014</t>
  </si>
  <si>
    <t>人口自然变动X9 2014</t>
  </si>
  <si>
    <t>总户数X10 2014</t>
  </si>
  <si>
    <t>在校学生数X11 2014</t>
  </si>
  <si>
    <t>每百万人口在学人数X12  2014</t>
  </si>
  <si>
    <t>每十万人口拥有的学校数量X13 2014</t>
  </si>
  <si>
    <t>生均财政性经费X14 2014</t>
  </si>
  <si>
    <t>教师与学生比X15 2014</t>
  </si>
  <si>
    <t>GDP增长率X16   2014</t>
  </si>
  <si>
    <t>城市化率X17 2014</t>
  </si>
  <si>
    <t>社会消费品零售总额X18 2014</t>
  </si>
  <si>
    <t>城镇单位从业人员年平均工资X19 2014</t>
  </si>
  <si>
    <t>较上一年财政性经费增长率X20  2014</t>
  </si>
  <si>
    <t>较上一年每万名学生所享受的财政性经费增长率X21 2014</t>
  </si>
  <si>
    <t>平均每十万人公共图书收藏量X22 2014</t>
  </si>
  <si>
    <t>人均城市道路面积X23 2014</t>
  </si>
  <si>
    <t>平均每千人拥有卫生技术人员人数X24 2014</t>
  </si>
  <si>
    <t>教育财政性经费X1 2015</t>
  </si>
  <si>
    <t>地区生产总值X2 2015</t>
  </si>
  <si>
    <t>人均生产总值X3 2015</t>
  </si>
  <si>
    <t>城镇居民人均可支配收入X4 2015</t>
  </si>
  <si>
    <t>城镇居民人均生活消费性支出X5 2015</t>
  </si>
  <si>
    <t>公共财政预算收入X6 2015</t>
  </si>
  <si>
    <t>公共财政预算支出X7 2015</t>
  </si>
  <si>
    <t>人口数X8  2015</t>
  </si>
  <si>
    <t>人口自然变动X9 2015</t>
  </si>
  <si>
    <t>总户数X10 2015</t>
  </si>
  <si>
    <t>在校学生数X11 2015</t>
  </si>
  <si>
    <t>每百万人口在学人数X12  2015</t>
  </si>
  <si>
    <t>每十万人口拥有的学校数量X13 2015</t>
  </si>
  <si>
    <t>生均财政性经费X14 2015</t>
  </si>
  <si>
    <t>教师与学生比X15 2015</t>
  </si>
  <si>
    <t>GDP增长率X16   2015</t>
  </si>
  <si>
    <t>城市化率X17  2015</t>
  </si>
  <si>
    <t>社会消费品零售总额X18 2015</t>
  </si>
  <si>
    <t>城镇单位从业人员年平均工资X19  2015</t>
  </si>
  <si>
    <t>较上一年财政性经费增长率X20  2015</t>
  </si>
  <si>
    <t>较上一年每万名学生所享受的财政性经费增长率X21  2015</t>
  </si>
  <si>
    <t>平均每十万人公共图书收藏量X22 2015</t>
  </si>
  <si>
    <t>人均城市道路面积X23 2015</t>
  </si>
  <si>
    <t>平均每千人拥有卫生技术人员人数X24 2015</t>
  </si>
  <si>
    <t>教育财政性经费X1 2016</t>
  </si>
  <si>
    <t>地区生产总值X2 2016</t>
  </si>
  <si>
    <t>人均生产总值X3 2016</t>
  </si>
  <si>
    <t>城镇居民人均可支配收入X4 2016</t>
  </si>
  <si>
    <t>城镇居民人均生活消费性支出X5 2016</t>
  </si>
  <si>
    <t>公共财政预算收入X6 2016</t>
  </si>
  <si>
    <t>公共财政预算支出X7 2016</t>
  </si>
  <si>
    <t>人口数X8  2016</t>
  </si>
  <si>
    <t>人口自然变动X9 2016</t>
  </si>
  <si>
    <t>总户数X10 2016</t>
  </si>
  <si>
    <t>在校学生数X11 2016</t>
  </si>
  <si>
    <t>每百万人口在学人数X12  2016</t>
  </si>
  <si>
    <t>每十万人口拥有的学校数量X13 2016</t>
  </si>
  <si>
    <t>生均财政性经费X14 2016</t>
  </si>
  <si>
    <t>教师与学生比X15 2016</t>
  </si>
  <si>
    <t>GDP增长率X16   2016</t>
  </si>
  <si>
    <t>城市化率X17 2016</t>
  </si>
  <si>
    <t>社会消费品零售总额X18 2016</t>
  </si>
  <si>
    <t>城镇单位从业人员年平均工资X19 2016</t>
  </si>
  <si>
    <t>较上一年财政性经费增长率X20 2016</t>
  </si>
  <si>
    <t>较上一年每万名学生所享受的财政性经费增长率X21 2016</t>
  </si>
  <si>
    <t>平均每十万人公共图书收藏量X22 2016</t>
  </si>
  <si>
    <t>人均城市道路面积X23 2016</t>
  </si>
  <si>
    <t>平均每千人拥有卫生技术人员人数X24 2016</t>
  </si>
  <si>
    <t>教育财政性经费X1 2017</t>
  </si>
  <si>
    <t>地区生产总值X2 2017</t>
  </si>
  <si>
    <t>人均生产总值X3 2017</t>
  </si>
  <si>
    <t>城镇居民人均可支配收入X4 2017</t>
  </si>
  <si>
    <t>城镇居民人均生活消费性支出X5 2017</t>
  </si>
  <si>
    <t>公共财政预算收入X6 2017</t>
  </si>
  <si>
    <t>公共财政预算支出X7 2017</t>
  </si>
  <si>
    <t>人口数X8  2017</t>
  </si>
  <si>
    <t>人口自然变动X9 2017</t>
  </si>
  <si>
    <t>总户数X10 2017</t>
  </si>
  <si>
    <t>在校学生数X11 2017</t>
  </si>
  <si>
    <t>每百万人口在学人数X12  2017</t>
  </si>
  <si>
    <t>每十万人口拥有的学校数量X13 2017</t>
  </si>
  <si>
    <t>生均财政性经费X14 2017</t>
  </si>
  <si>
    <t>教师与学生比X15 2017</t>
  </si>
  <si>
    <t>GDP增长率X16   2017</t>
  </si>
  <si>
    <t>城市化率X17 2017</t>
  </si>
  <si>
    <t>社会消费品零售总额X18 2017</t>
  </si>
  <si>
    <t>城镇单位从业人员年平均工资X19 2017</t>
  </si>
  <si>
    <t>较上一年财政性经费增长率X20 2017</t>
  </si>
  <si>
    <t>较上一年每万名学生所享受的财政性经费增长率X21 2017</t>
  </si>
  <si>
    <t>平均每十万人公共图书收藏量X22 2017</t>
  </si>
  <si>
    <t>人均城市道路面积X23 2017</t>
  </si>
  <si>
    <t>平均每千人拥有卫生技术人员人数X24 2017</t>
  </si>
  <si>
    <t>教育财政性经费X12018</t>
  </si>
  <si>
    <t>地区生产总值X2 2018</t>
  </si>
  <si>
    <t>人均生产总值X3 2018</t>
  </si>
  <si>
    <t>城镇居民人均可支配收入X42018</t>
  </si>
  <si>
    <t>城镇居民人均生活消费性支出X5 2018</t>
  </si>
  <si>
    <t>公共财政预算收入X6 2018</t>
  </si>
  <si>
    <t>公共财政预算支出X7 2018</t>
  </si>
  <si>
    <t>人口数X8  2018</t>
  </si>
  <si>
    <t>人口自然变动X9 2018</t>
  </si>
  <si>
    <t>总户数X10 2018</t>
  </si>
  <si>
    <t>在校学生数X11 2018</t>
  </si>
  <si>
    <t>每百万人口在学人数X12  2018</t>
  </si>
  <si>
    <t>每十万人口拥有的学校数量X13 2018</t>
  </si>
  <si>
    <t>生均财政性经费X14 2018</t>
  </si>
  <si>
    <t>教师与学生比X15 2018</t>
  </si>
  <si>
    <t>GDP增长率X16   2018</t>
  </si>
  <si>
    <t>城市化率X17 2018</t>
  </si>
  <si>
    <t>社会消费品零售总额X18 2018</t>
  </si>
  <si>
    <t>城镇单位从业人员年平均工资X19 2018</t>
  </si>
  <si>
    <t>较上一年财政性经费增长率X20 2018</t>
  </si>
  <si>
    <t>较上一年每万名学生所享受的财政性经费增长率X21 2018</t>
  </si>
  <si>
    <t>平均每十万人公共图书收藏量X22 2018</t>
  </si>
  <si>
    <t>人均城市道路面积X23 2018</t>
  </si>
  <si>
    <t>平均每千人拥有卫生技术人员人数X24 2018</t>
  </si>
  <si>
    <t>教育财政性经费X1 2019</t>
  </si>
  <si>
    <t>地区生产总值X2 2019</t>
  </si>
  <si>
    <t>人均生产总值X3 2019</t>
  </si>
  <si>
    <t>城镇居民人均可支配收入X4 2019</t>
  </si>
  <si>
    <t>城镇居民人均生活消费性支出X5 2019</t>
  </si>
  <si>
    <t>公共财政预算收入X6 2019</t>
  </si>
  <si>
    <t>公共财政预算支出X7 2019</t>
  </si>
  <si>
    <t>人口数X8  2019</t>
  </si>
  <si>
    <t>人口自然变动X9 2019</t>
  </si>
  <si>
    <t>总户数X10 2019</t>
  </si>
  <si>
    <t>在校学生数X11 2019</t>
  </si>
  <si>
    <t>每百万人口在学人数X12  2019</t>
  </si>
  <si>
    <t>每十万人口拥有的学校数量X13 2019</t>
  </si>
  <si>
    <t>生均财政性经费X14 2019</t>
  </si>
  <si>
    <t>教师与学生比X15 2019</t>
  </si>
  <si>
    <t>GDP增长率X16   2019</t>
  </si>
  <si>
    <t>城市化率X17 2019</t>
  </si>
  <si>
    <t>社会消费品零售总额X18 2019</t>
  </si>
  <si>
    <t>城镇单位从业人员年平均工资X19 2019</t>
  </si>
  <si>
    <t>较上一年财政性经费增长率X20 2019</t>
  </si>
  <si>
    <t>较上一年每万名学生所享受的财政性经费增长率X21 2019</t>
  </si>
  <si>
    <t>平均每十万人公共图书收藏量X22 2019</t>
  </si>
  <si>
    <t>人均城市道路面积X23 2019</t>
  </si>
  <si>
    <t>平均每千人拥有卫生技术人员人数X24 2019</t>
  </si>
  <si>
    <t>教育财政性经费X12020</t>
  </si>
  <si>
    <t>地区生产总值X22020</t>
  </si>
  <si>
    <t>人均生产总值X3 2020</t>
  </si>
  <si>
    <t>城镇居民人均可支配收入X4 2020</t>
  </si>
  <si>
    <t>城镇居民人均生活消费性支出X5 2020</t>
  </si>
  <si>
    <t>公共财政预算收入X6 2020</t>
  </si>
  <si>
    <t>公共财政预算支出X7 2020</t>
  </si>
  <si>
    <t>人口数X8  2020</t>
  </si>
  <si>
    <t>口自然变动X9 2020</t>
  </si>
  <si>
    <t>总户数X10 2020</t>
  </si>
  <si>
    <t>在校学生数X11 2020</t>
  </si>
  <si>
    <t>每百万人口在学人数X12  2020</t>
  </si>
  <si>
    <t>每十万人口拥有的学校数量X13 2020</t>
  </si>
  <si>
    <t>生均财政性经费X14 2020</t>
  </si>
  <si>
    <t>教师与学生比X15 2020</t>
  </si>
  <si>
    <t>GDP增长率X16   2020</t>
  </si>
  <si>
    <t>城市化率X17 2020</t>
  </si>
  <si>
    <t>社会消费品零售总额X18 2020</t>
  </si>
  <si>
    <t>城镇单位从业人员年平均工资X19 2020</t>
  </si>
  <si>
    <t>较上一年财政性经费增长率X20 2020</t>
  </si>
  <si>
    <t>较上一年每万名学生所享受的财政性经费增长率X21 2020</t>
  </si>
  <si>
    <t>平均每十万人公共图书收藏量X22 2020</t>
  </si>
  <si>
    <t>人均城市道路面积X23 2020</t>
  </si>
  <si>
    <t>平均每千人拥有卫生技术人员人数X24 2020</t>
  </si>
  <si>
    <t>教育财政性经费X1 2021</t>
  </si>
  <si>
    <t>地区生产总值X22021</t>
  </si>
  <si>
    <t>人均生产总值X32021</t>
  </si>
  <si>
    <t>城镇居民人均可支配收入X42021</t>
  </si>
  <si>
    <t>城镇居民人均生活消费性支出X52021</t>
  </si>
  <si>
    <t>公共财政预算收入X62021</t>
  </si>
  <si>
    <t>公共财政预算支出X7 2021</t>
  </si>
  <si>
    <t>人口数X82021</t>
  </si>
  <si>
    <t>人口自然变动X92021</t>
  </si>
  <si>
    <t>总户数X10 2021</t>
  </si>
  <si>
    <t>在校学生数X11 2021</t>
  </si>
  <si>
    <t>每百万人口在学人数X12  2021</t>
  </si>
  <si>
    <t>每十万人口拥有的学校数量X13 2021</t>
  </si>
  <si>
    <t>生均财政性经费X14 2021</t>
  </si>
  <si>
    <t>教师与学生比X15 2021</t>
  </si>
  <si>
    <t>GDP增长率X16   2021</t>
  </si>
  <si>
    <t>城市化率X17 2021</t>
  </si>
  <si>
    <t>社会消费品零售总额X18 2021</t>
  </si>
  <si>
    <t>城镇单位从业人员年平均工资X19 2021</t>
  </si>
  <si>
    <t>较上一年财政性经费增长率X20 2021</t>
  </si>
  <si>
    <t>较上一年每万名学生所享受的财政性经费增长率X21 2021</t>
  </si>
  <si>
    <t>平均每十万人公共图书收藏量X22 2021</t>
  </si>
  <si>
    <t>人均城市道路面积X23 2021</t>
  </si>
  <si>
    <t>平均每千人拥有卫生技术人员人数X24 2021</t>
  </si>
  <si>
    <t>（无量纲化处理）</t>
  </si>
  <si>
    <r>
      <rPr>
        <sz val="10"/>
        <color rgb="FFFF0000"/>
        <rFont val="Microsoft YaHei"/>
        <charset val="134"/>
      </rPr>
      <t>d</t>
    </r>
    <r>
      <rPr>
        <vertAlign val="subscript"/>
        <sz val="10"/>
        <color rgb="FFFF0000"/>
        <rFont val="Microsoft YaHei"/>
        <charset val="134"/>
      </rPr>
      <t>j</t>
    </r>
    <r>
      <rPr>
        <sz val="10"/>
        <color rgb="FFFF0000"/>
        <rFont val="Microsoft YaHei"/>
        <charset val="134"/>
      </rPr>
      <t>=1-e</t>
    </r>
    <r>
      <rPr>
        <vertAlign val="subscript"/>
        <sz val="10"/>
        <color rgb="FFFF0000"/>
        <rFont val="Microsoft YaHei"/>
        <charset val="134"/>
      </rPr>
      <t>j</t>
    </r>
  </si>
  <si>
    <t>消费占收入的比例X5/X4 单位%</t>
  </si>
  <si>
    <t>2022承载力</t>
  </si>
  <si>
    <t>E:\包强 英文写作 祝愿成功\01 英文写作 教育承载力 评价\承载力指数比较分析091101.doc</t>
  </si>
  <si>
    <t>回归结果不理想，不符合实际</t>
  </si>
  <si>
    <t>E:\包强 英文写作 祝愿成功\01 英文写作 教育承载力 评价\承载力指数比较分析091102.doc</t>
  </si>
  <si>
    <t>第二次回归</t>
  </si>
  <si>
    <t>E:\包强 英文写作 祝愿成功\01 英文写作 教育承载力 评价\承载力指数比较分析091103.doc</t>
  </si>
  <si>
    <t>第三次回归</t>
  </si>
  <si>
    <t>E:\包强 英文写作 祝愿成功\01 英文写作 教育承载力 评价\承载力指数比较分析091104.doc</t>
  </si>
  <si>
    <t>E:\包强 英文写作 祝愿成功\01 英文写作 教育承载力 评价\承载力指数比较分析091109.doc</t>
  </si>
  <si>
    <t>数据错误，结果有误</t>
  </si>
  <si>
    <t>回归结果不理想</t>
  </si>
  <si>
    <t>第四次回归</t>
  </si>
  <si>
    <t>E:\包强 英文写作 祝愿成功\01 英文写作 教育承载力 评价\承载力指数比较分析091105.doc</t>
  </si>
  <si>
    <t>第七次回归</t>
  </si>
  <si>
    <t>第五次回归</t>
  </si>
  <si>
    <t>year</t>
  </si>
  <si>
    <t>标准差系数</t>
  </si>
  <si>
    <t>全距系数</t>
  </si>
  <si>
    <t>Nanning</t>
  </si>
  <si>
    <t>Liuzhou</t>
  </si>
  <si>
    <t>Guilin</t>
  </si>
  <si>
    <t>Wuzhou</t>
  </si>
  <si>
    <t>Beihai</t>
  </si>
  <si>
    <t>Fangcheng-gang</t>
  </si>
  <si>
    <t>Qinzhou</t>
  </si>
  <si>
    <t>Guigang</t>
  </si>
  <si>
    <t>Yulin</t>
  </si>
  <si>
    <t>Baise</t>
  </si>
  <si>
    <t>Hezhou</t>
  </si>
  <si>
    <t>Hechi</t>
  </si>
  <si>
    <t>Laibin</t>
  </si>
  <si>
    <t>Chongzuo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</si>
</sst>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9">
    <font>
      <sz val="11"/>
      <color theme="1"/>
      <name val="宋体"/>
      <charset val="134"/>
      <scheme val="minor"/>
    </font>
    <font>
      <b/>
      <sz val="11"/>
      <color rgb="FF000000"/>
      <name val="Microsoft YaHei"/>
      <charset val="134"/>
    </font>
    <font>
      <sz val="10"/>
      <color rgb="FF000000"/>
      <name val="Microsoft YaHei"/>
      <charset val="134"/>
    </font>
    <font>
      <sz val="10"/>
      <color theme="1"/>
      <name val="Microsoft YaHei"/>
      <charset val="134"/>
    </font>
    <font>
      <sz val="12"/>
      <color theme="1"/>
      <name val="Microsoft YaHei"/>
      <charset val="134"/>
    </font>
    <font>
      <sz val="18"/>
      <color theme="8"/>
      <name val="Times New Roman"/>
      <charset val="134"/>
    </font>
    <font>
      <sz val="12"/>
      <color theme="1"/>
      <name val="Times New Roman"/>
      <charset val="134"/>
    </font>
    <font>
      <sz val="18"/>
      <color theme="1"/>
      <name val="Times New Roman"/>
      <charset val="134"/>
    </font>
    <font>
      <b/>
      <sz val="11"/>
      <color theme="1"/>
      <name val="Microsoft YaHei"/>
      <charset val="134"/>
    </font>
    <font>
      <sz val="10"/>
      <color rgb="FF231F20"/>
      <name val="Microsoft YaHei"/>
      <charset val="134"/>
    </font>
    <font>
      <sz val="10"/>
      <color theme="4"/>
      <name val="Microsoft YaHei"/>
      <charset val="134"/>
    </font>
    <font>
      <sz val="18"/>
      <color theme="4"/>
      <name val="Microsoft YaHei"/>
      <charset val="134"/>
    </font>
    <font>
      <sz val="18"/>
      <color theme="4"/>
      <name val="Times New Roman"/>
      <charset val="134"/>
    </font>
    <font>
      <sz val="18"/>
      <color rgb="FF231F20"/>
      <name val="Microsoft YaHei"/>
      <charset val="134"/>
    </font>
    <font>
      <b/>
      <sz val="11"/>
      <color rgb="FFFF0000"/>
      <name val="Microsoft YaHei"/>
      <charset val="134"/>
    </font>
    <font>
      <sz val="10"/>
      <color rgb="FFFF0000"/>
      <name val="Microsoft YaHei"/>
      <charset val="134"/>
    </font>
    <font>
      <b/>
      <sz val="10"/>
      <color theme="1"/>
      <name val="Microsoft YaHei"/>
      <charset val="134"/>
    </font>
    <font>
      <b/>
      <sz val="10"/>
      <color rgb="FF231F20"/>
      <name val="Microsoft YaHei"/>
      <charset val="134"/>
    </font>
    <font>
      <sz val="10"/>
      <name val="Microsoft YaHei"/>
      <charset val="134"/>
    </font>
    <font>
      <sz val="18"/>
      <color theme="1"/>
      <name val="Microsoft YaHei"/>
      <charset val="134"/>
    </font>
    <font>
      <b/>
      <sz val="12"/>
      <color theme="1"/>
      <name val="Microsoft YaHei"/>
      <charset val="134"/>
    </font>
    <font>
      <b/>
      <sz val="11"/>
      <name val="Microsoft YaHei"/>
      <charset val="134"/>
    </font>
    <font>
      <sz val="12"/>
      <name val="Microsoft YaHei"/>
      <charset val="134"/>
    </font>
    <font>
      <sz val="12"/>
      <color theme="4"/>
      <name val="Microsoft YaHei"/>
      <charset val="134"/>
    </font>
    <font>
      <sz val="22"/>
      <color theme="1"/>
      <name val="Times New Roman"/>
      <charset val="134"/>
    </font>
    <font>
      <b/>
      <sz val="22"/>
      <color theme="1"/>
      <name val="Microsoft YaHei"/>
      <charset val="134"/>
    </font>
    <font>
      <sz val="22"/>
      <color rgb="FF231F20"/>
      <name val="Microsoft YaHei"/>
      <charset val="134"/>
    </font>
    <font>
      <sz val="22"/>
      <color theme="1"/>
      <name val="Microsoft YaHei"/>
      <charset val="134"/>
    </font>
    <font>
      <b/>
      <sz val="14"/>
      <color rgb="FFFF0000"/>
      <name val="Microsoft YaHei"/>
      <charset val="134"/>
    </font>
    <font>
      <b/>
      <sz val="14"/>
      <color theme="1"/>
      <name val="Microsoft YaHei"/>
      <charset val="134"/>
    </font>
    <font>
      <sz val="14"/>
      <color rgb="FFFF0000"/>
      <name val="Microsoft YaHei"/>
      <charset val="134"/>
    </font>
    <font>
      <sz val="14"/>
      <color theme="1"/>
      <name val="Microsoft YaHei"/>
      <charset val="134"/>
    </font>
    <font>
      <sz val="22"/>
      <color theme="1"/>
      <name val="黑体"/>
      <charset val="134"/>
    </font>
    <font>
      <sz val="14"/>
      <color theme="1"/>
      <name val="Times New Roman"/>
      <charset val="134"/>
    </font>
    <font>
      <sz val="14"/>
      <color rgb="FF231F20"/>
      <name val="Microsoft YaHei"/>
      <charset val="134"/>
    </font>
    <font>
      <sz val="18"/>
      <color theme="1"/>
      <name val="宋体"/>
      <charset val="134"/>
    </font>
    <font>
      <sz val="14"/>
      <color theme="4"/>
      <name val="Microsoft YaHei"/>
      <charset val="134"/>
    </font>
    <font>
      <b/>
      <sz val="14"/>
      <color rgb="FF231F20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14"/>
      <color rgb="FFFF0000"/>
      <name val="Microsoft YaHei"/>
      <charset val="134"/>
    </font>
    <font>
      <vertAlign val="subscript"/>
      <sz val="10"/>
      <color rgb="FFFF0000"/>
      <name val="Microsoft YaHe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5" applyNumberFormat="0" applyFill="0" applyAlignment="0" applyProtection="0">
      <alignment vertical="center"/>
    </xf>
    <xf numFmtId="0" fontId="44" fillId="0" borderId="5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4" borderId="7" applyNumberFormat="0" applyAlignment="0" applyProtection="0">
      <alignment vertical="center"/>
    </xf>
    <xf numFmtId="0" fontId="47" fillId="5" borderId="8" applyNumberFormat="0" applyAlignment="0" applyProtection="0">
      <alignment vertical="center"/>
    </xf>
    <xf numFmtId="0" fontId="48" fillId="5" borderId="7" applyNumberFormat="0" applyAlignment="0" applyProtection="0">
      <alignment vertical="center"/>
    </xf>
    <xf numFmtId="0" fontId="49" fillId="6" borderId="9" applyNumberFormat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56" fillId="11" borderId="0" applyNumberFormat="0" applyBorder="0" applyAlignment="0" applyProtection="0">
      <alignment vertical="center"/>
    </xf>
    <xf numFmtId="0" fontId="56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5" fillId="14" borderId="0" applyNumberFormat="0" applyBorder="0" applyAlignment="0" applyProtection="0">
      <alignment vertical="center"/>
    </xf>
    <xf numFmtId="0" fontId="56" fillId="15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5" fillId="18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5" fillId="22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6" fillId="27" borderId="0" applyNumberFormat="0" applyBorder="0" applyAlignment="0" applyProtection="0">
      <alignment vertical="center"/>
    </xf>
    <xf numFmtId="0" fontId="56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56" fillId="31" borderId="0" applyNumberFormat="0" applyBorder="0" applyAlignment="0" applyProtection="0">
      <alignment vertical="center"/>
    </xf>
    <xf numFmtId="0" fontId="56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4" fillId="0" borderId="0" xfId="0" applyFont="1">
      <alignment vertical="center"/>
    </xf>
    <xf numFmtId="0" fontId="25" fillId="0" borderId="0" xfId="0" applyFont="1" applyFill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Fill="1" applyAlignment="1">
      <alignment horizontal="center" vertical="center" wrapText="1"/>
    </xf>
    <xf numFmtId="0" fontId="33" fillId="0" borderId="0" xfId="0" applyFont="1">
      <alignment vertical="center"/>
    </xf>
    <xf numFmtId="0" fontId="34" fillId="0" borderId="0" xfId="0" applyFont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5" fillId="0" borderId="0" xfId="0" applyFont="1">
      <alignment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/>
        <right/>
        <top style="thick">
          <color rgb="FFFFFFFF"/>
        </top>
        <bottom/>
        <vertical/>
        <horizontal/>
      </border>
    </dxf>
    <dxf>
      <font>
        <b val="1"/>
        <i val="0"/>
        <u val="none"/>
        <sz val="11"/>
        <color rgb="FFFFFFFF"/>
      </font>
      <fill>
        <patternFill patternType="solid">
          <bgColor theme="4"/>
        </patternFill>
      </fill>
      <border>
        <left/>
        <right/>
        <top style="thick">
          <color rgb="FFFFFFFF"/>
        </top>
        <bottom/>
        <vertical/>
        <horizontal/>
      </border>
    </dxf>
    <dxf>
      <border>
        <left style="medium">
          <color rgb="FFFFFFFF"/>
        </left>
        <right style="medium">
          <color rgb="FFFFFFFF"/>
        </right>
        <top style="medium">
          <color theme="4"/>
        </top>
        <bottom style="medium">
          <color theme="4"/>
        </bottom>
        <vertical/>
        <horizontal style="medium">
          <color rgb="FFFFFFFF"/>
        </horizontal>
      </border>
    </dxf>
    <dxf>
      <fill>
        <patternFill patternType="solid">
          <bgColor theme="4" tint="0.8"/>
        </patternFill>
      </fill>
      <border>
        <left/>
        <right/>
        <top style="medium">
          <color theme="4"/>
        </top>
        <bottom style="medium">
          <color theme="4"/>
        </bottom>
        <vertical/>
        <horizontal style="medium">
          <color rgb="FFFFFFFF"/>
        </horizontal>
      </border>
    </dxf>
    <dxf>
      <fill>
        <patternFill patternType="solid">
          <bgColor theme="4" tint="0.799981688894314"/>
        </patternFill>
      </fill>
    </dxf>
    <dxf>
      <font>
        <b val="1"/>
        <u val="none"/>
        <color rgb="FF08090C"/>
      </font>
      <fill>
        <patternFill patternType="solid">
          <bgColor theme="4" tint="0.799981688894314"/>
        </patternFill>
      </fill>
      <border>
        <left style="medium">
          <color rgb="FFFFFFFF"/>
        </left>
        <right/>
        <top style="medium">
          <color theme="4"/>
        </top>
        <bottom style="medium">
          <color theme="4"/>
        </bottom>
        <vertical/>
        <horizontal style="medium">
          <color rgb="FFFFFFFF"/>
        </horizontal>
      </border>
    </dxf>
    <dxf>
      <font>
        <b val="1"/>
        <u val="none"/>
        <color rgb="FF08090C"/>
      </font>
      <fill>
        <patternFill patternType="solid">
          <bgColor theme="4" tint="0.799981688894314"/>
        </patternFill>
      </fill>
      <border>
        <left/>
        <right style="medium">
          <color rgb="FFFFFFFF"/>
        </right>
        <top style="medium">
          <color theme="4"/>
        </top>
        <bottom style="medium">
          <color theme="4"/>
        </bottom>
        <vertical/>
        <horizontal style="medium">
          <color rgb="FFFFFFFF"/>
        </horizontal>
      </border>
    </dxf>
    <dxf>
      <font>
        <b val="1"/>
        <i val="0"/>
        <u val="none"/>
        <sz val="10"/>
        <color rgb="FFFFFFFF"/>
      </font>
      <fill>
        <patternFill patternType="solid">
          <bgColor theme="4"/>
        </patternFill>
      </fill>
      <border>
        <left/>
        <right/>
        <top style="thick">
          <color theme="0"/>
        </top>
        <bottom/>
        <vertical/>
        <horizontal/>
      </border>
    </dxf>
    <dxf>
      <font>
        <b val="1"/>
        <i val="0"/>
        <u val="none"/>
        <sz val="10"/>
        <color rgb="FFFFFFFF"/>
      </font>
      <fill>
        <patternFill patternType="solid">
          <bgColor theme="4"/>
        </patternFill>
      </fill>
      <border>
        <left/>
        <right/>
        <top/>
        <bottom/>
        <vertical style="medium">
          <color rgb="FFFFFFFF"/>
        </vertical>
        <horizontal style="medium">
          <color rgb="FFFFFFFF"/>
        </horizontal>
      </border>
    </dxf>
    <dxf>
      <font>
        <b val="0"/>
        <u val="none"/>
        <color rgb="FF08090C"/>
      </font>
      <fill>
        <patternFill patternType="solid">
          <bgColor theme="4" tint="0.9"/>
        </patternFill>
      </fill>
      <border>
        <left/>
        <right/>
        <top style="medium">
          <color theme="4"/>
        </top>
        <bottom style="medium">
          <color theme="4"/>
        </bottom>
        <vertical style="medium">
          <color rgb="FFFFFFFF"/>
        </vertical>
        <horizontal style="medium">
          <color rgb="FFFFFFFF"/>
        </horizontal>
      </border>
    </dxf>
  </dxfs>
  <tableStyles count="1" defaultTableStyle="TableStyleMedium2" defaultPivotStyle="PivotStyleLight16">
    <tableStyle name="深色系标题行汇总行镶边行表格样式_ab588b" count="10" xr9:uid="{E748F9CC-78BF-47B0-9F75-88C1FAA8F9BA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294"/>
  <sheetViews>
    <sheetView zoomScale="65" zoomScaleNormal="65" topLeftCell="CC271" workbookViewId="0">
      <selection activeCell="CE279" sqref="CE279:CO294"/>
    </sheetView>
  </sheetViews>
  <sheetFormatPr defaultColWidth="9" defaultRowHeight="27.75"/>
  <cols>
    <col min="1" max="1" width="109.616666666667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45.7666666666667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P1" s="40"/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39" customHeight="1" spans="1:98">
      <c r="A2" s="42" t="s">
        <v>22</v>
      </c>
      <c r="B2" s="43">
        <v>15.794</v>
      </c>
      <c r="C2" s="43">
        <v>8.258</v>
      </c>
      <c r="D2" s="43">
        <v>8.225</v>
      </c>
      <c r="E2" s="43">
        <v>5.303</v>
      </c>
      <c r="F2" s="43">
        <v>3.786</v>
      </c>
      <c r="G2" s="43">
        <v>2.196</v>
      </c>
      <c r="H2" s="43">
        <v>6.087</v>
      </c>
      <c r="I2" s="43">
        <v>7.065</v>
      </c>
      <c r="J2" s="43">
        <v>9.745</v>
      </c>
      <c r="K2" s="43">
        <v>8.153</v>
      </c>
      <c r="L2" s="43">
        <v>4.075</v>
      </c>
      <c r="M2" s="43">
        <v>7.729</v>
      </c>
      <c r="N2" s="43">
        <v>4.147</v>
      </c>
      <c r="O2" s="43">
        <v>3.594</v>
      </c>
      <c r="P2" s="40"/>
      <c r="Q2" s="48" t="s">
        <v>23</v>
      </c>
      <c r="R2" s="49">
        <f>(B2-MIN($B$2:$O$71)/(MAX($B$2:$O$71)-MIN($B$2:$O$71)))</f>
        <v>15.7798738923847</v>
      </c>
      <c r="S2" s="49">
        <f t="shared" ref="S2:AE2" si="0">(C2-MIN($B$2:$O$71)/(MAX($B$2:$O$71)-MIN($B$2:$O$71)))</f>
        <v>8.24387389238474</v>
      </c>
      <c r="T2" s="49">
        <f t="shared" si="0"/>
        <v>8.21087389238474</v>
      </c>
      <c r="U2" s="49">
        <f t="shared" si="0"/>
        <v>5.28887389238474</v>
      </c>
      <c r="V2" s="49">
        <f t="shared" si="0"/>
        <v>3.77187389238474</v>
      </c>
      <c r="W2" s="49">
        <f t="shared" si="0"/>
        <v>2.18187389238474</v>
      </c>
      <c r="X2" s="49">
        <f t="shared" si="0"/>
        <v>6.07287389238474</v>
      </c>
      <c r="Y2" s="49">
        <f t="shared" si="0"/>
        <v>7.05087389238474</v>
      </c>
      <c r="Z2" s="49">
        <f t="shared" si="0"/>
        <v>9.73087389238474</v>
      </c>
      <c r="AA2" s="49">
        <f t="shared" si="0"/>
        <v>8.13887389238474</v>
      </c>
      <c r="AB2" s="49">
        <f t="shared" si="0"/>
        <v>4.06087389238474</v>
      </c>
      <c r="AC2" s="49">
        <f t="shared" si="0"/>
        <v>7.71487389238474</v>
      </c>
      <c r="AD2" s="49">
        <f t="shared" si="0"/>
        <v>4.13287389238474</v>
      </c>
      <c r="AE2" s="49">
        <f t="shared" si="0"/>
        <v>3.57987389238474</v>
      </c>
      <c r="AF2" s="48" t="s">
        <v>24</v>
      </c>
      <c r="AG2" s="49">
        <f>R2+0.0001</f>
        <v>15.7799738923847</v>
      </c>
      <c r="AH2" s="49">
        <f t="shared" ref="AH2:AU2" si="1">S2+0.0001</f>
        <v>8.24397389238474</v>
      </c>
      <c r="AI2" s="49">
        <f t="shared" si="1"/>
        <v>8.21097389238474</v>
      </c>
      <c r="AJ2" s="49">
        <f t="shared" si="1"/>
        <v>5.28897389238474</v>
      </c>
      <c r="AK2" s="49">
        <f t="shared" si="1"/>
        <v>3.77197389238474</v>
      </c>
      <c r="AL2" s="49">
        <f t="shared" si="1"/>
        <v>2.18197389238474</v>
      </c>
      <c r="AM2" s="49">
        <f t="shared" si="1"/>
        <v>6.07297389238474</v>
      </c>
      <c r="AN2" s="49">
        <f t="shared" si="1"/>
        <v>7.05097389238474</v>
      </c>
      <c r="AO2" s="49">
        <f t="shared" si="1"/>
        <v>9.73097389238474</v>
      </c>
      <c r="AP2" s="49">
        <f t="shared" si="1"/>
        <v>8.13897389238474</v>
      </c>
      <c r="AQ2" s="49">
        <f t="shared" si="1"/>
        <v>4.06097389238474</v>
      </c>
      <c r="AR2" s="49">
        <f t="shared" si="1"/>
        <v>7.71497389238474</v>
      </c>
      <c r="AS2" s="49">
        <f t="shared" si="1"/>
        <v>4.13297389238474</v>
      </c>
      <c r="AT2" s="49">
        <f t="shared" si="1"/>
        <v>3.57997389238474</v>
      </c>
      <c r="AU2" s="49">
        <f>SUM(AG2:AT2)</f>
        <v>93.9606344933864</v>
      </c>
      <c r="AV2" s="48" t="s">
        <v>25</v>
      </c>
      <c r="AW2" s="49">
        <f>AG2/$AU$72</f>
        <v>0.00587663193909917</v>
      </c>
      <c r="AX2" s="49">
        <f t="shared" ref="AX2:BJ2" si="2">AH2/$AU$72</f>
        <v>0.00307014451427374</v>
      </c>
      <c r="AY2" s="49">
        <f t="shared" si="2"/>
        <v>0.00305785495946758</v>
      </c>
      <c r="AZ2" s="49">
        <f t="shared" si="2"/>
        <v>0.00196967074299466</v>
      </c>
      <c r="BA2" s="49">
        <f t="shared" si="2"/>
        <v>0.0014047236326629</v>
      </c>
      <c r="BB2" s="49">
        <f t="shared" si="2"/>
        <v>0.000812590537456897</v>
      </c>
      <c r="BC2" s="49">
        <f t="shared" si="2"/>
        <v>0.00226164077232894</v>
      </c>
      <c r="BD2" s="49">
        <f t="shared" si="2"/>
        <v>0.00262585848749339</v>
      </c>
      <c r="BE2" s="49">
        <f t="shared" si="2"/>
        <v>0.00362391930205445</v>
      </c>
      <c r="BF2" s="49">
        <f t="shared" si="2"/>
        <v>0.00303104138534504</v>
      </c>
      <c r="BG2" s="49">
        <f t="shared" si="2"/>
        <v>0.00151235033990474</v>
      </c>
      <c r="BH2" s="49">
        <f t="shared" si="2"/>
        <v>0.00287313922662344</v>
      </c>
      <c r="BI2" s="49">
        <f t="shared" si="2"/>
        <v>0.00153916391402728</v>
      </c>
      <c r="BJ2" s="49">
        <f t="shared" si="2"/>
        <v>0.00133322076833614</v>
      </c>
      <c r="BK2" s="51" t="s">
        <v>26</v>
      </c>
      <c r="BL2" s="49">
        <f>AW2*LN(AW2)</f>
        <v>-0.0301869153470816</v>
      </c>
      <c r="BM2" s="49">
        <f t="shared" ref="BM2:BY2" si="3">AX2*LN(AX2)</f>
        <v>-0.01776395024551</v>
      </c>
      <c r="BN2" s="49">
        <f t="shared" si="3"/>
        <v>-0.0177051074296268</v>
      </c>
      <c r="BO2" s="49">
        <f t="shared" si="3"/>
        <v>-0.0122708298703431</v>
      </c>
      <c r="BP2" s="49">
        <f t="shared" si="3"/>
        <v>-0.00922610499398228</v>
      </c>
      <c r="BQ2" s="49">
        <f t="shared" si="3"/>
        <v>-0.00578181181529014</v>
      </c>
      <c r="BR2" s="49">
        <f t="shared" si="3"/>
        <v>-0.0137771573103809</v>
      </c>
      <c r="BS2" s="49">
        <f t="shared" si="3"/>
        <v>-0.0156037633389895</v>
      </c>
      <c r="BT2" s="49">
        <f t="shared" si="3"/>
        <v>-0.0203671482125826</v>
      </c>
      <c r="BU2" s="49">
        <f t="shared" si="3"/>
        <v>-0.0175765513881328</v>
      </c>
      <c r="BV2" s="49">
        <f t="shared" si="3"/>
        <v>-0.00982133970551359</v>
      </c>
      <c r="BW2" s="49">
        <f t="shared" si="3"/>
        <v>-0.016814616467269</v>
      </c>
      <c r="BX2" s="49">
        <f t="shared" si="3"/>
        <v>-0.00996841959723774</v>
      </c>
      <c r="BY2" s="49">
        <f t="shared" si="3"/>
        <v>-0.00882613164709735</v>
      </c>
      <c r="BZ2" s="49">
        <f>SUM(BL2:BY2)</f>
        <v>-0.205689847369038</v>
      </c>
      <c r="CA2" s="51" t="s">
        <v>27</v>
      </c>
      <c r="CB2" s="51" t="s">
        <v>28</v>
      </c>
      <c r="CC2" s="48" t="s">
        <v>29</v>
      </c>
      <c r="CD2" s="51" t="s">
        <v>30</v>
      </c>
      <c r="CE2" s="51" t="s">
        <v>31</v>
      </c>
      <c r="CF2" s="49">
        <f>AW2*$CD$72</f>
        <v>0.00193602794572569</v>
      </c>
      <c r="CG2" s="49">
        <f t="shared" ref="CG2:CS2" si="4">AX2*$CD$72</f>
        <v>0.00101144424878879</v>
      </c>
      <c r="CH2" s="49">
        <f t="shared" si="4"/>
        <v>0.00100739551444711</v>
      </c>
      <c r="CI2" s="49">
        <f t="shared" si="4"/>
        <v>0.00064889849182906</v>
      </c>
      <c r="CJ2" s="49">
        <f t="shared" si="4"/>
        <v>0.000462779401031123</v>
      </c>
      <c r="CK2" s="49">
        <f t="shared" si="4"/>
        <v>0.000267704019113704</v>
      </c>
      <c r="CL2" s="49">
        <f t="shared" si="4"/>
        <v>0.000745086604673875</v>
      </c>
      <c r="CM2" s="49">
        <f t="shared" si="4"/>
        <v>0.000865076367891005</v>
      </c>
      <c r="CN2" s="49">
        <f t="shared" si="4"/>
        <v>0.00119388267200338</v>
      </c>
      <c r="CO2" s="49">
        <f t="shared" si="4"/>
        <v>0.000998561912247074</v>
      </c>
      <c r="CP2" s="49">
        <f t="shared" si="4"/>
        <v>0.000498236498750702</v>
      </c>
      <c r="CQ2" s="49">
        <f t="shared" si="4"/>
        <v>0.000946541810402429</v>
      </c>
      <c r="CR2" s="49">
        <f t="shared" si="4"/>
        <v>0.000507070100950737</v>
      </c>
      <c r="CS2" s="49">
        <f t="shared" si="4"/>
        <v>0.000439223128497699</v>
      </c>
      <c r="CT2" s="68" t="s">
        <v>22</v>
      </c>
    </row>
    <row r="3" ht="55.5" customHeight="1" spans="1:98">
      <c r="A3" s="42">
        <v>2021</v>
      </c>
      <c r="B3" s="43">
        <v>15.412</v>
      </c>
      <c r="C3" s="43">
        <v>8.559</v>
      </c>
      <c r="D3" s="43">
        <v>7.979</v>
      </c>
      <c r="E3" s="43">
        <v>5.298</v>
      </c>
      <c r="F3" s="43">
        <v>3.711</v>
      </c>
      <c r="G3" s="43">
        <v>2.138</v>
      </c>
      <c r="H3" s="43">
        <v>5.478</v>
      </c>
      <c r="I3" s="43">
        <v>6.979</v>
      </c>
      <c r="J3" s="43">
        <v>9.481</v>
      </c>
      <c r="K3" s="43">
        <v>8.128</v>
      </c>
      <c r="L3" s="43">
        <v>3.989</v>
      </c>
      <c r="M3" s="43">
        <v>7.11</v>
      </c>
      <c r="N3" s="43">
        <v>4.136</v>
      </c>
      <c r="O3" s="43">
        <v>3.737</v>
      </c>
      <c r="P3" s="40"/>
      <c r="Q3" s="48" t="s">
        <v>32</v>
      </c>
      <c r="R3" s="49">
        <f t="shared" ref="R3:R34" si="5">(B3-MIN($B$2:$O$71)/(MAX($B$2:$O$71)-MIN($B$2:$O$71)))</f>
        <v>15.3978738923847</v>
      </c>
      <c r="S3" s="49">
        <f t="shared" ref="S3:AE3" si="6">(C3-MIN($B$2:$O$71)/(MAX($B$2:$O$71)-MIN($B$2:$O$71)))</f>
        <v>8.54487389238474</v>
      </c>
      <c r="T3" s="49">
        <f t="shared" si="6"/>
        <v>7.96487389238474</v>
      </c>
      <c r="U3" s="49">
        <f t="shared" si="6"/>
        <v>5.28387389238474</v>
      </c>
      <c r="V3" s="49">
        <f t="shared" si="6"/>
        <v>3.69687389238474</v>
      </c>
      <c r="W3" s="49">
        <f t="shared" si="6"/>
        <v>2.12387389238474</v>
      </c>
      <c r="X3" s="49">
        <f t="shared" si="6"/>
        <v>5.46387389238474</v>
      </c>
      <c r="Y3" s="49">
        <f t="shared" si="6"/>
        <v>6.96487389238474</v>
      </c>
      <c r="Z3" s="49">
        <f t="shared" si="6"/>
        <v>9.46687389238474</v>
      </c>
      <c r="AA3" s="49">
        <f t="shared" si="6"/>
        <v>8.11387389238474</v>
      </c>
      <c r="AB3" s="49">
        <f t="shared" si="6"/>
        <v>3.97487389238474</v>
      </c>
      <c r="AC3" s="49">
        <f t="shared" si="6"/>
        <v>7.09587389238474</v>
      </c>
      <c r="AD3" s="49">
        <f t="shared" si="6"/>
        <v>4.12187389238474</v>
      </c>
      <c r="AE3" s="49">
        <f t="shared" si="6"/>
        <v>3.72287389238474</v>
      </c>
      <c r="AF3" s="50"/>
      <c r="AG3" s="49">
        <f t="shared" ref="AG3:AG34" si="7">R3+0.0001</f>
        <v>15.3979738923847</v>
      </c>
      <c r="AH3" s="49">
        <f t="shared" ref="AH3:AU3" si="8">S3+0.0001</f>
        <v>8.54497389238474</v>
      </c>
      <c r="AI3" s="49">
        <f t="shared" si="8"/>
        <v>7.96497389238474</v>
      </c>
      <c r="AJ3" s="49">
        <f t="shared" si="8"/>
        <v>5.28397389238474</v>
      </c>
      <c r="AK3" s="49">
        <f t="shared" si="8"/>
        <v>3.69697389238474</v>
      </c>
      <c r="AL3" s="49">
        <f t="shared" si="8"/>
        <v>2.12397389238474</v>
      </c>
      <c r="AM3" s="49">
        <f t="shared" si="8"/>
        <v>5.46397389238474</v>
      </c>
      <c r="AN3" s="49">
        <f t="shared" si="8"/>
        <v>6.96497389238474</v>
      </c>
      <c r="AO3" s="49">
        <f t="shared" si="8"/>
        <v>9.46697389238474</v>
      </c>
      <c r="AP3" s="49">
        <f t="shared" si="8"/>
        <v>8.11397389238474</v>
      </c>
      <c r="AQ3" s="49">
        <f t="shared" si="8"/>
        <v>3.97497389238474</v>
      </c>
      <c r="AR3" s="49">
        <f t="shared" si="8"/>
        <v>7.09597389238474</v>
      </c>
      <c r="AS3" s="49">
        <f t="shared" si="8"/>
        <v>4.12197389238474</v>
      </c>
      <c r="AT3" s="49">
        <f t="shared" si="8"/>
        <v>3.72297389238474</v>
      </c>
      <c r="AU3" s="49">
        <f t="shared" ref="AU3:AU34" si="9">SUM(AG3:AT3)</f>
        <v>91.9386344933864</v>
      </c>
      <c r="AV3" s="48" t="s">
        <v>33</v>
      </c>
      <c r="AW3" s="49">
        <f t="shared" ref="AW3:AW34" si="10">AG3/$AU$72</f>
        <v>0.00573437103194905</v>
      </c>
      <c r="AX3" s="49">
        <f t="shared" ref="AX3:BJ3" si="11">AH3/$AU$72</f>
        <v>0.00318224015053601</v>
      </c>
      <c r="AY3" s="49">
        <f t="shared" si="11"/>
        <v>0.00296624191454892</v>
      </c>
      <c r="AZ3" s="49">
        <f t="shared" si="11"/>
        <v>0.00196780868923615</v>
      </c>
      <c r="BA3" s="49">
        <f t="shared" si="11"/>
        <v>0.00137679282628526</v>
      </c>
      <c r="BB3" s="49">
        <f t="shared" si="11"/>
        <v>0.000790990713858187</v>
      </c>
      <c r="BC3" s="49">
        <f t="shared" si="11"/>
        <v>0.00203484262454249</v>
      </c>
      <c r="BD3" s="49">
        <f t="shared" si="11"/>
        <v>0.00259383116284703</v>
      </c>
      <c r="BE3" s="49">
        <f t="shared" si="11"/>
        <v>0.00352560286360515</v>
      </c>
      <c r="BF3" s="49">
        <f t="shared" si="11"/>
        <v>0.0030217311165525</v>
      </c>
      <c r="BG3" s="49">
        <f t="shared" si="11"/>
        <v>0.00148032301525838</v>
      </c>
      <c r="BH3" s="49">
        <f t="shared" si="11"/>
        <v>0.00264261697131997</v>
      </c>
      <c r="BI3" s="49">
        <f t="shared" si="11"/>
        <v>0.00153506739575856</v>
      </c>
      <c r="BJ3" s="49">
        <f t="shared" si="11"/>
        <v>0.00138647550582951</v>
      </c>
      <c r="BK3" s="51" t="s">
        <v>34</v>
      </c>
      <c r="BL3" s="49">
        <f t="shared" ref="BL3:BL34" si="12">AW3*LN(AW3)</f>
        <v>-0.0295966784994573</v>
      </c>
      <c r="BM3" s="49">
        <f t="shared" ref="BM3:BY3" si="13">AX3*LN(AX3)</f>
        <v>-0.0182984214656345</v>
      </c>
      <c r="BN3" s="49">
        <f t="shared" si="13"/>
        <v>-0.0172648908597449</v>
      </c>
      <c r="BO3" s="49">
        <f t="shared" si="13"/>
        <v>-0.012261090655651</v>
      </c>
      <c r="BP3" s="49">
        <f t="shared" si="13"/>
        <v>-0.00907030910674187</v>
      </c>
      <c r="BQ3" s="49">
        <f t="shared" si="13"/>
        <v>-0.00564943312133386</v>
      </c>
      <c r="BR3" s="49">
        <f t="shared" si="13"/>
        <v>-0.0126106050741075</v>
      </c>
      <c r="BS3" s="49">
        <f t="shared" si="13"/>
        <v>-0.015445277058551</v>
      </c>
      <c r="BT3" s="49">
        <f t="shared" si="13"/>
        <v>-0.0199115608036151</v>
      </c>
      <c r="BU3" s="49">
        <f t="shared" si="13"/>
        <v>-0.0175318585002357</v>
      </c>
      <c r="BV3" s="49">
        <f t="shared" si="13"/>
        <v>-0.00964503714725962</v>
      </c>
      <c r="BW3" s="49">
        <f t="shared" si="13"/>
        <v>-0.015686536224118</v>
      </c>
      <c r="BX3" s="49">
        <f t="shared" si="13"/>
        <v>-0.00994597949338127</v>
      </c>
      <c r="BY3" s="49">
        <f t="shared" si="13"/>
        <v>-0.00912438193720453</v>
      </c>
      <c r="BZ3" s="49">
        <f t="shared" ref="BZ3:BZ34" si="14">SUM(BL3:BY3)</f>
        <v>-0.202042059947036</v>
      </c>
      <c r="CA3" s="53" t="s">
        <v>35</v>
      </c>
      <c r="CB3" s="51"/>
      <c r="CC3" s="54" t="s">
        <v>36</v>
      </c>
      <c r="CD3" s="51"/>
      <c r="CE3" s="53" t="s">
        <v>37</v>
      </c>
      <c r="CF3" s="49">
        <f t="shared" ref="CF3:CF23" si="15">AW3*$CD$72</f>
        <v>0.00188916077849773</v>
      </c>
      <c r="CG3" s="49">
        <f t="shared" ref="CG3:CG23" si="16">AX3*$CD$72</f>
        <v>0.00104837361354171</v>
      </c>
      <c r="CH3" s="49">
        <f t="shared" ref="CH3:CH23" si="17">AY3*$CD$72</f>
        <v>0.000977214040263661</v>
      </c>
      <c r="CI3" s="49">
        <f t="shared" ref="CI3:CI23" si="18">AZ3*$CD$72</f>
        <v>0.000648285047231836</v>
      </c>
      <c r="CJ3" s="49">
        <f t="shared" ref="CJ3:CJ23" si="19">BA3*$CD$72</f>
        <v>0.000453577732072754</v>
      </c>
      <c r="CK3" s="49">
        <f t="shared" ref="CK3:CK23" si="20">BB3*$CD$72</f>
        <v>0.000260588061785899</v>
      </c>
      <c r="CL3" s="49">
        <f t="shared" ref="CL3:CL23" si="21">BC3*$CD$72</f>
        <v>0.000670369052731921</v>
      </c>
      <c r="CM3" s="49">
        <f t="shared" ref="CM3:CM23" si="22">BD3*$CD$72</f>
        <v>0.000854525120818743</v>
      </c>
      <c r="CN3" s="49">
        <f t="shared" ref="CN3:CN23" si="23">BE3*$CD$72</f>
        <v>0.00116149279726992</v>
      </c>
      <c r="CO3" s="49">
        <f t="shared" ref="CO3:CO23" si="24">BF3*$CD$72</f>
        <v>0.000995494689260953</v>
      </c>
      <c r="CP3" s="49">
        <f t="shared" ref="CP3:CP23" si="25">BG3*$CD$72</f>
        <v>0.00048768525167844</v>
      </c>
      <c r="CQ3" s="49">
        <f t="shared" ref="CQ3:CQ23" si="26">BH3*$CD$72</f>
        <v>0.000870597369266025</v>
      </c>
      <c r="CR3" s="49">
        <f t="shared" ref="CR3:CR23" si="27">BI3*$CD$72</f>
        <v>0.000505720522836843</v>
      </c>
      <c r="CS3" s="49">
        <f t="shared" ref="CS3:CS23" si="28">BJ3*$CD$72</f>
        <v>0.000456767643978322</v>
      </c>
      <c r="CT3" s="58">
        <v>2021</v>
      </c>
    </row>
    <row r="4" ht="39" customHeight="1" spans="1:98">
      <c r="A4" s="42">
        <v>2020</v>
      </c>
      <c r="B4" s="43">
        <v>14.976</v>
      </c>
      <c r="C4" s="43">
        <v>8.52</v>
      </c>
      <c r="D4" s="43">
        <v>7.659</v>
      </c>
      <c r="E4" s="43">
        <v>5.286</v>
      </c>
      <c r="F4" s="43">
        <v>3.716</v>
      </c>
      <c r="G4" s="43">
        <v>2.06</v>
      </c>
      <c r="H4" s="43">
        <v>5.419</v>
      </c>
      <c r="I4" s="43">
        <v>7.347</v>
      </c>
      <c r="J4" s="43">
        <v>9.589</v>
      </c>
      <c r="K4" s="43">
        <v>8.344</v>
      </c>
      <c r="L4" s="43">
        <v>3.921</v>
      </c>
      <c r="M4" s="43">
        <v>6.989</v>
      </c>
      <c r="N4" s="43">
        <v>3.688</v>
      </c>
      <c r="O4" s="43">
        <v>3.755</v>
      </c>
      <c r="P4" s="40"/>
      <c r="Q4" s="50"/>
      <c r="R4" s="49">
        <f t="shared" si="5"/>
        <v>14.9618738923847</v>
      </c>
      <c r="S4" s="49">
        <f t="shared" ref="S4:AE4" si="29">(C4-MIN($B$2:$O$71)/(MAX($B$2:$O$71)-MIN($B$2:$O$71)))</f>
        <v>8.50587389238474</v>
      </c>
      <c r="T4" s="49">
        <f t="shared" si="29"/>
        <v>7.64487389238474</v>
      </c>
      <c r="U4" s="49">
        <f t="shared" si="29"/>
        <v>5.27187389238474</v>
      </c>
      <c r="V4" s="49">
        <f t="shared" si="29"/>
        <v>3.70187389238474</v>
      </c>
      <c r="W4" s="49">
        <f t="shared" si="29"/>
        <v>2.04587389238474</v>
      </c>
      <c r="X4" s="49">
        <f t="shared" si="29"/>
        <v>5.40487389238474</v>
      </c>
      <c r="Y4" s="49">
        <f t="shared" si="29"/>
        <v>7.33287389238474</v>
      </c>
      <c r="Z4" s="49">
        <f t="shared" si="29"/>
        <v>9.57487389238474</v>
      </c>
      <c r="AA4" s="49">
        <f t="shared" si="29"/>
        <v>8.32987389238474</v>
      </c>
      <c r="AB4" s="49">
        <f t="shared" si="29"/>
        <v>3.90687389238474</v>
      </c>
      <c r="AC4" s="49">
        <f t="shared" si="29"/>
        <v>6.97487389238474</v>
      </c>
      <c r="AD4" s="49">
        <f t="shared" si="29"/>
        <v>3.67387389238474</v>
      </c>
      <c r="AE4" s="49">
        <f t="shared" si="29"/>
        <v>3.74087389238474</v>
      </c>
      <c r="AF4" s="50"/>
      <c r="AG4" s="49">
        <f t="shared" si="7"/>
        <v>14.9619738923847</v>
      </c>
      <c r="AH4" s="49">
        <f t="shared" ref="AH4:AU4" si="30">S4+0.0001</f>
        <v>8.50597389238474</v>
      </c>
      <c r="AI4" s="49">
        <f t="shared" si="30"/>
        <v>7.64497389238474</v>
      </c>
      <c r="AJ4" s="49">
        <f t="shared" si="30"/>
        <v>5.27197389238474</v>
      </c>
      <c r="AK4" s="49">
        <f t="shared" si="30"/>
        <v>3.70197389238474</v>
      </c>
      <c r="AL4" s="49">
        <f t="shared" si="30"/>
        <v>2.04597389238474</v>
      </c>
      <c r="AM4" s="49">
        <f t="shared" si="30"/>
        <v>5.40497389238474</v>
      </c>
      <c r="AN4" s="49">
        <f t="shared" si="30"/>
        <v>7.33297389238474</v>
      </c>
      <c r="AO4" s="49">
        <f t="shared" si="30"/>
        <v>9.57497389238474</v>
      </c>
      <c r="AP4" s="49">
        <f t="shared" si="30"/>
        <v>8.32997389238474</v>
      </c>
      <c r="AQ4" s="49">
        <f t="shared" si="30"/>
        <v>3.90697389238474</v>
      </c>
      <c r="AR4" s="49">
        <f t="shared" si="30"/>
        <v>6.97497389238474</v>
      </c>
      <c r="AS4" s="49">
        <f t="shared" si="30"/>
        <v>3.67397389238474</v>
      </c>
      <c r="AT4" s="49">
        <f t="shared" si="30"/>
        <v>3.74097389238474</v>
      </c>
      <c r="AU4" s="49">
        <f t="shared" si="9"/>
        <v>91.0726344933864</v>
      </c>
      <c r="AV4" s="48" t="s">
        <v>38</v>
      </c>
      <c r="AW4" s="49">
        <f t="shared" si="10"/>
        <v>0.00557199994420703</v>
      </c>
      <c r="AX4" s="49">
        <f t="shared" ref="AX4:BJ4" si="31">AH4/$AU$72</f>
        <v>0.00316771613121964</v>
      </c>
      <c r="AY4" s="49">
        <f t="shared" si="31"/>
        <v>0.00284707047400431</v>
      </c>
      <c r="AZ4" s="49">
        <f t="shared" si="31"/>
        <v>0.00196333976021573</v>
      </c>
      <c r="BA4" s="49">
        <f t="shared" si="31"/>
        <v>0.00137865488004377</v>
      </c>
      <c r="BB4" s="49">
        <f t="shared" si="31"/>
        <v>0.00076194267522544</v>
      </c>
      <c r="BC4" s="49">
        <f t="shared" si="31"/>
        <v>0.00201287039019208</v>
      </c>
      <c r="BD4" s="49">
        <f t="shared" si="31"/>
        <v>0.00273087831947332</v>
      </c>
      <c r="BE4" s="49">
        <f t="shared" si="31"/>
        <v>0.00356582322478895</v>
      </c>
      <c r="BF4" s="49">
        <f t="shared" si="31"/>
        <v>0.0031021718389201</v>
      </c>
      <c r="BG4" s="49">
        <f t="shared" si="31"/>
        <v>0.00145499908414265</v>
      </c>
      <c r="BH4" s="49">
        <f t="shared" si="31"/>
        <v>0.00259755527036405</v>
      </c>
      <c r="BI4" s="49">
        <f t="shared" si="31"/>
        <v>0.00136822737899611</v>
      </c>
      <c r="BJ4" s="49">
        <f t="shared" si="31"/>
        <v>0.00139317889936014</v>
      </c>
      <c r="BK4" s="49"/>
      <c r="BL4" s="49">
        <f t="shared" si="12"/>
        <v>-0.0289186865811432</v>
      </c>
      <c r="BM4" s="49">
        <f t="shared" ref="BM4:BY4" si="32">AX4*LN(AX4)</f>
        <v>-0.0182293967115559</v>
      </c>
      <c r="BN4" s="49">
        <f t="shared" si="32"/>
        <v>-0.0166880031308014</v>
      </c>
      <c r="BO4" s="49">
        <f t="shared" si="32"/>
        <v>-0.0122377093483228</v>
      </c>
      <c r="BP4" s="49">
        <f t="shared" si="32"/>
        <v>-0.00908071300178812</v>
      </c>
      <c r="BQ4" s="49">
        <f t="shared" si="32"/>
        <v>-0.00547047352546594</v>
      </c>
      <c r="BR4" s="49">
        <f t="shared" si="32"/>
        <v>-0.0124962889145801</v>
      </c>
      <c r="BS4" s="49">
        <f t="shared" si="32"/>
        <v>-0.0161207351760833</v>
      </c>
      <c r="BT4" s="49">
        <f t="shared" si="32"/>
        <v>-0.0200982645793292</v>
      </c>
      <c r="BU4" s="49">
        <f t="shared" si="32"/>
        <v>-0.0179170675283173</v>
      </c>
      <c r="BV4" s="49">
        <f t="shared" si="32"/>
        <v>-0.00950514527830243</v>
      </c>
      <c r="BW4" s="49">
        <f t="shared" si="32"/>
        <v>-0.0154637259212905</v>
      </c>
      <c r="BX4" s="49">
        <f t="shared" si="32"/>
        <v>-0.00902241870038318</v>
      </c>
      <c r="BY4" s="49">
        <f t="shared" si="32"/>
        <v>-0.00916177733299363</v>
      </c>
      <c r="BZ4" s="49">
        <f t="shared" si="14"/>
        <v>-0.200410405730357</v>
      </c>
      <c r="CA4" s="49"/>
      <c r="CB4" s="49"/>
      <c r="CC4" s="50"/>
      <c r="CD4" s="49"/>
      <c r="CE4" s="49"/>
      <c r="CF4" s="49">
        <f t="shared" si="15"/>
        <v>0.00183566840961975</v>
      </c>
      <c r="CG4" s="49">
        <f t="shared" si="16"/>
        <v>0.00104358874568336</v>
      </c>
      <c r="CH4" s="49">
        <f t="shared" si="17"/>
        <v>0.000937953586041286</v>
      </c>
      <c r="CI4" s="49">
        <f t="shared" si="18"/>
        <v>0.000646812780198497</v>
      </c>
      <c r="CJ4" s="49">
        <f t="shared" si="19"/>
        <v>0.000454191176669979</v>
      </c>
      <c r="CK4" s="49">
        <f t="shared" si="20"/>
        <v>0.000251018326069195</v>
      </c>
      <c r="CL4" s="49">
        <f t="shared" si="21"/>
        <v>0.000663130406484671</v>
      </c>
      <c r="CM4" s="49">
        <f t="shared" si="22"/>
        <v>0.000899674643174471</v>
      </c>
      <c r="CN4" s="49">
        <f t="shared" si="23"/>
        <v>0.00117474320056997</v>
      </c>
      <c r="CO4" s="49">
        <f t="shared" si="24"/>
        <v>0.00102199549586105</v>
      </c>
      <c r="CP4" s="49">
        <f t="shared" si="25"/>
        <v>0.000479342405156185</v>
      </c>
      <c r="CQ4" s="49">
        <f t="shared" si="26"/>
        <v>0.000855752010013193</v>
      </c>
      <c r="CR4" s="49">
        <f t="shared" si="27"/>
        <v>0.000450755886925519</v>
      </c>
      <c r="CS4" s="49">
        <f t="shared" si="28"/>
        <v>0.00045897604452833</v>
      </c>
      <c r="CT4" s="58">
        <v>2020</v>
      </c>
    </row>
    <row r="5" ht="39" customHeight="1" spans="1:98">
      <c r="A5" s="43">
        <v>2019</v>
      </c>
      <c r="B5" s="43">
        <v>14.116</v>
      </c>
      <c r="C5" s="43">
        <v>7.917</v>
      </c>
      <c r="D5" s="43">
        <v>7.657</v>
      </c>
      <c r="E5" s="43">
        <v>5.752</v>
      </c>
      <c r="F5" s="43">
        <v>3.702</v>
      </c>
      <c r="G5" s="43">
        <v>1.987</v>
      </c>
      <c r="H5" s="43">
        <v>5.049</v>
      </c>
      <c r="I5" s="43">
        <v>6.403</v>
      </c>
      <c r="J5" s="43">
        <v>9.41</v>
      </c>
      <c r="K5" s="43">
        <v>8.098</v>
      </c>
      <c r="L5" s="43">
        <v>3.899</v>
      </c>
      <c r="M5" s="43">
        <v>6.528</v>
      </c>
      <c r="N5" s="43">
        <v>3.166</v>
      </c>
      <c r="O5" s="43">
        <v>3.785</v>
      </c>
      <c r="P5" s="40"/>
      <c r="Q5" s="50"/>
      <c r="R5" s="49">
        <f t="shared" si="5"/>
        <v>14.1018738923847</v>
      </c>
      <c r="S5" s="49">
        <f t="shared" ref="S5:AE5" si="33">(C5-MIN($B$2:$O$71)/(MAX($B$2:$O$71)-MIN($B$2:$O$71)))</f>
        <v>7.90287389238474</v>
      </c>
      <c r="T5" s="49">
        <f t="shared" si="33"/>
        <v>7.64287389238474</v>
      </c>
      <c r="U5" s="49">
        <f t="shared" si="33"/>
        <v>5.73787389238474</v>
      </c>
      <c r="V5" s="49">
        <f t="shared" si="33"/>
        <v>3.68787389238474</v>
      </c>
      <c r="W5" s="49">
        <f t="shared" si="33"/>
        <v>1.97287389238474</v>
      </c>
      <c r="X5" s="49">
        <f t="shared" si="33"/>
        <v>5.03487389238474</v>
      </c>
      <c r="Y5" s="49">
        <f t="shared" si="33"/>
        <v>6.38887389238474</v>
      </c>
      <c r="Z5" s="49">
        <f t="shared" si="33"/>
        <v>9.39587389238474</v>
      </c>
      <c r="AA5" s="49">
        <f t="shared" si="33"/>
        <v>8.08387389238474</v>
      </c>
      <c r="AB5" s="49">
        <f t="shared" si="33"/>
        <v>3.88487389238474</v>
      </c>
      <c r="AC5" s="49">
        <f t="shared" si="33"/>
        <v>6.51387389238474</v>
      </c>
      <c r="AD5" s="49">
        <f t="shared" si="33"/>
        <v>3.15187389238474</v>
      </c>
      <c r="AE5" s="49">
        <f t="shared" si="33"/>
        <v>3.77087389238474</v>
      </c>
      <c r="AF5" s="50"/>
      <c r="AG5" s="49">
        <f t="shared" si="7"/>
        <v>14.1019738923847</v>
      </c>
      <c r="AH5" s="49">
        <f t="shared" ref="AH5:AU5" si="34">S5+0.0001</f>
        <v>7.90297389238474</v>
      </c>
      <c r="AI5" s="49">
        <f t="shared" si="34"/>
        <v>7.64297389238474</v>
      </c>
      <c r="AJ5" s="49">
        <f t="shared" si="34"/>
        <v>5.73797389238474</v>
      </c>
      <c r="AK5" s="49">
        <f t="shared" si="34"/>
        <v>3.68797389238474</v>
      </c>
      <c r="AL5" s="49">
        <f t="shared" si="34"/>
        <v>1.97297389238474</v>
      </c>
      <c r="AM5" s="49">
        <f t="shared" si="34"/>
        <v>5.03497389238474</v>
      </c>
      <c r="AN5" s="49">
        <f t="shared" si="34"/>
        <v>6.38897389238474</v>
      </c>
      <c r="AO5" s="49">
        <f t="shared" si="34"/>
        <v>9.39597389238474</v>
      </c>
      <c r="AP5" s="49">
        <f t="shared" si="34"/>
        <v>8.08397389238474</v>
      </c>
      <c r="AQ5" s="49">
        <f t="shared" si="34"/>
        <v>3.88497389238474</v>
      </c>
      <c r="AR5" s="49">
        <f t="shared" si="34"/>
        <v>6.51397389238474</v>
      </c>
      <c r="AS5" s="49">
        <f t="shared" si="34"/>
        <v>3.15197389238474</v>
      </c>
      <c r="AT5" s="49">
        <f t="shared" si="34"/>
        <v>3.77097389238474</v>
      </c>
      <c r="AU5" s="49">
        <f t="shared" si="9"/>
        <v>87.2726344933864</v>
      </c>
      <c r="AV5" s="48" t="s">
        <v>39</v>
      </c>
      <c r="AW5" s="49">
        <f t="shared" si="10"/>
        <v>0.0052517266977434</v>
      </c>
      <c r="AX5" s="49">
        <f t="shared" ref="AX5:BJ5" si="35">AH5/$AU$72</f>
        <v>0.0029431524479434</v>
      </c>
      <c r="AY5" s="49">
        <f t="shared" si="35"/>
        <v>0.00284632565250091</v>
      </c>
      <c r="AZ5" s="49">
        <f t="shared" si="35"/>
        <v>0.00213688317050881</v>
      </c>
      <c r="BA5" s="49">
        <f t="shared" si="35"/>
        <v>0.00137344112951994</v>
      </c>
      <c r="BB5" s="49">
        <f t="shared" si="35"/>
        <v>0.000734756690351202</v>
      </c>
      <c r="BC5" s="49">
        <f t="shared" si="35"/>
        <v>0.00187507841206238</v>
      </c>
      <c r="BD5" s="49">
        <f t="shared" si="35"/>
        <v>0.00237932256986674</v>
      </c>
      <c r="BE5" s="49">
        <f t="shared" si="35"/>
        <v>0.00349916170023432</v>
      </c>
      <c r="BF5" s="49">
        <f t="shared" si="35"/>
        <v>0.00301055879400144</v>
      </c>
      <c r="BG5" s="49">
        <f t="shared" si="35"/>
        <v>0.00144680604760521</v>
      </c>
      <c r="BH5" s="49">
        <f t="shared" si="35"/>
        <v>0.00242587391382948</v>
      </c>
      <c r="BI5" s="49">
        <f t="shared" si="35"/>
        <v>0.00117382896660773</v>
      </c>
      <c r="BJ5" s="49">
        <f t="shared" si="35"/>
        <v>0.0014043512219112</v>
      </c>
      <c r="BK5" s="49"/>
      <c r="BL5" s="49">
        <f t="shared" si="12"/>
        <v>-0.0275673551775987</v>
      </c>
      <c r="BM5" s="49">
        <f t="shared" ref="BM5:BY5" si="36">AX5*LN(AX5)</f>
        <v>-0.0171534989224292</v>
      </c>
      <c r="BN5" s="49">
        <f t="shared" si="36"/>
        <v>-0.0166843821099072</v>
      </c>
      <c r="BO5" s="49">
        <f t="shared" si="36"/>
        <v>-0.0131384273881791</v>
      </c>
      <c r="BP5" s="49">
        <f t="shared" si="36"/>
        <v>-0.00905157574712678</v>
      </c>
      <c r="BQ5" s="49">
        <f t="shared" si="36"/>
        <v>-0.00530198307770629</v>
      </c>
      <c r="BR5" s="49">
        <f t="shared" si="36"/>
        <v>-0.0117738138588091</v>
      </c>
      <c r="BS5" s="49">
        <f t="shared" si="36"/>
        <v>-0.0143733436154249</v>
      </c>
      <c r="BT5" s="49">
        <f t="shared" si="36"/>
        <v>-0.0197885707073402</v>
      </c>
      <c r="BU5" s="49">
        <f t="shared" si="36"/>
        <v>-0.0174781891615065</v>
      </c>
      <c r="BV5" s="49">
        <f t="shared" si="36"/>
        <v>-0.00945979214460041</v>
      </c>
      <c r="BW5" s="49">
        <f t="shared" si="36"/>
        <v>-0.0146075536760567</v>
      </c>
      <c r="BX5" s="49">
        <f t="shared" si="36"/>
        <v>-0.00792039246732541</v>
      </c>
      <c r="BY5" s="49">
        <f t="shared" si="36"/>
        <v>-0.00922403139331422</v>
      </c>
      <c r="BZ5" s="49">
        <f t="shared" si="14"/>
        <v>-0.193522909447325</v>
      </c>
      <c r="CA5" s="49"/>
      <c r="CB5" s="49"/>
      <c r="CC5" s="50"/>
      <c r="CD5" s="49"/>
      <c r="CE5" s="49"/>
      <c r="CF5" s="49">
        <f t="shared" si="15"/>
        <v>0.00173015593889711</v>
      </c>
      <c r="CG5" s="49">
        <f t="shared" si="16"/>
        <v>0.000969607327258075</v>
      </c>
      <c r="CH5" s="49">
        <f t="shared" si="17"/>
        <v>0.000937708208202397</v>
      </c>
      <c r="CI5" s="49">
        <f t="shared" si="18"/>
        <v>0.000703985816659829</v>
      </c>
      <c r="CJ5" s="49">
        <f t="shared" si="19"/>
        <v>0.000452473531797749</v>
      </c>
      <c r="CK5" s="49">
        <f t="shared" si="20"/>
        <v>0.000242062034949716</v>
      </c>
      <c r="CL5" s="49">
        <f t="shared" si="21"/>
        <v>0.000617735506290051</v>
      </c>
      <c r="CM5" s="49">
        <f t="shared" si="22"/>
        <v>0.00078385630321847</v>
      </c>
      <c r="CN5" s="49">
        <f t="shared" si="23"/>
        <v>0.00115278188398934</v>
      </c>
      <c r="CO5" s="49">
        <f t="shared" si="24"/>
        <v>0.000991814021677605</v>
      </c>
      <c r="CP5" s="49">
        <f t="shared" si="25"/>
        <v>0.000476643248928397</v>
      </c>
      <c r="CQ5" s="49">
        <f t="shared" si="26"/>
        <v>0.000799192418149086</v>
      </c>
      <c r="CR5" s="49">
        <f t="shared" si="27"/>
        <v>0.000386712270975274</v>
      </c>
      <c r="CS5" s="49">
        <f t="shared" si="28"/>
        <v>0.000462656712111678</v>
      </c>
      <c r="CT5" s="59">
        <v>2019</v>
      </c>
    </row>
    <row r="6" ht="22.5" customHeight="1" spans="1:98">
      <c r="A6" s="43">
        <v>2018</v>
      </c>
      <c r="B6" s="43">
        <v>12.955</v>
      </c>
      <c r="C6" s="43">
        <v>7.331</v>
      </c>
      <c r="D6" s="43">
        <v>7.28</v>
      </c>
      <c r="E6" s="43">
        <v>4.747</v>
      </c>
      <c r="F6" s="43">
        <v>3.094</v>
      </c>
      <c r="G6" s="43">
        <v>1.587</v>
      </c>
      <c r="H6" s="43">
        <v>5.359</v>
      </c>
      <c r="I6" s="43">
        <v>6.205</v>
      </c>
      <c r="J6" s="43">
        <v>8.71</v>
      </c>
      <c r="K6" s="43">
        <v>7.084</v>
      </c>
      <c r="L6" s="43">
        <v>3.374</v>
      </c>
      <c r="M6" s="43">
        <v>6.071</v>
      </c>
      <c r="N6" s="43">
        <v>3.279</v>
      </c>
      <c r="O6" s="43">
        <v>3.381</v>
      </c>
      <c r="P6" s="40"/>
      <c r="Q6" s="50"/>
      <c r="R6" s="49">
        <f t="shared" si="5"/>
        <v>12.9408738923847</v>
      </c>
      <c r="S6" s="49">
        <f t="shared" ref="S6:AE6" si="37">(C6-MIN($B$2:$O$71)/(MAX($B$2:$O$71)-MIN($B$2:$O$71)))</f>
        <v>7.31687389238474</v>
      </c>
      <c r="T6" s="49">
        <f t="shared" si="37"/>
        <v>7.26587389238474</v>
      </c>
      <c r="U6" s="49">
        <f t="shared" si="37"/>
        <v>4.73287389238474</v>
      </c>
      <c r="V6" s="49">
        <f t="shared" si="37"/>
        <v>3.07987389238474</v>
      </c>
      <c r="W6" s="49">
        <f t="shared" si="37"/>
        <v>1.57287389238474</v>
      </c>
      <c r="X6" s="49">
        <f t="shared" si="37"/>
        <v>5.34487389238474</v>
      </c>
      <c r="Y6" s="49">
        <f t="shared" si="37"/>
        <v>6.19087389238474</v>
      </c>
      <c r="Z6" s="49">
        <f t="shared" si="37"/>
        <v>8.69587389238474</v>
      </c>
      <c r="AA6" s="49">
        <f t="shared" si="37"/>
        <v>7.06987389238474</v>
      </c>
      <c r="AB6" s="49">
        <f t="shared" si="37"/>
        <v>3.35987389238474</v>
      </c>
      <c r="AC6" s="49">
        <f t="shared" si="37"/>
        <v>6.05687389238474</v>
      </c>
      <c r="AD6" s="49">
        <f t="shared" si="37"/>
        <v>3.26487389238474</v>
      </c>
      <c r="AE6" s="49">
        <f t="shared" si="37"/>
        <v>3.36687389238474</v>
      </c>
      <c r="AF6" s="50"/>
      <c r="AG6" s="49">
        <f t="shared" si="7"/>
        <v>12.9409738923847</v>
      </c>
      <c r="AH6" s="49">
        <f t="shared" ref="AH6:AU6" si="38">S6+0.0001</f>
        <v>7.31697389238474</v>
      </c>
      <c r="AI6" s="49">
        <f t="shared" si="38"/>
        <v>7.26597389238474</v>
      </c>
      <c r="AJ6" s="49">
        <f t="shared" si="38"/>
        <v>4.73297389238474</v>
      </c>
      <c r="AK6" s="49">
        <f t="shared" si="38"/>
        <v>3.07997389238474</v>
      </c>
      <c r="AL6" s="49">
        <f t="shared" si="38"/>
        <v>1.57297389238474</v>
      </c>
      <c r="AM6" s="49">
        <f t="shared" si="38"/>
        <v>5.34497389238474</v>
      </c>
      <c r="AN6" s="49">
        <f t="shared" si="38"/>
        <v>6.19097389238474</v>
      </c>
      <c r="AO6" s="49">
        <f t="shared" si="38"/>
        <v>8.69597389238474</v>
      </c>
      <c r="AP6" s="49">
        <f t="shared" si="38"/>
        <v>7.06997389238474</v>
      </c>
      <c r="AQ6" s="49">
        <f t="shared" si="38"/>
        <v>3.35997389238474</v>
      </c>
      <c r="AR6" s="49">
        <f t="shared" si="38"/>
        <v>6.05697389238474</v>
      </c>
      <c r="AS6" s="49">
        <f t="shared" si="38"/>
        <v>3.26497389238474</v>
      </c>
      <c r="AT6" s="49">
        <f t="shared" si="38"/>
        <v>3.36697389238474</v>
      </c>
      <c r="AU6" s="49">
        <f t="shared" si="9"/>
        <v>80.2606344933864</v>
      </c>
      <c r="AV6" s="48" t="s">
        <v>40</v>
      </c>
      <c r="AW6" s="49">
        <f t="shared" si="10"/>
        <v>0.00481935781501751</v>
      </c>
      <c r="AX6" s="49">
        <f t="shared" ref="AX6:BJ6" si="39">AH6/$AU$72</f>
        <v>0.00272491974744609</v>
      </c>
      <c r="AY6" s="49">
        <f t="shared" si="39"/>
        <v>0.0027059267991093</v>
      </c>
      <c r="AZ6" s="49">
        <f t="shared" si="39"/>
        <v>0.00176261036504841</v>
      </c>
      <c r="BA6" s="49">
        <f t="shared" si="39"/>
        <v>0.00114701539248519</v>
      </c>
      <c r="BB6" s="49">
        <f t="shared" si="39"/>
        <v>0.000585792389670447</v>
      </c>
      <c r="BC6" s="49">
        <f t="shared" si="39"/>
        <v>0.00199052574508997</v>
      </c>
      <c r="BD6" s="49">
        <f t="shared" si="39"/>
        <v>0.00230558524102977</v>
      </c>
      <c r="BE6" s="49">
        <f t="shared" si="39"/>
        <v>0.003238474174043</v>
      </c>
      <c r="BF6" s="49">
        <f t="shared" si="39"/>
        <v>0.00263293429177573</v>
      </c>
      <c r="BG6" s="49">
        <f t="shared" si="39"/>
        <v>0.00125129040296172</v>
      </c>
      <c r="BH6" s="49">
        <f t="shared" si="39"/>
        <v>0.00225568220030171</v>
      </c>
      <c r="BI6" s="49">
        <f t="shared" si="39"/>
        <v>0.00121591138155004</v>
      </c>
      <c r="BJ6" s="49">
        <f t="shared" si="39"/>
        <v>0.00125389727822363</v>
      </c>
      <c r="BK6" s="49"/>
      <c r="BL6" s="49">
        <f t="shared" si="12"/>
        <v>-0.0257118262087275</v>
      </c>
      <c r="BM6" s="49">
        <f t="shared" ref="BM6:BY6" si="40">AX6*LN(AX6)</f>
        <v>-0.0160915130056332</v>
      </c>
      <c r="BN6" s="49">
        <f t="shared" si="40"/>
        <v>-0.01599828024089</v>
      </c>
      <c r="BO6" s="49">
        <f t="shared" si="40"/>
        <v>-0.011176640774726</v>
      </c>
      <c r="BP6" s="49">
        <f t="shared" si="40"/>
        <v>-0.00776597326449315</v>
      </c>
      <c r="BQ6" s="49">
        <f t="shared" si="40"/>
        <v>-0.00435978628814563</v>
      </c>
      <c r="BR6" s="49">
        <f t="shared" si="40"/>
        <v>-0.012379789194569</v>
      </c>
      <c r="BS6" s="49">
        <f t="shared" si="40"/>
        <v>-0.0140004836218576</v>
      </c>
      <c r="BT6" s="49">
        <f t="shared" si="40"/>
        <v>-0.018565048669947</v>
      </c>
      <c r="BU6" s="49">
        <f t="shared" si="40"/>
        <v>-0.0156387248969385</v>
      </c>
      <c r="BV6" s="49">
        <f t="shared" si="40"/>
        <v>-0.00836309943356768</v>
      </c>
      <c r="BW6" s="49">
        <f t="shared" si="40"/>
        <v>-0.013746810403187</v>
      </c>
      <c r="BX6" s="49">
        <f t="shared" si="40"/>
        <v>-0.00816151500193327</v>
      </c>
      <c r="BY6" s="49">
        <f t="shared" si="40"/>
        <v>-0.00837791310387424</v>
      </c>
      <c r="BZ6" s="49">
        <f t="shared" si="14"/>
        <v>-0.18033740410849</v>
      </c>
      <c r="CA6" s="49"/>
      <c r="CB6" s="49"/>
      <c r="CC6" s="50"/>
      <c r="CD6" s="49"/>
      <c r="CE6" s="49"/>
      <c r="CF6" s="49">
        <f t="shared" si="15"/>
        <v>0.00158771410342157</v>
      </c>
      <c r="CG6" s="49">
        <f t="shared" si="16"/>
        <v>0.000897711620463352</v>
      </c>
      <c r="CH6" s="49">
        <f t="shared" si="17"/>
        <v>0.000891454485571664</v>
      </c>
      <c r="CI6" s="49">
        <f t="shared" si="18"/>
        <v>0.000580683452617686</v>
      </c>
      <c r="CJ6" s="49">
        <f t="shared" si="19"/>
        <v>0.000377878668775239</v>
      </c>
      <c r="CK6" s="49">
        <f t="shared" si="20"/>
        <v>0.000192986467171749</v>
      </c>
      <c r="CL6" s="49">
        <f t="shared" si="21"/>
        <v>0.000655769071317977</v>
      </c>
      <c r="CM6" s="49">
        <f t="shared" si="22"/>
        <v>0.000759563897168378</v>
      </c>
      <c r="CN6" s="49">
        <f t="shared" si="23"/>
        <v>0.0010668996403779</v>
      </c>
      <c r="CO6" s="49">
        <f t="shared" si="24"/>
        <v>0.00086740745736046</v>
      </c>
      <c r="CP6" s="49">
        <f t="shared" si="25"/>
        <v>0.000412231566219816</v>
      </c>
      <c r="CQ6" s="49">
        <f t="shared" si="26"/>
        <v>0.000743123581962757</v>
      </c>
      <c r="CR6" s="49">
        <f t="shared" si="27"/>
        <v>0.000400576118872549</v>
      </c>
      <c r="CS6" s="49">
        <f t="shared" si="28"/>
        <v>0.000413090388655929</v>
      </c>
      <c r="CT6" s="59">
        <v>2018</v>
      </c>
    </row>
    <row r="7" ht="22.5" customHeight="1" spans="1:98">
      <c r="A7" s="43">
        <v>2017</v>
      </c>
      <c r="B7" s="43">
        <v>11.714</v>
      </c>
      <c r="C7" s="43">
        <v>7.076</v>
      </c>
      <c r="D7" s="43">
        <v>7.744</v>
      </c>
      <c r="E7" s="43">
        <v>4.971</v>
      </c>
      <c r="F7" s="43">
        <v>2.852</v>
      </c>
      <c r="G7" s="43">
        <v>1.661</v>
      </c>
      <c r="H7" s="43">
        <v>4.992</v>
      </c>
      <c r="I7" s="43">
        <v>5.288</v>
      </c>
      <c r="J7" s="43">
        <v>8.541</v>
      </c>
      <c r="K7" s="43">
        <v>6.994</v>
      </c>
      <c r="L7" s="43">
        <v>3.209</v>
      </c>
      <c r="M7" s="43">
        <v>6.12</v>
      </c>
      <c r="N7" s="43">
        <v>3.115</v>
      </c>
      <c r="O7" s="43">
        <v>3.45</v>
      </c>
      <c r="P7" s="40"/>
      <c r="Q7" s="50"/>
      <c r="R7" s="49">
        <f t="shared" si="5"/>
        <v>11.6998738923847</v>
      </c>
      <c r="S7" s="49">
        <f t="shared" ref="S7:AE7" si="41">(C7-MIN($B$2:$O$71)/(MAX($B$2:$O$71)-MIN($B$2:$O$71)))</f>
        <v>7.06187389238474</v>
      </c>
      <c r="T7" s="49">
        <f t="shared" si="41"/>
        <v>7.72987389238474</v>
      </c>
      <c r="U7" s="49">
        <f t="shared" si="41"/>
        <v>4.95687389238474</v>
      </c>
      <c r="V7" s="49">
        <f t="shared" si="41"/>
        <v>2.83787389238474</v>
      </c>
      <c r="W7" s="49">
        <f t="shared" si="41"/>
        <v>1.64687389238474</v>
      </c>
      <c r="X7" s="49">
        <f t="shared" si="41"/>
        <v>4.97787389238474</v>
      </c>
      <c r="Y7" s="49">
        <f t="shared" si="41"/>
        <v>5.27387389238474</v>
      </c>
      <c r="Z7" s="49">
        <f t="shared" si="41"/>
        <v>8.52687389238474</v>
      </c>
      <c r="AA7" s="49">
        <f t="shared" si="41"/>
        <v>6.97987389238474</v>
      </c>
      <c r="AB7" s="49">
        <f t="shared" si="41"/>
        <v>3.19487389238474</v>
      </c>
      <c r="AC7" s="49">
        <f t="shared" si="41"/>
        <v>6.10587389238474</v>
      </c>
      <c r="AD7" s="49">
        <f t="shared" si="41"/>
        <v>3.10087389238474</v>
      </c>
      <c r="AE7" s="49">
        <f t="shared" si="41"/>
        <v>3.43587389238474</v>
      </c>
      <c r="AF7" s="50"/>
      <c r="AG7" s="49">
        <f t="shared" si="7"/>
        <v>11.6999738923847</v>
      </c>
      <c r="AH7" s="49">
        <f t="shared" ref="AH7:AU7" si="42">S7+0.0001</f>
        <v>7.06197389238474</v>
      </c>
      <c r="AI7" s="49">
        <f t="shared" si="42"/>
        <v>7.72997389238474</v>
      </c>
      <c r="AJ7" s="49">
        <f t="shared" si="42"/>
        <v>4.95697389238474</v>
      </c>
      <c r="AK7" s="49">
        <f t="shared" si="42"/>
        <v>2.83797389238474</v>
      </c>
      <c r="AL7" s="49">
        <f t="shared" si="42"/>
        <v>1.64697389238474</v>
      </c>
      <c r="AM7" s="49">
        <f t="shared" si="42"/>
        <v>4.97797389238474</v>
      </c>
      <c r="AN7" s="49">
        <f t="shared" si="42"/>
        <v>5.27397389238474</v>
      </c>
      <c r="AO7" s="49">
        <f t="shared" si="42"/>
        <v>8.52697389238474</v>
      </c>
      <c r="AP7" s="49">
        <f t="shared" si="42"/>
        <v>6.97997389238474</v>
      </c>
      <c r="AQ7" s="49">
        <f t="shared" si="42"/>
        <v>3.19497389238474</v>
      </c>
      <c r="AR7" s="49">
        <f t="shared" si="42"/>
        <v>6.10597389238474</v>
      </c>
      <c r="AS7" s="49">
        <f t="shared" si="42"/>
        <v>3.10097389238474</v>
      </c>
      <c r="AT7" s="49">
        <f t="shared" si="42"/>
        <v>3.43597389238474</v>
      </c>
      <c r="AU7" s="49">
        <f t="shared" si="9"/>
        <v>77.5306344933864</v>
      </c>
      <c r="AV7" s="48" t="s">
        <v>41</v>
      </c>
      <c r="AW7" s="49">
        <f t="shared" si="10"/>
        <v>0.00435719607215547</v>
      </c>
      <c r="AX7" s="49">
        <f t="shared" ref="AX7:BJ7" si="43">AH7/$AU$72</f>
        <v>0.00262995500576211</v>
      </c>
      <c r="AY7" s="49">
        <f t="shared" si="43"/>
        <v>0.00287872538789897</v>
      </c>
      <c r="AZ7" s="49">
        <f t="shared" si="43"/>
        <v>0.00184603037342964</v>
      </c>
      <c r="BA7" s="49">
        <f t="shared" si="43"/>
        <v>0.00105689199057334</v>
      </c>
      <c r="BB7" s="49">
        <f t="shared" si="43"/>
        <v>0.000613350785296387</v>
      </c>
      <c r="BC7" s="49">
        <f t="shared" si="43"/>
        <v>0.00185385099921538</v>
      </c>
      <c r="BD7" s="49">
        <f t="shared" si="43"/>
        <v>0.00196408458171913</v>
      </c>
      <c r="BE7" s="49">
        <f t="shared" si="43"/>
        <v>0.00317553675700538</v>
      </c>
      <c r="BF7" s="49">
        <f t="shared" si="43"/>
        <v>0.00259941732412256</v>
      </c>
      <c r="BG7" s="49">
        <f t="shared" si="43"/>
        <v>0.00118984262893091</v>
      </c>
      <c r="BH7" s="49">
        <f t="shared" si="43"/>
        <v>0.00227393032713511</v>
      </c>
      <c r="BI7" s="49">
        <f t="shared" si="43"/>
        <v>0.00115483601827093</v>
      </c>
      <c r="BJ7" s="49">
        <f t="shared" si="43"/>
        <v>0.00127959362009106</v>
      </c>
      <c r="BK7" s="49"/>
      <c r="BL7" s="49">
        <f t="shared" si="12"/>
        <v>-0.0236853977303448</v>
      </c>
      <c r="BM7" s="49">
        <f t="shared" ref="BM7:BY7" si="44">AX7*LN(AX7)</f>
        <v>-0.0156240065616141</v>
      </c>
      <c r="BN7" s="49">
        <f t="shared" si="44"/>
        <v>-0.016841717050167</v>
      </c>
      <c r="BO7" s="49">
        <f t="shared" si="44"/>
        <v>-0.0116202400467812</v>
      </c>
      <c r="BP7" s="49">
        <f t="shared" si="44"/>
        <v>-0.00724227073339509</v>
      </c>
      <c r="BQ7" s="49">
        <f t="shared" si="44"/>
        <v>-0.00453669419057808</v>
      </c>
      <c r="BR7" s="49">
        <f t="shared" si="44"/>
        <v>-0.011661631509948</v>
      </c>
      <c r="BS7" s="49">
        <f t="shared" si="44"/>
        <v>-0.0122416069386501</v>
      </c>
      <c r="BT7" s="49">
        <f t="shared" si="44"/>
        <v>-0.0182665721422722</v>
      </c>
      <c r="BU7" s="49">
        <f t="shared" si="44"/>
        <v>-0.0154729483499655</v>
      </c>
      <c r="BV7" s="49">
        <f t="shared" si="44"/>
        <v>-0.00801232200155939</v>
      </c>
      <c r="BW7" s="49">
        <f t="shared" si="44"/>
        <v>-0.013839698273199</v>
      </c>
      <c r="BX7" s="49">
        <f t="shared" si="44"/>
        <v>-0.00781107630419144</v>
      </c>
      <c r="BY7" s="49">
        <f t="shared" si="44"/>
        <v>-0.00852364531875204</v>
      </c>
      <c r="BZ7" s="49">
        <f t="shared" si="14"/>
        <v>-0.175379827151418</v>
      </c>
      <c r="CA7" s="49"/>
      <c r="CB7" s="49"/>
      <c r="CC7" s="50"/>
      <c r="CD7" s="49"/>
      <c r="CE7" s="49"/>
      <c r="CF7" s="49">
        <f t="shared" si="15"/>
        <v>0.00143545715439043</v>
      </c>
      <c r="CG7" s="49">
        <f t="shared" si="16"/>
        <v>0.000866425946004899</v>
      </c>
      <c r="CH7" s="49">
        <f t="shared" si="17"/>
        <v>0.000948382144194103</v>
      </c>
      <c r="CI7" s="49">
        <f t="shared" si="18"/>
        <v>0.00060816577057335</v>
      </c>
      <c r="CJ7" s="49">
        <f t="shared" si="19"/>
        <v>0.000348187950269571</v>
      </c>
      <c r="CK7" s="49">
        <f t="shared" si="20"/>
        <v>0.000202065447210673</v>
      </c>
      <c r="CL7" s="49">
        <f t="shared" si="21"/>
        <v>0.000610742237881693</v>
      </c>
      <c r="CM7" s="49">
        <f t="shared" si="22"/>
        <v>0.000647058158037386</v>
      </c>
      <c r="CN7" s="49">
        <f t="shared" si="23"/>
        <v>0.0010461652129917</v>
      </c>
      <c r="CO7" s="49">
        <f t="shared" si="24"/>
        <v>0.000856365454610418</v>
      </c>
      <c r="CP7" s="49">
        <f t="shared" si="25"/>
        <v>0.000391987894511405</v>
      </c>
      <c r="CQ7" s="49">
        <f t="shared" si="26"/>
        <v>0.00074913533901556</v>
      </c>
      <c r="CR7" s="49">
        <f t="shared" si="27"/>
        <v>0.000380455136083582</v>
      </c>
      <c r="CS7" s="49">
        <f t="shared" si="28"/>
        <v>0.000421555924097628</v>
      </c>
      <c r="CT7" s="59">
        <v>2017</v>
      </c>
    </row>
    <row r="8" ht="39" customHeight="1" spans="1:98">
      <c r="A8" s="43">
        <v>2016</v>
      </c>
      <c r="B8" s="43">
        <v>9.746</v>
      </c>
      <c r="C8" s="43">
        <v>6.806</v>
      </c>
      <c r="D8" s="43">
        <v>7.275</v>
      </c>
      <c r="E8" s="43">
        <v>4.714</v>
      </c>
      <c r="F8" s="43">
        <v>2.899</v>
      </c>
      <c r="G8" s="43">
        <v>1.525</v>
      </c>
      <c r="H8" s="43">
        <v>4.552</v>
      </c>
      <c r="I8" s="43">
        <v>5.684</v>
      </c>
      <c r="J8" s="43">
        <v>8.173</v>
      </c>
      <c r="K8" s="43">
        <v>6.607</v>
      </c>
      <c r="L8" s="43">
        <v>3.231</v>
      </c>
      <c r="M8" s="43">
        <v>5.763</v>
      </c>
      <c r="N8" s="43">
        <v>3.344</v>
      </c>
      <c r="O8" s="43">
        <v>3.425</v>
      </c>
      <c r="P8" s="40"/>
      <c r="Q8" s="50"/>
      <c r="R8" s="49">
        <f t="shared" si="5"/>
        <v>9.73187389238474</v>
      </c>
      <c r="S8" s="49">
        <f t="shared" ref="S8:AE8" si="45">(C8-MIN($B$2:$O$71)/(MAX($B$2:$O$71)-MIN($B$2:$O$71)))</f>
        <v>6.79187389238474</v>
      </c>
      <c r="T8" s="49">
        <f t="shared" si="45"/>
        <v>7.26087389238474</v>
      </c>
      <c r="U8" s="49">
        <f t="shared" si="45"/>
        <v>4.69987389238474</v>
      </c>
      <c r="V8" s="49">
        <f t="shared" si="45"/>
        <v>2.88487389238474</v>
      </c>
      <c r="W8" s="49">
        <f t="shared" si="45"/>
        <v>1.51087389238474</v>
      </c>
      <c r="X8" s="49">
        <f t="shared" si="45"/>
        <v>4.53787389238474</v>
      </c>
      <c r="Y8" s="49">
        <f t="shared" si="45"/>
        <v>5.66987389238474</v>
      </c>
      <c r="Z8" s="49">
        <f t="shared" si="45"/>
        <v>8.15887389238474</v>
      </c>
      <c r="AA8" s="49">
        <f t="shared" si="45"/>
        <v>6.59287389238474</v>
      </c>
      <c r="AB8" s="49">
        <f t="shared" si="45"/>
        <v>3.21687389238474</v>
      </c>
      <c r="AC8" s="49">
        <f t="shared" si="45"/>
        <v>5.74887389238474</v>
      </c>
      <c r="AD8" s="49">
        <f t="shared" si="45"/>
        <v>3.32987389238474</v>
      </c>
      <c r="AE8" s="49">
        <f t="shared" si="45"/>
        <v>3.41087389238474</v>
      </c>
      <c r="AF8" s="50"/>
      <c r="AG8" s="49">
        <f t="shared" si="7"/>
        <v>9.73197389238474</v>
      </c>
      <c r="AH8" s="49">
        <f t="shared" ref="AH8:AU8" si="46">S8+0.0001</f>
        <v>6.79197389238474</v>
      </c>
      <c r="AI8" s="49">
        <f t="shared" si="46"/>
        <v>7.26097389238474</v>
      </c>
      <c r="AJ8" s="49">
        <f t="shared" si="46"/>
        <v>4.69997389238474</v>
      </c>
      <c r="AK8" s="49">
        <f t="shared" si="46"/>
        <v>2.88497389238474</v>
      </c>
      <c r="AL8" s="49">
        <f t="shared" si="46"/>
        <v>1.51097389238474</v>
      </c>
      <c r="AM8" s="49">
        <f t="shared" si="46"/>
        <v>4.53797389238474</v>
      </c>
      <c r="AN8" s="49">
        <f t="shared" si="46"/>
        <v>5.66997389238474</v>
      </c>
      <c r="AO8" s="49">
        <f t="shared" si="46"/>
        <v>8.15897389238474</v>
      </c>
      <c r="AP8" s="49">
        <f t="shared" si="46"/>
        <v>6.59297389238474</v>
      </c>
      <c r="AQ8" s="49">
        <f t="shared" si="46"/>
        <v>3.21697389238474</v>
      </c>
      <c r="AR8" s="49">
        <f t="shared" si="46"/>
        <v>5.74897389238474</v>
      </c>
      <c r="AS8" s="49">
        <f t="shared" si="46"/>
        <v>3.32997389238474</v>
      </c>
      <c r="AT8" s="49">
        <f t="shared" si="46"/>
        <v>3.41097389238474</v>
      </c>
      <c r="AU8" s="49">
        <f t="shared" si="9"/>
        <v>73.5476344933864</v>
      </c>
      <c r="AV8" s="48" t="s">
        <v>42</v>
      </c>
      <c r="AW8" s="49">
        <f t="shared" si="10"/>
        <v>0.00362429171280615</v>
      </c>
      <c r="AX8" s="49">
        <f t="shared" ref="AX8:BJ8" si="47">AH8/$AU$72</f>
        <v>0.0025294041028026</v>
      </c>
      <c r="AY8" s="49">
        <f t="shared" si="47"/>
        <v>0.00270406474535079</v>
      </c>
      <c r="AZ8" s="49">
        <f t="shared" si="47"/>
        <v>0.00175032081024225</v>
      </c>
      <c r="BA8" s="49">
        <f t="shared" si="47"/>
        <v>0.00107439529590332</v>
      </c>
      <c r="BB8" s="49">
        <f t="shared" si="47"/>
        <v>0.00056270292306493</v>
      </c>
      <c r="BC8" s="49">
        <f t="shared" si="47"/>
        <v>0.00168999026846654</v>
      </c>
      <c r="BD8" s="49">
        <f t="shared" si="47"/>
        <v>0.00211155923939308</v>
      </c>
      <c r="BE8" s="49">
        <f t="shared" si="47"/>
        <v>0.00303848960037908</v>
      </c>
      <c r="BF8" s="49">
        <f t="shared" si="47"/>
        <v>0.00245529436321392</v>
      </c>
      <c r="BG8" s="49">
        <f t="shared" si="47"/>
        <v>0.00119803566546835</v>
      </c>
      <c r="BH8" s="49">
        <f t="shared" si="47"/>
        <v>0.00214097968877753</v>
      </c>
      <c r="BI8" s="49">
        <f t="shared" si="47"/>
        <v>0.00124011808041066</v>
      </c>
      <c r="BJ8" s="49">
        <f t="shared" si="47"/>
        <v>0.00127028335129852</v>
      </c>
      <c r="BK8" s="49"/>
      <c r="BL8" s="49">
        <f t="shared" si="12"/>
        <v>-0.0203688688052897</v>
      </c>
      <c r="BM8" s="49">
        <f t="shared" ref="BM8:BY8" si="48">AX8*LN(AX8)</f>
        <v>-0.0151252586581794</v>
      </c>
      <c r="BN8" s="49">
        <f t="shared" si="48"/>
        <v>-0.0159891326132773</v>
      </c>
      <c r="BO8" s="49">
        <f t="shared" si="48"/>
        <v>-0.0111109598178538</v>
      </c>
      <c r="BP8" s="49">
        <f t="shared" si="48"/>
        <v>-0.00734456333237908</v>
      </c>
      <c r="BQ8" s="49">
        <f t="shared" si="48"/>
        <v>-0.00421057021380145</v>
      </c>
      <c r="BR8" s="49">
        <f t="shared" si="48"/>
        <v>-0.0107872628224468</v>
      </c>
      <c r="BS8" s="49">
        <f t="shared" si="48"/>
        <v>-0.0130078988329679</v>
      </c>
      <c r="BT8" s="49">
        <f t="shared" si="48"/>
        <v>-0.0176122851037934</v>
      </c>
      <c r="BU8" s="49">
        <f t="shared" si="48"/>
        <v>-0.0147551126437452</v>
      </c>
      <c r="BV8" s="49">
        <f t="shared" si="48"/>
        <v>-0.00805927219082444</v>
      </c>
      <c r="BW8" s="49">
        <f t="shared" si="48"/>
        <v>-0.0131595140072884</v>
      </c>
      <c r="BX8" s="49">
        <f t="shared" si="48"/>
        <v>-0.00829955061932025</v>
      </c>
      <c r="BY8" s="49">
        <f t="shared" si="48"/>
        <v>-0.0084709039534832</v>
      </c>
      <c r="BZ8" s="49">
        <f t="shared" si="14"/>
        <v>-0.16830115361465</v>
      </c>
      <c r="CA8" s="49"/>
      <c r="CB8" s="49"/>
      <c r="CC8" s="50"/>
      <c r="CD8" s="49"/>
      <c r="CE8" s="49"/>
      <c r="CF8" s="49">
        <f t="shared" si="15"/>
        <v>0.00119400536092283</v>
      </c>
      <c r="CG8" s="49">
        <f t="shared" si="16"/>
        <v>0.000833299937754771</v>
      </c>
      <c r="CH8" s="49">
        <f t="shared" si="17"/>
        <v>0.000890841040974439</v>
      </c>
      <c r="CI8" s="49">
        <f t="shared" si="18"/>
        <v>0.000576634718276005</v>
      </c>
      <c r="CJ8" s="49">
        <f t="shared" si="19"/>
        <v>0.000353954329483479</v>
      </c>
      <c r="CK8" s="49">
        <f t="shared" si="20"/>
        <v>0.000185379754166165</v>
      </c>
      <c r="CL8" s="49">
        <f t="shared" si="21"/>
        <v>0.000556759113325927</v>
      </c>
      <c r="CM8" s="49">
        <f t="shared" si="22"/>
        <v>0.000695642970137574</v>
      </c>
      <c r="CN8" s="49">
        <f t="shared" si="23"/>
        <v>0.00100101569063597</v>
      </c>
      <c r="CO8" s="49">
        <f t="shared" si="24"/>
        <v>0.000808884842785232</v>
      </c>
      <c r="CP8" s="49">
        <f t="shared" si="25"/>
        <v>0.000394687050739193</v>
      </c>
      <c r="CQ8" s="49">
        <f t="shared" si="26"/>
        <v>0.000705335394773723</v>
      </c>
      <c r="CR8" s="49">
        <f t="shared" si="27"/>
        <v>0.000408550898636467</v>
      </c>
      <c r="CS8" s="49">
        <f t="shared" si="28"/>
        <v>0.000418488701111508</v>
      </c>
      <c r="CT8" s="59">
        <v>2016</v>
      </c>
    </row>
    <row r="9" ht="22.5" customHeight="1" spans="1:98">
      <c r="A9" s="43">
        <v>2015</v>
      </c>
      <c r="B9" s="43">
        <v>9.249</v>
      </c>
      <c r="C9" s="43">
        <v>6.697</v>
      </c>
      <c r="D9" s="43">
        <v>6.6</v>
      </c>
      <c r="E9" s="43">
        <v>4.304</v>
      </c>
      <c r="F9" s="43">
        <v>2.495</v>
      </c>
      <c r="G9" s="43">
        <v>1.4</v>
      </c>
      <c r="H9" s="43">
        <v>4.182</v>
      </c>
      <c r="I9" s="43">
        <v>5.094</v>
      </c>
      <c r="J9" s="43">
        <v>7.387</v>
      </c>
      <c r="K9" s="43">
        <v>6.016</v>
      </c>
      <c r="L9" s="43">
        <v>2.941</v>
      </c>
      <c r="M9" s="43">
        <v>5.344</v>
      </c>
      <c r="N9" s="43">
        <v>2.873</v>
      </c>
      <c r="O9" s="43">
        <v>3.399</v>
      </c>
      <c r="P9" s="40"/>
      <c r="Q9" s="50"/>
      <c r="R9" s="49">
        <f t="shared" si="5"/>
        <v>9.23487389238474</v>
      </c>
      <c r="S9" s="49">
        <f t="shared" ref="S9:AE9" si="49">(C9-MIN($B$2:$O$71)/(MAX($B$2:$O$71)-MIN($B$2:$O$71)))</f>
        <v>6.68287389238474</v>
      </c>
      <c r="T9" s="49">
        <f t="shared" si="49"/>
        <v>6.58587389238474</v>
      </c>
      <c r="U9" s="49">
        <f t="shared" si="49"/>
        <v>4.28987389238474</v>
      </c>
      <c r="V9" s="49">
        <f t="shared" si="49"/>
        <v>2.48087389238474</v>
      </c>
      <c r="W9" s="49">
        <f t="shared" si="49"/>
        <v>1.38587389238474</v>
      </c>
      <c r="X9" s="49">
        <f t="shared" si="49"/>
        <v>4.16787389238474</v>
      </c>
      <c r="Y9" s="49">
        <f t="shared" si="49"/>
        <v>5.07987389238474</v>
      </c>
      <c r="Z9" s="49">
        <f t="shared" si="49"/>
        <v>7.37287389238474</v>
      </c>
      <c r="AA9" s="49">
        <f t="shared" si="49"/>
        <v>6.00187389238474</v>
      </c>
      <c r="AB9" s="49">
        <f t="shared" si="49"/>
        <v>2.92687389238474</v>
      </c>
      <c r="AC9" s="49">
        <f t="shared" si="49"/>
        <v>5.32987389238474</v>
      </c>
      <c r="AD9" s="49">
        <f t="shared" si="49"/>
        <v>2.85887389238474</v>
      </c>
      <c r="AE9" s="49">
        <f t="shared" si="49"/>
        <v>3.38487389238474</v>
      </c>
      <c r="AF9" s="50"/>
      <c r="AG9" s="49">
        <f t="shared" si="7"/>
        <v>9.23497389238474</v>
      </c>
      <c r="AH9" s="49">
        <f t="shared" ref="AH9:AU9" si="50">S9+0.0001</f>
        <v>6.68297389238474</v>
      </c>
      <c r="AI9" s="49">
        <f t="shared" si="50"/>
        <v>6.58597389238474</v>
      </c>
      <c r="AJ9" s="49">
        <f t="shared" si="50"/>
        <v>4.28997389238474</v>
      </c>
      <c r="AK9" s="49">
        <f t="shared" si="50"/>
        <v>2.48097389238474</v>
      </c>
      <c r="AL9" s="49">
        <f t="shared" si="50"/>
        <v>1.38597389238474</v>
      </c>
      <c r="AM9" s="49">
        <f t="shared" si="50"/>
        <v>4.16797389238474</v>
      </c>
      <c r="AN9" s="49">
        <f t="shared" si="50"/>
        <v>5.07997389238474</v>
      </c>
      <c r="AO9" s="49">
        <f t="shared" si="50"/>
        <v>7.37297389238474</v>
      </c>
      <c r="AP9" s="49">
        <f t="shared" si="50"/>
        <v>6.00197389238474</v>
      </c>
      <c r="AQ9" s="49">
        <f t="shared" si="50"/>
        <v>2.92697389238474</v>
      </c>
      <c r="AR9" s="49">
        <f t="shared" si="50"/>
        <v>5.32997389238474</v>
      </c>
      <c r="AS9" s="49">
        <f t="shared" si="50"/>
        <v>2.85897389238474</v>
      </c>
      <c r="AT9" s="49">
        <f t="shared" si="50"/>
        <v>3.38497389238474</v>
      </c>
      <c r="AU9" s="49">
        <f t="shared" si="9"/>
        <v>67.7846344933864</v>
      </c>
      <c r="AV9" s="50"/>
      <c r="AW9" s="49">
        <f t="shared" si="10"/>
        <v>0.00343920356921031</v>
      </c>
      <c r="AX9" s="49">
        <f t="shared" ref="AX9:BJ9" si="51">AH9/$AU$72</f>
        <v>0.00248881133086709</v>
      </c>
      <c r="AY9" s="49">
        <f t="shared" si="51"/>
        <v>0.00245268748795201</v>
      </c>
      <c r="AZ9" s="49">
        <f t="shared" si="51"/>
        <v>0.00159763240204448</v>
      </c>
      <c r="BA9" s="49">
        <f t="shared" si="51"/>
        <v>0.000923941352215761</v>
      </c>
      <c r="BB9" s="49">
        <f t="shared" si="51"/>
        <v>0.000516151579102194</v>
      </c>
      <c r="BC9" s="49">
        <f t="shared" si="51"/>
        <v>0.00155219829033685</v>
      </c>
      <c r="BD9" s="49">
        <f t="shared" si="51"/>
        <v>0.00189183689588897</v>
      </c>
      <c r="BE9" s="49">
        <f t="shared" si="51"/>
        <v>0.0027457747495414</v>
      </c>
      <c r="BF9" s="49">
        <f t="shared" si="51"/>
        <v>0.00223519960895811</v>
      </c>
      <c r="BG9" s="49">
        <f t="shared" si="51"/>
        <v>0.0010900365474748</v>
      </c>
      <c r="BH9" s="49">
        <f t="shared" si="51"/>
        <v>0.00198493958381444</v>
      </c>
      <c r="BI9" s="49">
        <f t="shared" si="51"/>
        <v>0.00106471261635908</v>
      </c>
      <c r="BJ9" s="49">
        <f t="shared" si="51"/>
        <v>0.00126060067175427</v>
      </c>
      <c r="BK9" s="49"/>
      <c r="BL9" s="49">
        <f t="shared" si="12"/>
        <v>-0.0195089350552484</v>
      </c>
      <c r="BM9" s="49">
        <f t="shared" ref="BM9:BY9" si="52">AX9*LN(AX9)</f>
        <v>-0.0149227884477654</v>
      </c>
      <c r="BN9" s="49">
        <f t="shared" si="52"/>
        <v>-0.0147420520952486</v>
      </c>
      <c r="BO9" s="49">
        <f t="shared" si="52"/>
        <v>-0.0102875264773</v>
      </c>
      <c r="BP9" s="49">
        <f t="shared" si="52"/>
        <v>-0.00645545068703489</v>
      </c>
      <c r="BQ9" s="49">
        <f t="shared" si="52"/>
        <v>-0.00390680811898829</v>
      </c>
      <c r="BR9" s="49">
        <f t="shared" si="52"/>
        <v>-0.0100397475311133</v>
      </c>
      <c r="BS9" s="49">
        <f t="shared" si="52"/>
        <v>-0.0118622089840028</v>
      </c>
      <c r="BT9" s="49">
        <f t="shared" si="52"/>
        <v>-0.0161937337839825</v>
      </c>
      <c r="BU9" s="49">
        <f t="shared" si="52"/>
        <v>-0.0136423726020077</v>
      </c>
      <c r="BV9" s="49">
        <f t="shared" si="52"/>
        <v>-0.0074357323285351</v>
      </c>
      <c r="BW9" s="49">
        <f t="shared" si="52"/>
        <v>-0.0123506251817343</v>
      </c>
      <c r="BX9" s="49">
        <f t="shared" si="52"/>
        <v>-0.00728801147793657</v>
      </c>
      <c r="BY9" s="49">
        <f t="shared" si="52"/>
        <v>-0.00841598053939352</v>
      </c>
      <c r="BZ9" s="49">
        <f t="shared" si="14"/>
        <v>-0.157051973310291</v>
      </c>
      <c r="CA9" s="49"/>
      <c r="CB9" s="49"/>
      <c r="CC9" s="50"/>
      <c r="CD9" s="49"/>
      <c r="CE9" s="49"/>
      <c r="CF9" s="49">
        <f t="shared" si="15"/>
        <v>0.0011330289679587</v>
      </c>
      <c r="CG9" s="49">
        <f t="shared" si="16"/>
        <v>0.000819926845535274</v>
      </c>
      <c r="CH9" s="49">
        <f t="shared" si="17"/>
        <v>0.000808026020349118</v>
      </c>
      <c r="CI9" s="49">
        <f t="shared" si="18"/>
        <v>0.00052633226130359</v>
      </c>
      <c r="CJ9" s="49">
        <f t="shared" si="19"/>
        <v>0.000304388006027734</v>
      </c>
      <c r="CK9" s="49">
        <f t="shared" si="20"/>
        <v>0.00017004363923555</v>
      </c>
      <c r="CL9" s="49">
        <f t="shared" si="21"/>
        <v>0.00051136421313131</v>
      </c>
      <c r="CM9" s="49">
        <f t="shared" si="22"/>
        <v>0.000623256507665074</v>
      </c>
      <c r="CN9" s="49">
        <f t="shared" si="23"/>
        <v>0.000904582199952269</v>
      </c>
      <c r="CO9" s="49">
        <f t="shared" si="24"/>
        <v>0.000736375691393287</v>
      </c>
      <c r="CP9" s="49">
        <f t="shared" si="25"/>
        <v>0.000359107264100166</v>
      </c>
      <c r="CQ9" s="49">
        <f t="shared" si="26"/>
        <v>0.000653928737526303</v>
      </c>
      <c r="CR9" s="49">
        <f t="shared" si="27"/>
        <v>0.000350764417577914</v>
      </c>
      <c r="CS9" s="49">
        <f t="shared" si="28"/>
        <v>0.00041529878920594</v>
      </c>
      <c r="CT9" s="59">
        <v>2015</v>
      </c>
    </row>
    <row r="10" ht="22.5" customHeight="1" spans="1:98">
      <c r="A10" s="43">
        <v>2014</v>
      </c>
      <c r="B10" s="43">
        <v>7.548</v>
      </c>
      <c r="C10" s="43">
        <v>4.544</v>
      </c>
      <c r="D10" s="43">
        <v>5.343</v>
      </c>
      <c r="E10" s="43">
        <v>3.803</v>
      </c>
      <c r="F10" s="43">
        <v>1.968</v>
      </c>
      <c r="G10" s="43">
        <v>1.168</v>
      </c>
      <c r="H10" s="43">
        <v>3.444</v>
      </c>
      <c r="I10" s="43">
        <v>4.334</v>
      </c>
      <c r="J10" s="43">
        <v>5.762</v>
      </c>
      <c r="K10" s="43">
        <v>4.982</v>
      </c>
      <c r="L10" s="43">
        <v>2.415</v>
      </c>
      <c r="M10" s="43">
        <v>4.759</v>
      </c>
      <c r="N10" s="43">
        <v>2.684</v>
      </c>
      <c r="O10" s="43">
        <v>3.192</v>
      </c>
      <c r="P10" s="40"/>
      <c r="Q10" s="50"/>
      <c r="R10" s="49">
        <f t="shared" si="5"/>
        <v>7.53387389238474</v>
      </c>
      <c r="S10" s="49">
        <f t="shared" ref="S10:AE10" si="53">(C10-MIN($B$2:$O$71)/(MAX($B$2:$O$71)-MIN($B$2:$O$71)))</f>
        <v>4.52987389238474</v>
      </c>
      <c r="T10" s="49">
        <f t="shared" si="53"/>
        <v>5.32887389238474</v>
      </c>
      <c r="U10" s="49">
        <f t="shared" si="53"/>
        <v>3.78887389238474</v>
      </c>
      <c r="V10" s="49">
        <f t="shared" si="53"/>
        <v>1.95387389238474</v>
      </c>
      <c r="W10" s="49">
        <f t="shared" si="53"/>
        <v>1.15387389238474</v>
      </c>
      <c r="X10" s="49">
        <f t="shared" si="53"/>
        <v>3.42987389238474</v>
      </c>
      <c r="Y10" s="49">
        <f t="shared" si="53"/>
        <v>4.31987389238474</v>
      </c>
      <c r="Z10" s="49">
        <f t="shared" si="53"/>
        <v>5.74787389238474</v>
      </c>
      <c r="AA10" s="49">
        <f t="shared" si="53"/>
        <v>4.96787389238474</v>
      </c>
      <c r="AB10" s="49">
        <f t="shared" si="53"/>
        <v>2.40087389238474</v>
      </c>
      <c r="AC10" s="49">
        <f t="shared" si="53"/>
        <v>4.74487389238474</v>
      </c>
      <c r="AD10" s="49">
        <f t="shared" si="53"/>
        <v>2.66987389238474</v>
      </c>
      <c r="AE10" s="49">
        <f t="shared" si="53"/>
        <v>3.17787389238474</v>
      </c>
      <c r="AF10" s="50"/>
      <c r="AG10" s="49">
        <f t="shared" si="7"/>
        <v>7.53397389238474</v>
      </c>
      <c r="AH10" s="49">
        <f t="shared" ref="AH10:AU10" si="54">S10+0.0001</f>
        <v>4.52997389238474</v>
      </c>
      <c r="AI10" s="49">
        <f t="shared" si="54"/>
        <v>5.32897389238474</v>
      </c>
      <c r="AJ10" s="49">
        <f t="shared" si="54"/>
        <v>3.78897389238474</v>
      </c>
      <c r="AK10" s="49">
        <f t="shared" si="54"/>
        <v>1.95397389238474</v>
      </c>
      <c r="AL10" s="49">
        <f t="shared" si="54"/>
        <v>1.15397389238474</v>
      </c>
      <c r="AM10" s="49">
        <f t="shared" si="54"/>
        <v>3.42997389238474</v>
      </c>
      <c r="AN10" s="49">
        <f t="shared" si="54"/>
        <v>4.31997389238474</v>
      </c>
      <c r="AO10" s="49">
        <f t="shared" si="54"/>
        <v>5.74797389238474</v>
      </c>
      <c r="AP10" s="49">
        <f t="shared" si="54"/>
        <v>4.96797389238474</v>
      </c>
      <c r="AQ10" s="49">
        <f t="shared" si="54"/>
        <v>2.40097389238474</v>
      </c>
      <c r="AR10" s="49">
        <f t="shared" si="54"/>
        <v>4.74497389238474</v>
      </c>
      <c r="AS10" s="49">
        <f t="shared" si="54"/>
        <v>2.66997389238474</v>
      </c>
      <c r="AT10" s="49">
        <f t="shared" si="54"/>
        <v>3.17797389238474</v>
      </c>
      <c r="AU10" s="49">
        <f t="shared" si="9"/>
        <v>55.7496344933864</v>
      </c>
      <c r="AV10" s="50"/>
      <c r="AW10" s="49">
        <f t="shared" si="10"/>
        <v>0.0028057328805654</v>
      </c>
      <c r="AX10" s="49">
        <f t="shared" ref="AX10:BJ10" si="55">AH10/$AU$72</f>
        <v>0.00168701098245293</v>
      </c>
      <c r="AY10" s="49">
        <f t="shared" si="55"/>
        <v>0.00198456717306274</v>
      </c>
      <c r="AZ10" s="49">
        <f t="shared" si="55"/>
        <v>0.00141105461544183</v>
      </c>
      <c r="BA10" s="49">
        <f t="shared" si="55"/>
        <v>0.000727680886068866</v>
      </c>
      <c r="BB10" s="49">
        <f t="shared" si="55"/>
        <v>0.000429752284707356</v>
      </c>
      <c r="BC10" s="49">
        <f t="shared" si="55"/>
        <v>0.00127735915558085</v>
      </c>
      <c r="BD10" s="49">
        <f t="shared" si="55"/>
        <v>0.00160880472459553</v>
      </c>
      <c r="BE10" s="49">
        <f t="shared" si="55"/>
        <v>0.00214060727802583</v>
      </c>
      <c r="BF10" s="49">
        <f t="shared" si="55"/>
        <v>0.00185012689169836</v>
      </c>
      <c r="BG10" s="49">
        <f t="shared" si="55"/>
        <v>0.00089414849207961</v>
      </c>
      <c r="BH10" s="49">
        <f t="shared" si="55"/>
        <v>0.00176707929406884</v>
      </c>
      <c r="BI10" s="49">
        <f t="shared" si="55"/>
        <v>0.000994326984287418</v>
      </c>
      <c r="BJ10" s="49">
        <f t="shared" si="55"/>
        <v>0.00118351164615198</v>
      </c>
      <c r="BK10" s="49"/>
      <c r="BL10" s="49">
        <f t="shared" si="12"/>
        <v>-0.0164867403184074</v>
      </c>
      <c r="BM10" s="49">
        <f t="shared" ref="BM10:BY10" si="56">AX10*LN(AX10)</f>
        <v>-0.0107712226013456</v>
      </c>
      <c r="BN10" s="49">
        <f t="shared" si="56"/>
        <v>-0.0123486803557324</v>
      </c>
      <c r="BO10" s="49">
        <f t="shared" si="56"/>
        <v>-0.00926134112080694</v>
      </c>
      <c r="BP10" s="49">
        <f t="shared" si="56"/>
        <v>-0.00525796590208106</v>
      </c>
      <c r="BQ10" s="49">
        <f t="shared" si="56"/>
        <v>-0.00333156932320234</v>
      </c>
      <c r="BR10" s="49">
        <f t="shared" si="56"/>
        <v>-0.00851099358772837</v>
      </c>
      <c r="BS10" s="49">
        <f t="shared" si="56"/>
        <v>-0.0103482563635971</v>
      </c>
      <c r="BT10" s="49">
        <f t="shared" si="56"/>
        <v>-0.0131575973660336</v>
      </c>
      <c r="BU10" s="49">
        <f t="shared" si="56"/>
        <v>-0.0116419254125986</v>
      </c>
      <c r="BV10" s="49">
        <f t="shared" si="56"/>
        <v>-0.00627659935681451</v>
      </c>
      <c r="BW10" s="49">
        <f t="shared" si="56"/>
        <v>-0.0112005034827279</v>
      </c>
      <c r="BX10" s="49">
        <f t="shared" si="56"/>
        <v>-0.00687422436838893</v>
      </c>
      <c r="BY10" s="49">
        <f t="shared" si="56"/>
        <v>-0.00797600368964329</v>
      </c>
      <c r="BZ10" s="49">
        <f t="shared" si="14"/>
        <v>-0.133443623249108</v>
      </c>
      <c r="CA10" s="49"/>
      <c r="CB10" s="49"/>
      <c r="CC10" s="50"/>
      <c r="CD10" s="49"/>
      <c r="CE10" s="49"/>
      <c r="CF10" s="49">
        <f t="shared" si="15"/>
        <v>0.0009243351159829</v>
      </c>
      <c r="CG10" s="49">
        <f t="shared" si="16"/>
        <v>0.000555777601970369</v>
      </c>
      <c r="CH10" s="49">
        <f t="shared" si="17"/>
        <v>0.000653806048606858</v>
      </c>
      <c r="CI10" s="49">
        <f t="shared" si="18"/>
        <v>0.000464865112661685</v>
      </c>
      <c r="CJ10" s="49">
        <f t="shared" si="19"/>
        <v>0.000239730945480263</v>
      </c>
      <c r="CK10" s="49">
        <f t="shared" si="20"/>
        <v>0.000141579809924329</v>
      </c>
      <c r="CL10" s="49">
        <f t="shared" si="21"/>
        <v>0.000420819790580959</v>
      </c>
      <c r="CM10" s="49">
        <f t="shared" si="22"/>
        <v>0.000530012928886936</v>
      </c>
      <c r="CN10" s="49">
        <f t="shared" si="23"/>
        <v>0.000705212705854278</v>
      </c>
      <c r="CO10" s="49">
        <f t="shared" si="24"/>
        <v>0.000609515348687244</v>
      </c>
      <c r="CP10" s="49">
        <f t="shared" si="25"/>
        <v>0.000294572892472141</v>
      </c>
      <c r="CQ10" s="49">
        <f t="shared" si="26"/>
        <v>0.000582155719651028</v>
      </c>
      <c r="CR10" s="49">
        <f t="shared" si="27"/>
        <v>0.000327576211802823</v>
      </c>
      <c r="CS10" s="49">
        <f t="shared" si="28"/>
        <v>0.000389902182880842</v>
      </c>
      <c r="CT10" s="59">
        <v>2014</v>
      </c>
    </row>
    <row r="11" ht="22.5" customHeight="1" spans="1:98">
      <c r="A11" s="43">
        <v>2013</v>
      </c>
      <c r="B11" s="43">
        <v>7.032</v>
      </c>
      <c r="C11" s="43">
        <v>4.204</v>
      </c>
      <c r="D11" s="43">
        <v>4.973</v>
      </c>
      <c r="E11" s="43">
        <v>3.761</v>
      </c>
      <c r="F11" s="43">
        <v>1.699</v>
      </c>
      <c r="G11" s="43">
        <v>1.031</v>
      </c>
      <c r="H11" s="43">
        <v>3.231</v>
      </c>
      <c r="I11" s="43">
        <v>4</v>
      </c>
      <c r="J11" s="43">
        <v>5.297</v>
      </c>
      <c r="K11" s="43">
        <v>4.731</v>
      </c>
      <c r="L11" s="43">
        <v>2.201</v>
      </c>
      <c r="M11" s="43">
        <v>4.169</v>
      </c>
      <c r="N11" s="43">
        <v>2.711</v>
      </c>
      <c r="O11" s="43">
        <v>2.937</v>
      </c>
      <c r="P11" s="40"/>
      <c r="Q11" s="50"/>
      <c r="R11" s="49">
        <f t="shared" si="5"/>
        <v>7.01787389238474</v>
      </c>
      <c r="S11" s="49">
        <f t="shared" ref="S11:AE11" si="57">(C11-MIN($B$2:$O$71)/(MAX($B$2:$O$71)-MIN($B$2:$O$71)))</f>
        <v>4.18987389238474</v>
      </c>
      <c r="T11" s="49">
        <f t="shared" si="57"/>
        <v>4.95887389238474</v>
      </c>
      <c r="U11" s="49">
        <f t="shared" si="57"/>
        <v>3.74687389238474</v>
      </c>
      <c r="V11" s="49">
        <f t="shared" si="57"/>
        <v>1.68487389238474</v>
      </c>
      <c r="W11" s="49">
        <f t="shared" si="57"/>
        <v>1.01687389238474</v>
      </c>
      <c r="X11" s="49">
        <f t="shared" si="57"/>
        <v>3.21687389238474</v>
      </c>
      <c r="Y11" s="49">
        <f t="shared" si="57"/>
        <v>3.98587389238474</v>
      </c>
      <c r="Z11" s="49">
        <f t="shared" si="57"/>
        <v>5.28287389238474</v>
      </c>
      <c r="AA11" s="49">
        <f t="shared" si="57"/>
        <v>4.71687389238474</v>
      </c>
      <c r="AB11" s="49">
        <f t="shared" si="57"/>
        <v>2.18687389238474</v>
      </c>
      <c r="AC11" s="49">
        <f t="shared" si="57"/>
        <v>4.15487389238474</v>
      </c>
      <c r="AD11" s="49">
        <f t="shared" si="57"/>
        <v>2.69687389238474</v>
      </c>
      <c r="AE11" s="49">
        <f t="shared" si="57"/>
        <v>2.92287389238474</v>
      </c>
      <c r="AF11" s="50"/>
      <c r="AG11" s="49">
        <f t="shared" si="7"/>
        <v>7.01797389238474</v>
      </c>
      <c r="AH11" s="49">
        <f t="shared" ref="AH11:AU11" si="58">S11+0.0001</f>
        <v>4.18997389238474</v>
      </c>
      <c r="AI11" s="49">
        <f t="shared" si="58"/>
        <v>4.95897389238474</v>
      </c>
      <c r="AJ11" s="49">
        <f t="shared" si="58"/>
        <v>3.74697389238474</v>
      </c>
      <c r="AK11" s="49">
        <f t="shared" si="58"/>
        <v>1.68497389238474</v>
      </c>
      <c r="AL11" s="49">
        <f t="shared" si="58"/>
        <v>1.01697389238474</v>
      </c>
      <c r="AM11" s="49">
        <f t="shared" si="58"/>
        <v>3.21697389238474</v>
      </c>
      <c r="AN11" s="49">
        <f t="shared" si="58"/>
        <v>3.98597389238474</v>
      </c>
      <c r="AO11" s="49">
        <f t="shared" si="58"/>
        <v>5.28297389238474</v>
      </c>
      <c r="AP11" s="49">
        <f t="shared" si="58"/>
        <v>4.71697389238474</v>
      </c>
      <c r="AQ11" s="49">
        <f t="shared" si="58"/>
        <v>2.18697389238474</v>
      </c>
      <c r="AR11" s="49">
        <f t="shared" si="58"/>
        <v>4.15497389238474</v>
      </c>
      <c r="AS11" s="49">
        <f t="shared" si="58"/>
        <v>2.69697389238474</v>
      </c>
      <c r="AT11" s="49">
        <f t="shared" si="58"/>
        <v>2.92297389238474</v>
      </c>
      <c r="AU11" s="49">
        <f t="shared" si="9"/>
        <v>51.7806344933864</v>
      </c>
      <c r="AV11" s="50"/>
      <c r="AW11" s="49">
        <f t="shared" si="10"/>
        <v>0.00261356893268723</v>
      </c>
      <c r="AX11" s="49">
        <f t="shared" ref="AX11:BJ11" si="59">AH11/$AU$72</f>
        <v>0.00156039132687429</v>
      </c>
      <c r="AY11" s="49">
        <f t="shared" si="59"/>
        <v>0.00184677519493304</v>
      </c>
      <c r="AZ11" s="49">
        <f t="shared" si="59"/>
        <v>0.00139541336387035</v>
      </c>
      <c r="BA11" s="49">
        <f t="shared" si="59"/>
        <v>0.000627502393861059</v>
      </c>
      <c r="BB11" s="49">
        <f t="shared" si="59"/>
        <v>0.000378732011724197</v>
      </c>
      <c r="BC11" s="49">
        <f t="shared" si="59"/>
        <v>0.00119803566546835</v>
      </c>
      <c r="BD11" s="49">
        <f t="shared" si="59"/>
        <v>0.0014844195335271</v>
      </c>
      <c r="BE11" s="49">
        <f t="shared" si="59"/>
        <v>0.00196743627848445</v>
      </c>
      <c r="BF11" s="49">
        <f t="shared" si="59"/>
        <v>0.00175665179302118</v>
      </c>
      <c r="BG11" s="49">
        <f t="shared" si="59"/>
        <v>0.000814452591215406</v>
      </c>
      <c r="BH11" s="49">
        <f t="shared" si="59"/>
        <v>0.00154735695056472</v>
      </c>
      <c r="BI11" s="49">
        <f t="shared" si="59"/>
        <v>0.00100438207458337</v>
      </c>
      <c r="BJ11" s="49">
        <f t="shared" si="59"/>
        <v>0.001088546904468</v>
      </c>
      <c r="BK11" s="49"/>
      <c r="BL11" s="49">
        <f t="shared" si="12"/>
        <v>-0.0155429952860393</v>
      </c>
      <c r="BM11" s="49">
        <f t="shared" ref="BM11:BY11" si="60">AX11*LN(AX11)</f>
        <v>-0.010084526150861</v>
      </c>
      <c r="BN11" s="49">
        <f t="shared" si="60"/>
        <v>-0.0116241835161336</v>
      </c>
      <c r="BO11" s="49">
        <f t="shared" si="60"/>
        <v>-0.00917423528969951</v>
      </c>
      <c r="BP11" s="49">
        <f t="shared" si="60"/>
        <v>-0.00462705397947414</v>
      </c>
      <c r="BQ11" s="49">
        <f t="shared" si="60"/>
        <v>-0.00298390896848571</v>
      </c>
      <c r="BR11" s="49">
        <f t="shared" si="60"/>
        <v>-0.00805927219082444</v>
      </c>
      <c r="BS11" s="49">
        <f t="shared" si="60"/>
        <v>-0.00966762581017591</v>
      </c>
      <c r="BT11" s="49">
        <f t="shared" si="60"/>
        <v>-0.012259142601328</v>
      </c>
      <c r="BU11" s="49">
        <f t="shared" si="60"/>
        <v>-0.0111448062004471</v>
      </c>
      <c r="BV11" s="49">
        <f t="shared" si="60"/>
        <v>-0.00579319666956963</v>
      </c>
      <c r="BW11" s="49">
        <f t="shared" si="60"/>
        <v>-0.010013267124936</v>
      </c>
      <c r="BX11" s="49">
        <f t="shared" si="60"/>
        <v>-0.00693363391593998</v>
      </c>
      <c r="BY11" s="49">
        <f t="shared" si="60"/>
        <v>-0.00742705928781055</v>
      </c>
      <c r="BZ11" s="49">
        <f t="shared" si="14"/>
        <v>-0.125334906991725</v>
      </c>
      <c r="CA11" s="49"/>
      <c r="CB11" s="49"/>
      <c r="CC11" s="50"/>
      <c r="CD11" s="49"/>
      <c r="CE11" s="49"/>
      <c r="CF11" s="49">
        <f t="shared" si="15"/>
        <v>0.000861027633549324</v>
      </c>
      <c r="CG11" s="49">
        <f t="shared" si="16"/>
        <v>0.000514063369359098</v>
      </c>
      <c r="CH11" s="49">
        <f t="shared" si="17"/>
        <v>0.000608411148412239</v>
      </c>
      <c r="CI11" s="49">
        <f t="shared" si="18"/>
        <v>0.000459712178044999</v>
      </c>
      <c r="CJ11" s="49">
        <f t="shared" si="19"/>
        <v>0.00020672762614958</v>
      </c>
      <c r="CK11" s="49">
        <f t="shared" si="20"/>
        <v>0.000124771427960375</v>
      </c>
      <c r="CL11" s="49">
        <f t="shared" si="21"/>
        <v>0.000394687050739193</v>
      </c>
      <c r="CM11" s="49">
        <f t="shared" si="22"/>
        <v>0.000489034829792333</v>
      </c>
      <c r="CN11" s="49">
        <f t="shared" si="23"/>
        <v>0.000648162358312391</v>
      </c>
      <c r="CO11" s="49">
        <f t="shared" si="24"/>
        <v>0.000578720429906568</v>
      </c>
      <c r="CP11" s="49">
        <f t="shared" si="25"/>
        <v>0.000268317463710928</v>
      </c>
      <c r="CQ11" s="49">
        <f t="shared" si="26"/>
        <v>0.000509769257178525</v>
      </c>
      <c r="CR11" s="49">
        <f t="shared" si="27"/>
        <v>0.000330888812627836</v>
      </c>
      <c r="CS11" s="49">
        <f t="shared" si="28"/>
        <v>0.000358616508422389</v>
      </c>
      <c r="CT11" s="59">
        <v>2013</v>
      </c>
    </row>
    <row r="12" ht="22.5" customHeight="1" spans="1:98">
      <c r="A12" s="42" t="s">
        <v>43</v>
      </c>
      <c r="B12" s="43">
        <v>5.218</v>
      </c>
      <c r="C12" s="43">
        <v>3.109</v>
      </c>
      <c r="D12" s="43">
        <v>2.436</v>
      </c>
      <c r="E12" s="43">
        <v>1.42</v>
      </c>
      <c r="F12" s="43">
        <v>1.674</v>
      </c>
      <c r="G12" s="43">
        <v>0.968</v>
      </c>
      <c r="H12" s="43">
        <v>1.917</v>
      </c>
      <c r="I12" s="43">
        <v>1.572</v>
      </c>
      <c r="J12" s="43">
        <v>2.167</v>
      </c>
      <c r="K12" s="43">
        <v>1.729</v>
      </c>
      <c r="L12" s="43">
        <v>0.972</v>
      </c>
      <c r="M12" s="43">
        <v>1.136</v>
      </c>
      <c r="N12" s="43">
        <v>0.901</v>
      </c>
      <c r="O12" s="43">
        <v>1.081</v>
      </c>
      <c r="P12" s="40"/>
      <c r="Q12" s="50"/>
      <c r="R12" s="49">
        <f t="shared" si="5"/>
        <v>5.20387389238474</v>
      </c>
      <c r="S12" s="49">
        <f t="shared" ref="S12:AE12" si="61">(C12-MIN($B$2:$O$71)/(MAX($B$2:$O$71)-MIN($B$2:$O$71)))</f>
        <v>3.09487389238474</v>
      </c>
      <c r="T12" s="49">
        <f t="shared" si="61"/>
        <v>2.42187389238474</v>
      </c>
      <c r="U12" s="49">
        <f t="shared" si="61"/>
        <v>1.40587389238474</v>
      </c>
      <c r="V12" s="49">
        <f t="shared" si="61"/>
        <v>1.65987389238474</v>
      </c>
      <c r="W12" s="49">
        <f t="shared" si="61"/>
        <v>0.953873892384744</v>
      </c>
      <c r="X12" s="49">
        <f t="shared" si="61"/>
        <v>1.90287389238474</v>
      </c>
      <c r="Y12" s="49">
        <f t="shared" si="61"/>
        <v>1.55787389238474</v>
      </c>
      <c r="Z12" s="49">
        <f t="shared" si="61"/>
        <v>2.15287389238474</v>
      </c>
      <c r="AA12" s="49">
        <f t="shared" si="61"/>
        <v>1.71487389238474</v>
      </c>
      <c r="AB12" s="49">
        <f t="shared" si="61"/>
        <v>0.957873892384744</v>
      </c>
      <c r="AC12" s="49">
        <f t="shared" si="61"/>
        <v>1.12187389238474</v>
      </c>
      <c r="AD12" s="49">
        <f t="shared" si="61"/>
        <v>0.886873892384744</v>
      </c>
      <c r="AE12" s="49">
        <f t="shared" si="61"/>
        <v>1.06687389238474</v>
      </c>
      <c r="AF12" s="50"/>
      <c r="AG12" s="49">
        <f t="shared" si="7"/>
        <v>5.20397389238474</v>
      </c>
      <c r="AH12" s="49">
        <f t="shared" ref="AH12:AU12" si="62">S12+0.0001</f>
        <v>3.09497389238474</v>
      </c>
      <c r="AI12" s="49">
        <f t="shared" si="62"/>
        <v>2.42197389238474</v>
      </c>
      <c r="AJ12" s="49">
        <f t="shared" si="62"/>
        <v>1.40597389238474</v>
      </c>
      <c r="AK12" s="49">
        <f t="shared" si="62"/>
        <v>1.65997389238474</v>
      </c>
      <c r="AL12" s="49">
        <f t="shared" si="62"/>
        <v>0.953973892384744</v>
      </c>
      <c r="AM12" s="49">
        <f t="shared" si="62"/>
        <v>1.90297389238474</v>
      </c>
      <c r="AN12" s="49">
        <f t="shared" si="62"/>
        <v>1.55797389238474</v>
      </c>
      <c r="AO12" s="49">
        <f t="shared" si="62"/>
        <v>2.15297389238474</v>
      </c>
      <c r="AP12" s="49">
        <f t="shared" si="62"/>
        <v>1.71497389238474</v>
      </c>
      <c r="AQ12" s="49">
        <f t="shared" si="62"/>
        <v>0.957973892384744</v>
      </c>
      <c r="AR12" s="49">
        <f t="shared" si="62"/>
        <v>1.12197389238474</v>
      </c>
      <c r="AS12" s="49">
        <f t="shared" si="62"/>
        <v>0.886973892384744</v>
      </c>
      <c r="AT12" s="49">
        <f t="shared" si="62"/>
        <v>1.06697389238474</v>
      </c>
      <c r="AU12" s="49">
        <f t="shared" si="9"/>
        <v>26.1036344933864</v>
      </c>
      <c r="AV12" s="50"/>
      <c r="AW12" s="49">
        <f t="shared" si="10"/>
        <v>0.0019380158291</v>
      </c>
      <c r="AX12" s="49">
        <f t="shared" ref="AX12:BJ12" si="63">AH12/$AU$72</f>
        <v>0.00115260155376072</v>
      </c>
      <c r="AY12" s="49">
        <f t="shared" si="63"/>
        <v>0.00090196911786535</v>
      </c>
      <c r="AZ12" s="49">
        <f t="shared" si="63"/>
        <v>0.000523599794136232</v>
      </c>
      <c r="BA12" s="49">
        <f t="shared" si="63"/>
        <v>0.000618192125068511</v>
      </c>
      <c r="BB12" s="49">
        <f t="shared" si="63"/>
        <v>0.000355270134366978</v>
      </c>
      <c r="BC12" s="49">
        <f t="shared" si="63"/>
        <v>0.00070868793773207</v>
      </c>
      <c r="BD12" s="49">
        <f t="shared" si="63"/>
        <v>0.000580206228394919</v>
      </c>
      <c r="BE12" s="49">
        <f t="shared" si="63"/>
        <v>0.000801790625657542</v>
      </c>
      <c r="BF12" s="49">
        <f t="shared" si="63"/>
        <v>0.000638674716412115</v>
      </c>
      <c r="BG12" s="49">
        <f t="shared" si="63"/>
        <v>0.000356759777373786</v>
      </c>
      <c r="BH12" s="49">
        <f t="shared" si="63"/>
        <v>0.000417835140652896</v>
      </c>
      <c r="BI12" s="49">
        <f t="shared" si="63"/>
        <v>0.000330318614002952</v>
      </c>
      <c r="BJ12" s="49">
        <f t="shared" si="63"/>
        <v>0.000397352549309292</v>
      </c>
      <c r="BK12" s="49"/>
      <c r="BL12" s="49">
        <f t="shared" si="12"/>
        <v>-0.0121050224485226</v>
      </c>
      <c r="BM12" s="49">
        <f t="shared" ref="BM12:BY12" si="64">AX12*LN(AX12)</f>
        <v>-0.00779819514142682</v>
      </c>
      <c r="BN12" s="49">
        <f t="shared" si="64"/>
        <v>-0.00632364259635781</v>
      </c>
      <c r="BO12" s="49">
        <f t="shared" si="64"/>
        <v>-0.00395568278013671</v>
      </c>
      <c r="BP12" s="49">
        <f t="shared" si="64"/>
        <v>-0.00456764311956083</v>
      </c>
      <c r="BQ12" s="49">
        <f t="shared" si="64"/>
        <v>-0.00282177997907153</v>
      </c>
      <c r="BR12" s="49">
        <f t="shared" si="64"/>
        <v>-0.00513947244295169</v>
      </c>
      <c r="BS12" s="49">
        <f t="shared" si="64"/>
        <v>-0.00432377047200605</v>
      </c>
      <c r="BT12" s="49">
        <f t="shared" si="64"/>
        <v>-0.00571569520651722</v>
      </c>
      <c r="BU12" s="49">
        <f t="shared" si="64"/>
        <v>-0.00469816484302835</v>
      </c>
      <c r="BV12" s="49">
        <f t="shared" si="64"/>
        <v>-0.00283211890378096</v>
      </c>
      <c r="BW12" s="49">
        <f t="shared" si="64"/>
        <v>-0.00325093439074418</v>
      </c>
      <c r="BX12" s="49">
        <f t="shared" si="64"/>
        <v>-0.00264765328338991</v>
      </c>
      <c r="BY12" s="49">
        <f t="shared" si="64"/>
        <v>-0.00311154329838035</v>
      </c>
      <c r="BZ12" s="49">
        <f t="shared" si="14"/>
        <v>-0.069291318905875</v>
      </c>
      <c r="CA12" s="49"/>
      <c r="CB12" s="49"/>
      <c r="CC12" s="50"/>
      <c r="CD12" s="49"/>
      <c r="CE12" s="49"/>
      <c r="CF12" s="49">
        <f t="shared" si="15"/>
        <v>0.000638469933676243</v>
      </c>
      <c r="CG12" s="49">
        <f t="shared" si="16"/>
        <v>0.000379719002566913</v>
      </c>
      <c r="CH12" s="49">
        <f t="shared" si="17"/>
        <v>0.000297149359780484</v>
      </c>
      <c r="CI12" s="49">
        <f t="shared" si="18"/>
        <v>0.000172497417624448</v>
      </c>
      <c r="CJ12" s="49">
        <f t="shared" si="19"/>
        <v>0.000203660403163457</v>
      </c>
      <c r="CK12" s="49">
        <f t="shared" si="20"/>
        <v>0.000117042026035346</v>
      </c>
      <c r="CL12" s="49">
        <f t="shared" si="21"/>
        <v>0.000233473810588572</v>
      </c>
      <c r="CM12" s="49">
        <f t="shared" si="22"/>
        <v>0.000191146133380076</v>
      </c>
      <c r="CN12" s="49">
        <f t="shared" si="23"/>
        <v>0.000264146040449801</v>
      </c>
      <c r="CO12" s="49">
        <f t="shared" si="24"/>
        <v>0.000210408293732928</v>
      </c>
      <c r="CP12" s="49">
        <f t="shared" si="25"/>
        <v>0.000117532781713125</v>
      </c>
      <c r="CQ12" s="49">
        <f t="shared" si="26"/>
        <v>0.000137653764502092</v>
      </c>
      <c r="CR12" s="49">
        <f t="shared" si="27"/>
        <v>0.000108821868432536</v>
      </c>
      <c r="CS12" s="49">
        <f t="shared" si="28"/>
        <v>0.000130905873932622</v>
      </c>
      <c r="CT12" s="58" t="s">
        <v>43</v>
      </c>
    </row>
    <row r="13" ht="22.5" customHeight="1" spans="1:98">
      <c r="A13" s="42">
        <v>2021</v>
      </c>
      <c r="B13" s="43">
        <v>5.121</v>
      </c>
      <c r="C13" s="43">
        <v>3.057</v>
      </c>
      <c r="D13" s="43">
        <v>2.314</v>
      </c>
      <c r="E13" s="43">
        <v>1.369</v>
      </c>
      <c r="F13" s="43">
        <v>1.593</v>
      </c>
      <c r="G13" s="43">
        <v>0.937</v>
      </c>
      <c r="H13" s="43">
        <v>1.648</v>
      </c>
      <c r="I13" s="43">
        <v>1.502</v>
      </c>
      <c r="J13" s="43">
        <v>2.095</v>
      </c>
      <c r="K13" s="43">
        <v>1.569</v>
      </c>
      <c r="L13" s="43">
        <v>0.925</v>
      </c>
      <c r="M13" s="43">
        <v>1.06</v>
      </c>
      <c r="N13" s="43">
        <v>0.886</v>
      </c>
      <c r="O13" s="43">
        <v>1.005</v>
      </c>
      <c r="P13" s="40"/>
      <c r="Q13" s="50"/>
      <c r="R13" s="49">
        <f t="shared" si="5"/>
        <v>5.10687389238474</v>
      </c>
      <c r="S13" s="49">
        <f t="shared" ref="S13:AE13" si="65">(C13-MIN($B$2:$O$71)/(MAX($B$2:$O$71)-MIN($B$2:$O$71)))</f>
        <v>3.04287389238474</v>
      </c>
      <c r="T13" s="49">
        <f t="shared" si="65"/>
        <v>2.29987389238474</v>
      </c>
      <c r="U13" s="49">
        <f t="shared" si="65"/>
        <v>1.35487389238474</v>
      </c>
      <c r="V13" s="49">
        <f t="shared" si="65"/>
        <v>1.57887389238474</v>
      </c>
      <c r="W13" s="49">
        <f t="shared" si="65"/>
        <v>0.922873892384744</v>
      </c>
      <c r="X13" s="49">
        <f t="shared" si="65"/>
        <v>1.63387389238474</v>
      </c>
      <c r="Y13" s="49">
        <f t="shared" si="65"/>
        <v>1.48787389238474</v>
      </c>
      <c r="Z13" s="49">
        <f t="shared" si="65"/>
        <v>2.08087389238474</v>
      </c>
      <c r="AA13" s="49">
        <f t="shared" si="65"/>
        <v>1.55487389238474</v>
      </c>
      <c r="AB13" s="49">
        <f t="shared" si="65"/>
        <v>0.910873892384744</v>
      </c>
      <c r="AC13" s="49">
        <f t="shared" si="65"/>
        <v>1.04587389238474</v>
      </c>
      <c r="AD13" s="49">
        <f t="shared" si="65"/>
        <v>0.871873892384744</v>
      </c>
      <c r="AE13" s="49">
        <f t="shared" si="65"/>
        <v>0.990873892384744</v>
      </c>
      <c r="AF13" s="50"/>
      <c r="AG13" s="49">
        <f t="shared" si="7"/>
        <v>5.10697389238474</v>
      </c>
      <c r="AH13" s="49">
        <f t="shared" ref="AH13:AU13" si="66">S13+0.0001</f>
        <v>3.04297389238474</v>
      </c>
      <c r="AI13" s="49">
        <f t="shared" si="66"/>
        <v>2.29997389238474</v>
      </c>
      <c r="AJ13" s="49">
        <f t="shared" si="66"/>
        <v>1.35497389238474</v>
      </c>
      <c r="AK13" s="49">
        <f t="shared" si="66"/>
        <v>1.57897389238474</v>
      </c>
      <c r="AL13" s="49">
        <f t="shared" si="66"/>
        <v>0.922973892384744</v>
      </c>
      <c r="AM13" s="49">
        <f t="shared" si="66"/>
        <v>1.63397389238474</v>
      </c>
      <c r="AN13" s="49">
        <f t="shared" si="66"/>
        <v>1.48797389238474</v>
      </c>
      <c r="AO13" s="49">
        <f t="shared" si="66"/>
        <v>2.08097389238474</v>
      </c>
      <c r="AP13" s="49">
        <f t="shared" si="66"/>
        <v>1.55497389238474</v>
      </c>
      <c r="AQ13" s="49">
        <f t="shared" si="66"/>
        <v>0.910973892384744</v>
      </c>
      <c r="AR13" s="49">
        <f t="shared" si="66"/>
        <v>1.04597389238474</v>
      </c>
      <c r="AS13" s="49">
        <f t="shared" si="66"/>
        <v>0.871973892384744</v>
      </c>
      <c r="AT13" s="49">
        <f t="shared" si="66"/>
        <v>0.990973892384744</v>
      </c>
      <c r="AU13" s="49">
        <f t="shared" si="9"/>
        <v>24.8846344933864</v>
      </c>
      <c r="AV13" s="50"/>
      <c r="AW13" s="49">
        <f t="shared" si="10"/>
        <v>0.00190189198618492</v>
      </c>
      <c r="AX13" s="49">
        <f t="shared" ref="AX13:BJ13" si="67">AH13/$AU$72</f>
        <v>0.00113323619467222</v>
      </c>
      <c r="AY13" s="49">
        <f t="shared" si="67"/>
        <v>0.00085653500615772</v>
      </c>
      <c r="AZ13" s="49">
        <f t="shared" si="67"/>
        <v>0.000504606845799436</v>
      </c>
      <c r="BA13" s="49">
        <f t="shared" si="67"/>
        <v>0.000588026854180658</v>
      </c>
      <c r="BB13" s="49">
        <f t="shared" si="67"/>
        <v>0.00034372540106422</v>
      </c>
      <c r="BC13" s="49">
        <f t="shared" si="67"/>
        <v>0.000608509445524262</v>
      </c>
      <c r="BD13" s="49">
        <f t="shared" si="67"/>
        <v>0.000554137475775787</v>
      </c>
      <c r="BE13" s="49">
        <f t="shared" si="67"/>
        <v>0.000774977051535006</v>
      </c>
      <c r="BF13" s="49">
        <f t="shared" si="67"/>
        <v>0.000579088996139813</v>
      </c>
      <c r="BG13" s="49">
        <f t="shared" si="67"/>
        <v>0.000339256472043797</v>
      </c>
      <c r="BH13" s="49">
        <f t="shared" si="67"/>
        <v>0.000389531923523552</v>
      </c>
      <c r="BI13" s="49">
        <f t="shared" si="67"/>
        <v>0.000324732452727424</v>
      </c>
      <c r="BJ13" s="49">
        <f t="shared" si="67"/>
        <v>0.000369049332179948</v>
      </c>
      <c r="BK13" s="49"/>
      <c r="BL13" s="49">
        <f t="shared" si="12"/>
        <v>-0.0119151747173343</v>
      </c>
      <c r="BM13" s="49">
        <f t="shared" ref="BM13:BY13" si="68">AX13*LN(AX13)</f>
        <v>-0.00768637603674435</v>
      </c>
      <c r="BN13" s="49">
        <f t="shared" si="68"/>
        <v>-0.00604937729931657</v>
      </c>
      <c r="BO13" s="49">
        <f t="shared" si="68"/>
        <v>-0.00383083941139323</v>
      </c>
      <c r="BP13" s="49">
        <f t="shared" si="68"/>
        <v>-0.00437417767036368</v>
      </c>
      <c r="BQ13" s="49">
        <f t="shared" si="68"/>
        <v>-0.00274143950059711</v>
      </c>
      <c r="BR13" s="49">
        <f t="shared" si="68"/>
        <v>-0.00450570704722479</v>
      </c>
      <c r="BS13" s="49">
        <f t="shared" si="68"/>
        <v>-0.00415497696073821</v>
      </c>
      <c r="BT13" s="49">
        <f t="shared" si="68"/>
        <v>-0.00555091041103262</v>
      </c>
      <c r="BU13" s="49">
        <f t="shared" si="68"/>
        <v>-0.00431656087131196</v>
      </c>
      <c r="BV13" s="49">
        <f t="shared" si="68"/>
        <v>-0.00271023655978521</v>
      </c>
      <c r="BW13" s="49">
        <f t="shared" si="68"/>
        <v>-0.00305804558226137</v>
      </c>
      <c r="BX13" s="49">
        <f t="shared" si="68"/>
        <v>-0.00260841632868168</v>
      </c>
      <c r="BY13" s="49">
        <f t="shared" si="68"/>
        <v>-0.00291718005552965</v>
      </c>
      <c r="BZ13" s="49">
        <f t="shared" si="14"/>
        <v>-0.0664194184523147</v>
      </c>
      <c r="CA13" s="49"/>
      <c r="CB13" s="49"/>
      <c r="CC13" s="50"/>
      <c r="CD13" s="49"/>
      <c r="CE13" s="49"/>
      <c r="CF13" s="49">
        <f t="shared" si="15"/>
        <v>0.000626569108490087</v>
      </c>
      <c r="CG13" s="49">
        <f t="shared" si="16"/>
        <v>0.000373339178755777</v>
      </c>
      <c r="CH13" s="49">
        <f t="shared" si="17"/>
        <v>0.000282181311608204</v>
      </c>
      <c r="CI13" s="49">
        <f t="shared" si="18"/>
        <v>0.000166240282732758</v>
      </c>
      <c r="CJ13" s="49">
        <f t="shared" si="19"/>
        <v>0.000193722600688419</v>
      </c>
      <c r="CK13" s="49">
        <f t="shared" si="20"/>
        <v>0.000113238669532553</v>
      </c>
      <c r="CL13" s="49">
        <f t="shared" si="21"/>
        <v>0.000200470491257889</v>
      </c>
      <c r="CM13" s="49">
        <f t="shared" si="22"/>
        <v>0.000182557909018932</v>
      </c>
      <c r="CN13" s="49">
        <f t="shared" si="23"/>
        <v>0.000255312438249767</v>
      </c>
      <c r="CO13" s="49">
        <f t="shared" si="24"/>
        <v>0.000190778066621741</v>
      </c>
      <c r="CP13" s="49">
        <f t="shared" si="25"/>
        <v>0.000111766402499214</v>
      </c>
      <c r="CQ13" s="49">
        <f t="shared" si="26"/>
        <v>0.000128329406624278</v>
      </c>
      <c r="CR13" s="49">
        <f t="shared" si="27"/>
        <v>0.000106981534640863</v>
      </c>
      <c r="CS13" s="49">
        <f t="shared" si="28"/>
        <v>0.000121581516054808</v>
      </c>
      <c r="CT13" s="58">
        <v>2021</v>
      </c>
    </row>
    <row r="14" ht="22.5" customHeight="1" spans="1:98">
      <c r="A14" s="42">
        <v>2020</v>
      </c>
      <c r="B14" s="44">
        <v>4.726</v>
      </c>
      <c r="C14" s="44">
        <v>3.051</v>
      </c>
      <c r="D14" s="44">
        <v>2.138</v>
      </c>
      <c r="E14" s="44">
        <v>1.088</v>
      </c>
      <c r="F14" s="44">
        <v>1.265</v>
      </c>
      <c r="G14" s="44">
        <v>0.733</v>
      </c>
      <c r="H14" s="44">
        <v>1.387</v>
      </c>
      <c r="I14" s="44">
        <v>1.359</v>
      </c>
      <c r="J14" s="44">
        <v>1.769</v>
      </c>
      <c r="K14" s="44">
        <v>1.338</v>
      </c>
      <c r="L14" s="44">
        <v>0.75</v>
      </c>
      <c r="M14" s="44">
        <v>0.946</v>
      </c>
      <c r="N14" s="44">
        <v>0.723</v>
      </c>
      <c r="O14" s="44">
        <v>0.832</v>
      </c>
      <c r="P14" s="40"/>
      <c r="Q14" s="50"/>
      <c r="R14" s="49">
        <f t="shared" si="5"/>
        <v>4.71187389238474</v>
      </c>
      <c r="S14" s="49">
        <f t="shared" ref="S14:AE14" si="69">(C14-MIN($B$2:$O$71)/(MAX($B$2:$O$71)-MIN($B$2:$O$71)))</f>
        <v>3.03687389238474</v>
      </c>
      <c r="T14" s="49">
        <f t="shared" si="69"/>
        <v>2.12387389238474</v>
      </c>
      <c r="U14" s="49">
        <f t="shared" si="69"/>
        <v>1.07387389238474</v>
      </c>
      <c r="V14" s="49">
        <f t="shared" si="69"/>
        <v>1.25087389238474</v>
      </c>
      <c r="W14" s="49">
        <f t="shared" si="69"/>
        <v>0.718873892384744</v>
      </c>
      <c r="X14" s="49">
        <f t="shared" si="69"/>
        <v>1.37287389238474</v>
      </c>
      <c r="Y14" s="49">
        <f t="shared" si="69"/>
        <v>1.34487389238474</v>
      </c>
      <c r="Z14" s="49">
        <f t="shared" si="69"/>
        <v>1.75487389238474</v>
      </c>
      <c r="AA14" s="49">
        <f t="shared" si="69"/>
        <v>1.32387389238474</v>
      </c>
      <c r="AB14" s="49">
        <f t="shared" si="69"/>
        <v>0.735873892384744</v>
      </c>
      <c r="AC14" s="49">
        <f t="shared" si="69"/>
        <v>0.931873892384744</v>
      </c>
      <c r="AD14" s="49">
        <f t="shared" si="69"/>
        <v>0.708873892384744</v>
      </c>
      <c r="AE14" s="49">
        <f t="shared" si="69"/>
        <v>0.817873892384744</v>
      </c>
      <c r="AF14" s="50"/>
      <c r="AG14" s="49">
        <f t="shared" si="7"/>
        <v>4.71197389238474</v>
      </c>
      <c r="AH14" s="49">
        <f t="shared" ref="AH14:AU14" si="70">S14+0.0001</f>
        <v>3.03697389238474</v>
      </c>
      <c r="AI14" s="49">
        <f t="shared" si="70"/>
        <v>2.12397389238474</v>
      </c>
      <c r="AJ14" s="49">
        <f t="shared" si="70"/>
        <v>1.07397389238474</v>
      </c>
      <c r="AK14" s="49">
        <f t="shared" si="70"/>
        <v>1.25097389238474</v>
      </c>
      <c r="AL14" s="49">
        <f t="shared" si="70"/>
        <v>0.718973892384744</v>
      </c>
      <c r="AM14" s="49">
        <f t="shared" si="70"/>
        <v>1.37297389238474</v>
      </c>
      <c r="AN14" s="49">
        <f t="shared" si="70"/>
        <v>1.34497389238474</v>
      </c>
      <c r="AO14" s="49">
        <f t="shared" si="70"/>
        <v>1.75497389238474</v>
      </c>
      <c r="AP14" s="49">
        <f t="shared" si="70"/>
        <v>1.32397389238474</v>
      </c>
      <c r="AQ14" s="49">
        <f t="shared" si="70"/>
        <v>0.735973892384744</v>
      </c>
      <c r="AR14" s="49">
        <f t="shared" si="70"/>
        <v>0.931973892384744</v>
      </c>
      <c r="AS14" s="49">
        <f t="shared" si="70"/>
        <v>0.708973892384744</v>
      </c>
      <c r="AT14" s="49">
        <f t="shared" si="70"/>
        <v>0.817973892384744</v>
      </c>
      <c r="AU14" s="49">
        <f t="shared" si="9"/>
        <v>21.9086344933864</v>
      </c>
      <c r="AV14" s="50"/>
      <c r="AW14" s="49">
        <f t="shared" si="10"/>
        <v>0.00175478973926267</v>
      </c>
      <c r="AX14" s="49">
        <f t="shared" ref="AX14:BJ14" si="71">AH14/$AU$72</f>
        <v>0.00113100173016201</v>
      </c>
      <c r="AY14" s="49">
        <f t="shared" si="71"/>
        <v>0.000790990713858187</v>
      </c>
      <c r="AZ14" s="49">
        <f t="shared" si="71"/>
        <v>0.000399959424571205</v>
      </c>
      <c r="BA14" s="49">
        <f t="shared" si="71"/>
        <v>0.000465876127622439</v>
      </c>
      <c r="BB14" s="49">
        <f t="shared" si="71"/>
        <v>0.000267753607717035</v>
      </c>
      <c r="BC14" s="49">
        <f t="shared" si="71"/>
        <v>0.00051131023933007</v>
      </c>
      <c r="BD14" s="49">
        <f t="shared" si="71"/>
        <v>0.000500882738282417</v>
      </c>
      <c r="BE14" s="49">
        <f t="shared" si="71"/>
        <v>0.000653571146480191</v>
      </c>
      <c r="BF14" s="49">
        <f t="shared" si="71"/>
        <v>0.000493062112496677</v>
      </c>
      <c r="BG14" s="49">
        <f t="shared" si="71"/>
        <v>0.000274084590495967</v>
      </c>
      <c r="BH14" s="49">
        <f t="shared" si="71"/>
        <v>0.000347077097829537</v>
      </c>
      <c r="BI14" s="49">
        <f t="shared" si="71"/>
        <v>0.000264029500200016</v>
      </c>
      <c r="BJ14" s="49">
        <f t="shared" si="71"/>
        <v>0.000304622272135522</v>
      </c>
      <c r="BK14" s="49"/>
      <c r="BL14" s="49">
        <f t="shared" si="12"/>
        <v>-0.0111348537542627</v>
      </c>
      <c r="BM14" s="49">
        <f t="shared" ref="BM14:BY14" si="72">AX14*LN(AX14)</f>
        <v>-0.00767345264395595</v>
      </c>
      <c r="BN14" s="49">
        <f t="shared" si="72"/>
        <v>-0.00564943312133386</v>
      </c>
      <c r="BO14" s="49">
        <f t="shared" si="72"/>
        <v>-0.00312934151369148</v>
      </c>
      <c r="BP14" s="49">
        <f t="shared" si="72"/>
        <v>-0.00357401100516363</v>
      </c>
      <c r="BQ14" s="49">
        <f t="shared" si="72"/>
        <v>-0.00220239213860185</v>
      </c>
      <c r="BR14" s="49">
        <f t="shared" si="72"/>
        <v>-0.00387498204865442</v>
      </c>
      <c r="BS14" s="49">
        <f t="shared" si="72"/>
        <v>-0.00380627732030187</v>
      </c>
      <c r="BT14" s="49">
        <f t="shared" si="72"/>
        <v>-0.00479267588301286</v>
      </c>
      <c r="BU14" s="49">
        <f t="shared" si="72"/>
        <v>-0.00375460655261224</v>
      </c>
      <c r="BV14" s="49">
        <f t="shared" si="72"/>
        <v>-0.00224806203177937</v>
      </c>
      <c r="BW14" s="49">
        <f t="shared" si="72"/>
        <v>-0.00276480353421136</v>
      </c>
      <c r="BX14" s="49">
        <f t="shared" si="72"/>
        <v>-0.00217545779093472</v>
      </c>
      <c r="BY14" s="49">
        <f t="shared" si="72"/>
        <v>-0.00246635534003458</v>
      </c>
      <c r="BZ14" s="49">
        <f t="shared" si="14"/>
        <v>-0.0592467046785509</v>
      </c>
      <c r="CA14" s="49"/>
      <c r="CB14" s="49"/>
      <c r="CC14" s="50"/>
      <c r="CD14" s="49"/>
      <c r="CE14" s="49"/>
      <c r="CF14" s="49">
        <f t="shared" si="15"/>
        <v>0.000578106985309343</v>
      </c>
      <c r="CG14" s="49">
        <f t="shared" si="16"/>
        <v>0.000372603045239108</v>
      </c>
      <c r="CH14" s="49">
        <f t="shared" si="17"/>
        <v>0.000260588061785899</v>
      </c>
      <c r="CI14" s="49">
        <f t="shared" si="18"/>
        <v>0.000131764696368736</v>
      </c>
      <c r="CJ14" s="49">
        <f t="shared" si="19"/>
        <v>0.000153480635110486</v>
      </c>
      <c r="CK14" s="49">
        <f t="shared" si="20"/>
        <v>8.82101299657904e-5</v>
      </c>
      <c r="CL14" s="49">
        <f t="shared" si="21"/>
        <v>0.000168448683282766</v>
      </c>
      <c r="CM14" s="49">
        <f t="shared" si="22"/>
        <v>0.000165013393538309</v>
      </c>
      <c r="CN14" s="49">
        <f t="shared" si="23"/>
        <v>0.000215315850510724</v>
      </c>
      <c r="CO14" s="49">
        <f t="shared" si="24"/>
        <v>0.000162436926229965</v>
      </c>
      <c r="CP14" s="49">
        <f t="shared" si="25"/>
        <v>9.02958415963539e-5</v>
      </c>
      <c r="CQ14" s="49">
        <f t="shared" si="26"/>
        <v>0.000114342869807558</v>
      </c>
      <c r="CR14" s="49">
        <f t="shared" si="27"/>
        <v>8.69832407713412e-5</v>
      </c>
      <c r="CS14" s="49">
        <f t="shared" si="28"/>
        <v>0.000100356332990837</v>
      </c>
      <c r="CT14" s="58">
        <v>2020</v>
      </c>
    </row>
    <row r="15" ht="22.5" customHeight="1" spans="1:98">
      <c r="A15" s="43">
        <v>2019</v>
      </c>
      <c r="B15" s="44">
        <v>4.507</v>
      </c>
      <c r="C15" s="44">
        <v>3.127</v>
      </c>
      <c r="D15" s="44">
        <v>2.106</v>
      </c>
      <c r="E15" s="44">
        <v>0.991</v>
      </c>
      <c r="F15" s="44">
        <v>1.301</v>
      </c>
      <c r="G15" s="44">
        <v>0.701</v>
      </c>
      <c r="H15" s="44">
        <v>1.356</v>
      </c>
      <c r="I15" s="44">
        <v>1.258</v>
      </c>
      <c r="J15" s="44">
        <v>1.68</v>
      </c>
      <c r="K15" s="44">
        <v>1.258</v>
      </c>
      <c r="L15" s="44">
        <v>0.7</v>
      </c>
      <c r="M15" s="44">
        <v>0.878</v>
      </c>
      <c r="N15" s="44">
        <v>0.654</v>
      </c>
      <c r="O15" s="44">
        <v>0.757</v>
      </c>
      <c r="P15" s="40"/>
      <c r="Q15" s="50"/>
      <c r="R15" s="49">
        <f t="shared" si="5"/>
        <v>4.49287389238474</v>
      </c>
      <c r="S15" s="49">
        <f t="shared" ref="S15:AE15" si="73">(C15-MIN($B$2:$O$71)/(MAX($B$2:$O$71)-MIN($B$2:$O$71)))</f>
        <v>3.11287389238474</v>
      </c>
      <c r="T15" s="49">
        <f t="shared" si="73"/>
        <v>2.09187389238474</v>
      </c>
      <c r="U15" s="49">
        <f t="shared" si="73"/>
        <v>0.976873892384744</v>
      </c>
      <c r="V15" s="49">
        <f t="shared" si="73"/>
        <v>1.28687389238474</v>
      </c>
      <c r="W15" s="49">
        <f t="shared" si="73"/>
        <v>0.686873892384744</v>
      </c>
      <c r="X15" s="49">
        <f t="shared" si="73"/>
        <v>1.34187389238474</v>
      </c>
      <c r="Y15" s="49">
        <f t="shared" si="73"/>
        <v>1.24387389238474</v>
      </c>
      <c r="Z15" s="49">
        <f t="shared" si="73"/>
        <v>1.66587389238474</v>
      </c>
      <c r="AA15" s="49">
        <f t="shared" si="73"/>
        <v>1.24387389238474</v>
      </c>
      <c r="AB15" s="49">
        <f t="shared" si="73"/>
        <v>0.685873892384744</v>
      </c>
      <c r="AC15" s="49">
        <f t="shared" si="73"/>
        <v>0.863873892384744</v>
      </c>
      <c r="AD15" s="49">
        <f t="shared" si="73"/>
        <v>0.639873892384744</v>
      </c>
      <c r="AE15" s="49">
        <f t="shared" si="73"/>
        <v>0.742873892384744</v>
      </c>
      <c r="AF15" s="50"/>
      <c r="AG15" s="49">
        <f t="shared" si="7"/>
        <v>4.49297389238474</v>
      </c>
      <c r="AH15" s="49">
        <f t="shared" ref="AH15:AU15" si="74">S15+0.0001</f>
        <v>3.11297389238474</v>
      </c>
      <c r="AI15" s="49">
        <f t="shared" si="74"/>
        <v>2.09197389238474</v>
      </c>
      <c r="AJ15" s="49">
        <f t="shared" si="74"/>
        <v>0.976973892384744</v>
      </c>
      <c r="AK15" s="49">
        <f t="shared" si="74"/>
        <v>1.28697389238474</v>
      </c>
      <c r="AL15" s="49">
        <f t="shared" si="74"/>
        <v>0.686973892384744</v>
      </c>
      <c r="AM15" s="49">
        <f t="shared" si="74"/>
        <v>1.34197389238474</v>
      </c>
      <c r="AN15" s="49">
        <f t="shared" si="74"/>
        <v>1.24397389238474</v>
      </c>
      <c r="AO15" s="49">
        <f t="shared" si="74"/>
        <v>1.66597389238474</v>
      </c>
      <c r="AP15" s="49">
        <f t="shared" si="74"/>
        <v>1.24397389238474</v>
      </c>
      <c r="AQ15" s="49">
        <f t="shared" si="74"/>
        <v>0.685973892384744</v>
      </c>
      <c r="AR15" s="49">
        <f t="shared" si="74"/>
        <v>0.863973892384744</v>
      </c>
      <c r="AS15" s="49">
        <f t="shared" si="74"/>
        <v>0.639973892384744</v>
      </c>
      <c r="AT15" s="49">
        <f t="shared" si="74"/>
        <v>0.742973892384744</v>
      </c>
      <c r="AU15" s="49">
        <f t="shared" si="9"/>
        <v>21.0776344933864</v>
      </c>
      <c r="AV15" s="50"/>
      <c r="AW15" s="49">
        <f t="shared" si="10"/>
        <v>0.00167323178463996</v>
      </c>
      <c r="AX15" s="49">
        <f t="shared" ref="AX15:BJ15" si="75">AH15/$AU$72</f>
        <v>0.00115930494729135</v>
      </c>
      <c r="AY15" s="49">
        <f t="shared" si="75"/>
        <v>0.000779073569803727</v>
      </c>
      <c r="AZ15" s="49">
        <f t="shared" si="75"/>
        <v>0.000363835581656122</v>
      </c>
      <c r="BA15" s="49">
        <f t="shared" si="75"/>
        <v>0.000479282914683707</v>
      </c>
      <c r="BB15" s="49">
        <f t="shared" si="75"/>
        <v>0.000255836463662574</v>
      </c>
      <c r="BC15" s="49">
        <f t="shared" si="75"/>
        <v>0.000499765506027311</v>
      </c>
      <c r="BD15" s="49">
        <f t="shared" si="75"/>
        <v>0.000463269252360526</v>
      </c>
      <c r="BE15" s="49">
        <f t="shared" si="75"/>
        <v>0.000620426589578723</v>
      </c>
      <c r="BF15" s="49">
        <f t="shared" si="75"/>
        <v>0.000463269252360526</v>
      </c>
      <c r="BG15" s="49">
        <f t="shared" si="75"/>
        <v>0.000255464052910872</v>
      </c>
      <c r="BH15" s="49">
        <f t="shared" si="75"/>
        <v>0.000321753166713809</v>
      </c>
      <c r="BI15" s="49">
        <f t="shared" si="75"/>
        <v>0.000238333158332586</v>
      </c>
      <c r="BJ15" s="49">
        <f t="shared" si="75"/>
        <v>0.00027669146575788</v>
      </c>
      <c r="BK15" s="49"/>
      <c r="BL15" s="49">
        <f t="shared" si="12"/>
        <v>-0.0106969679919524</v>
      </c>
      <c r="BM15" s="49">
        <f t="shared" ref="BM15:BY15" si="76">AX15*LN(AX15)</f>
        <v>-0.00783682566782637</v>
      </c>
      <c r="BN15" s="49">
        <f t="shared" si="76"/>
        <v>-0.0055761451224775</v>
      </c>
      <c r="BO15" s="49">
        <f t="shared" si="76"/>
        <v>-0.00288114429339047</v>
      </c>
      <c r="BP15" s="49">
        <f t="shared" si="76"/>
        <v>-0.00366326451896529</v>
      </c>
      <c r="BQ15" s="49">
        <f t="shared" si="76"/>
        <v>-0.00211601626115708</v>
      </c>
      <c r="BR15" s="49">
        <f t="shared" si="76"/>
        <v>-0.00379890330293395</v>
      </c>
      <c r="BS15" s="49">
        <f t="shared" si="76"/>
        <v>-0.00355661169299189</v>
      </c>
      <c r="BT15" s="49">
        <f t="shared" si="76"/>
        <v>-0.00458191443475684</v>
      </c>
      <c r="BU15" s="49">
        <f t="shared" si="76"/>
        <v>-0.00355661169299189</v>
      </c>
      <c r="BV15" s="49">
        <f t="shared" si="76"/>
        <v>-0.00211330820177679</v>
      </c>
      <c r="BW15" s="49">
        <f t="shared" si="76"/>
        <v>-0.00258745076431741</v>
      </c>
      <c r="BX15" s="49">
        <f t="shared" si="76"/>
        <v>-0.00198813732094437</v>
      </c>
      <c r="BY15" s="49">
        <f t="shared" si="76"/>
        <v>-0.00226682458159073</v>
      </c>
      <c r="BZ15" s="49">
        <f t="shared" si="14"/>
        <v>-0.057220125848073</v>
      </c>
      <c r="CA15" s="49"/>
      <c r="CB15" s="49"/>
      <c r="CC15" s="50"/>
      <c r="CD15" s="49"/>
      <c r="CE15" s="49"/>
      <c r="CF15" s="49">
        <f t="shared" si="15"/>
        <v>0.000551238111950907</v>
      </c>
      <c r="CG15" s="49">
        <f t="shared" si="16"/>
        <v>0.00038192740311692</v>
      </c>
      <c r="CH15" s="49">
        <f t="shared" si="17"/>
        <v>0.000256662016363661</v>
      </c>
      <c r="CI15" s="49">
        <f t="shared" si="18"/>
        <v>0.000119863871182579</v>
      </c>
      <c r="CJ15" s="49">
        <f t="shared" si="19"/>
        <v>0.000157897436210503</v>
      </c>
      <c r="CK15" s="49">
        <f t="shared" si="20"/>
        <v>8.42840845435528e-5</v>
      </c>
      <c r="CL15" s="49">
        <f t="shared" si="21"/>
        <v>0.000164645326779974</v>
      </c>
      <c r="CM15" s="49">
        <f t="shared" si="22"/>
        <v>0.000152621812674372</v>
      </c>
      <c r="CN15" s="49">
        <f t="shared" si="23"/>
        <v>0.000204396536680127</v>
      </c>
      <c r="CO15" s="49">
        <f t="shared" si="24"/>
        <v>0.000152621812674372</v>
      </c>
      <c r="CP15" s="49">
        <f t="shared" si="25"/>
        <v>8.41613956241079e-5</v>
      </c>
      <c r="CQ15" s="49">
        <f t="shared" si="26"/>
        <v>0.000106000023285303</v>
      </c>
      <c r="CR15" s="49">
        <f t="shared" si="27"/>
        <v>7.8517705329642e-5</v>
      </c>
      <c r="CS15" s="49">
        <f t="shared" si="28"/>
        <v>9.11546640324683e-5</v>
      </c>
      <c r="CT15" s="59">
        <v>2019</v>
      </c>
    </row>
    <row r="16" ht="22.5" customHeight="1" spans="1:98">
      <c r="A16" s="43">
        <v>2018</v>
      </c>
      <c r="B16" s="44">
        <v>4.162</v>
      </c>
      <c r="C16" s="44">
        <v>3.008</v>
      </c>
      <c r="D16" s="44">
        <v>1.901</v>
      </c>
      <c r="E16" s="44">
        <v>0.932</v>
      </c>
      <c r="F16" s="44">
        <v>1.187</v>
      </c>
      <c r="G16" s="44">
        <v>0.662</v>
      </c>
      <c r="H16" s="44">
        <v>1.214</v>
      </c>
      <c r="I16" s="44">
        <v>1.116</v>
      </c>
      <c r="J16" s="44">
        <v>1.504</v>
      </c>
      <c r="K16" s="44">
        <v>1.124</v>
      </c>
      <c r="L16" s="44">
        <v>0.61</v>
      </c>
      <c r="M16" s="44">
        <v>0.805</v>
      </c>
      <c r="N16" s="44">
        <v>0.615</v>
      </c>
      <c r="O16" s="44">
        <v>0.693</v>
      </c>
      <c r="P16" s="40"/>
      <c r="Q16" s="50"/>
      <c r="R16" s="49">
        <f t="shared" si="5"/>
        <v>4.14787389238474</v>
      </c>
      <c r="S16" s="49">
        <f t="shared" ref="S16:AE16" si="77">(C16-MIN($B$2:$O$71)/(MAX($B$2:$O$71)-MIN($B$2:$O$71)))</f>
        <v>2.99387389238474</v>
      </c>
      <c r="T16" s="49">
        <f t="shared" si="77"/>
        <v>1.88687389238474</v>
      </c>
      <c r="U16" s="49">
        <f t="shared" si="77"/>
        <v>0.917873892384744</v>
      </c>
      <c r="V16" s="49">
        <f t="shared" si="77"/>
        <v>1.17287389238474</v>
      </c>
      <c r="W16" s="49">
        <f t="shared" si="77"/>
        <v>0.647873892384744</v>
      </c>
      <c r="X16" s="49">
        <f t="shared" si="77"/>
        <v>1.19987389238474</v>
      </c>
      <c r="Y16" s="49">
        <f t="shared" si="77"/>
        <v>1.10187389238474</v>
      </c>
      <c r="Z16" s="49">
        <f t="shared" si="77"/>
        <v>1.48987389238474</v>
      </c>
      <c r="AA16" s="49">
        <f t="shared" si="77"/>
        <v>1.10987389238474</v>
      </c>
      <c r="AB16" s="49">
        <f t="shared" si="77"/>
        <v>0.595873892384744</v>
      </c>
      <c r="AC16" s="49">
        <f t="shared" si="77"/>
        <v>0.790873892384744</v>
      </c>
      <c r="AD16" s="49">
        <f t="shared" si="77"/>
        <v>0.600873892384744</v>
      </c>
      <c r="AE16" s="49">
        <f t="shared" si="77"/>
        <v>0.678873892384744</v>
      </c>
      <c r="AF16" s="50"/>
      <c r="AG16" s="49">
        <f t="shared" si="7"/>
        <v>4.14797389238474</v>
      </c>
      <c r="AH16" s="49">
        <f t="shared" ref="AH16:AU16" si="78">S16+0.0001</f>
        <v>2.99397389238474</v>
      </c>
      <c r="AI16" s="49">
        <f t="shared" si="78"/>
        <v>1.88697389238474</v>
      </c>
      <c r="AJ16" s="49">
        <f t="shared" si="78"/>
        <v>0.917973892384744</v>
      </c>
      <c r="AK16" s="49">
        <f t="shared" si="78"/>
        <v>1.17297389238474</v>
      </c>
      <c r="AL16" s="49">
        <f t="shared" si="78"/>
        <v>0.647973892384744</v>
      </c>
      <c r="AM16" s="49">
        <f t="shared" si="78"/>
        <v>1.19997389238474</v>
      </c>
      <c r="AN16" s="49">
        <f t="shared" si="78"/>
        <v>1.10197389238474</v>
      </c>
      <c r="AO16" s="49">
        <f t="shared" si="78"/>
        <v>1.48997389238474</v>
      </c>
      <c r="AP16" s="49">
        <f t="shared" si="78"/>
        <v>1.10997389238474</v>
      </c>
      <c r="AQ16" s="49">
        <f t="shared" si="78"/>
        <v>0.595973892384744</v>
      </c>
      <c r="AR16" s="49">
        <f t="shared" si="78"/>
        <v>0.790973892384744</v>
      </c>
      <c r="AS16" s="49">
        <f t="shared" si="78"/>
        <v>0.600973892384744</v>
      </c>
      <c r="AT16" s="49">
        <f t="shared" si="78"/>
        <v>0.678973892384744</v>
      </c>
      <c r="AU16" s="49">
        <f t="shared" si="9"/>
        <v>19.3366344933864</v>
      </c>
      <c r="AV16" s="50"/>
      <c r="AW16" s="49">
        <f t="shared" si="10"/>
        <v>0.00154475007530281</v>
      </c>
      <c r="AX16" s="49">
        <f t="shared" ref="AX16:BJ16" si="79">AH16/$AU$72</f>
        <v>0.00111498806783883</v>
      </c>
      <c r="AY16" s="49">
        <f t="shared" si="79"/>
        <v>0.00070272936570484</v>
      </c>
      <c r="AZ16" s="49">
        <f t="shared" si="79"/>
        <v>0.00034186334730571</v>
      </c>
      <c r="BA16" s="49">
        <f t="shared" si="79"/>
        <v>0.000436828088989692</v>
      </c>
      <c r="BB16" s="49">
        <f t="shared" si="79"/>
        <v>0.000241312444346201</v>
      </c>
      <c r="BC16" s="49">
        <f t="shared" si="79"/>
        <v>0.000446883179285643</v>
      </c>
      <c r="BD16" s="49">
        <f t="shared" si="79"/>
        <v>0.000410386925618858</v>
      </c>
      <c r="BE16" s="49">
        <f t="shared" si="79"/>
        <v>0.00055488229727919</v>
      </c>
      <c r="BF16" s="49">
        <f t="shared" si="79"/>
        <v>0.000413366211632473</v>
      </c>
      <c r="BG16" s="49">
        <f t="shared" si="79"/>
        <v>0.000221947085257703</v>
      </c>
      <c r="BH16" s="49">
        <f t="shared" si="79"/>
        <v>0.000294567181839571</v>
      </c>
      <c r="BI16" s="49">
        <f t="shared" si="79"/>
        <v>0.000223809139016212</v>
      </c>
      <c r="BJ16" s="49">
        <f t="shared" si="79"/>
        <v>0.000252857177648959</v>
      </c>
      <c r="BK16" s="49"/>
      <c r="BL16" s="49">
        <f t="shared" si="12"/>
        <v>-0.00999900217359154</v>
      </c>
      <c r="BM16" s="49">
        <f t="shared" ref="BM16:BY16" si="80">AX16*LN(AX16)</f>
        <v>-0.00758070528110443</v>
      </c>
      <c r="BN16" s="49">
        <f t="shared" si="80"/>
        <v>-0.00510219376293115</v>
      </c>
      <c r="BO16" s="49">
        <f t="shared" si="80"/>
        <v>-0.00272844538000507</v>
      </c>
      <c r="BP16" s="49">
        <f t="shared" si="80"/>
        <v>-0.00337928935384577</v>
      </c>
      <c r="BQ16" s="49">
        <f t="shared" si="80"/>
        <v>-0.00200999222107703</v>
      </c>
      <c r="BR16" s="49">
        <f t="shared" si="80"/>
        <v>-0.00344690530050744</v>
      </c>
      <c r="BS16" s="49">
        <f t="shared" si="80"/>
        <v>-0.00320036555479297</v>
      </c>
      <c r="BT16" s="49">
        <f t="shared" si="80"/>
        <v>-0.00415981638333746</v>
      </c>
      <c r="BU16" s="49">
        <f t="shared" si="80"/>
        <v>-0.00322060917469864</v>
      </c>
      <c r="BV16" s="49">
        <f t="shared" si="80"/>
        <v>-0.00186725671062848</v>
      </c>
      <c r="BW16" s="49">
        <f t="shared" si="80"/>
        <v>-0.00239483220732018</v>
      </c>
      <c r="BX16" s="49">
        <f t="shared" si="80"/>
        <v>-0.00188105245916958</v>
      </c>
      <c r="BY16" s="49">
        <f t="shared" si="80"/>
        <v>-0.00209433654054494</v>
      </c>
      <c r="BZ16" s="49">
        <f t="shared" si="14"/>
        <v>-0.0530648025035547</v>
      </c>
      <c r="CA16" s="49"/>
      <c r="CB16" s="49"/>
      <c r="CC16" s="50"/>
      <c r="CD16" s="49"/>
      <c r="CE16" s="49"/>
      <c r="CF16" s="49">
        <f t="shared" si="15"/>
        <v>0.000508910434742411</v>
      </c>
      <c r="CG16" s="49">
        <f t="shared" si="16"/>
        <v>0.000367327421702977</v>
      </c>
      <c r="CH16" s="49">
        <f t="shared" si="17"/>
        <v>0.000231510787877453</v>
      </c>
      <c r="CI16" s="49">
        <f t="shared" si="18"/>
        <v>0.000112625224935329</v>
      </c>
      <c r="CJ16" s="49">
        <f t="shared" si="19"/>
        <v>0.000143910899393783</v>
      </c>
      <c r="CK16" s="49">
        <f t="shared" si="20"/>
        <v>7.94992166852013e-5</v>
      </c>
      <c r="CL16" s="49">
        <f t="shared" si="21"/>
        <v>0.000147223500218795</v>
      </c>
      <c r="CM16" s="49">
        <f t="shared" si="22"/>
        <v>0.000135199986113194</v>
      </c>
      <c r="CN16" s="49">
        <f t="shared" si="23"/>
        <v>0.000182803286857821</v>
      </c>
      <c r="CO16" s="49">
        <f t="shared" si="24"/>
        <v>0.000136181497468753</v>
      </c>
      <c r="CP16" s="49">
        <f t="shared" si="25"/>
        <v>7.31193928740657e-5</v>
      </c>
      <c r="CQ16" s="49">
        <f t="shared" si="26"/>
        <v>9.70437321658244e-5</v>
      </c>
      <c r="CR16" s="49">
        <f t="shared" si="27"/>
        <v>7.37328374712901e-5</v>
      </c>
      <c r="CS16" s="49">
        <f t="shared" si="28"/>
        <v>8.33025731879935e-5</v>
      </c>
      <c r="CT16" s="59">
        <v>2018</v>
      </c>
    </row>
    <row r="17" ht="22.5" customHeight="1" spans="1:98">
      <c r="A17" s="43">
        <v>2017</v>
      </c>
      <c r="B17" s="44">
        <v>3.804</v>
      </c>
      <c r="C17" s="44">
        <v>2.687</v>
      </c>
      <c r="D17" s="44">
        <v>1.746</v>
      </c>
      <c r="E17" s="44">
        <v>0.879</v>
      </c>
      <c r="F17" s="44">
        <v>1.046</v>
      </c>
      <c r="G17" s="44">
        <v>0.622</v>
      </c>
      <c r="H17" s="44">
        <v>1.092</v>
      </c>
      <c r="I17" s="44">
        <v>0.976</v>
      </c>
      <c r="J17" s="44">
        <v>1.383</v>
      </c>
      <c r="K17" s="44">
        <v>1.033</v>
      </c>
      <c r="L17" s="44">
        <v>0.55</v>
      </c>
      <c r="M17" s="44">
        <v>0.741</v>
      </c>
      <c r="N17" s="44">
        <v>0.565</v>
      </c>
      <c r="O17" s="44">
        <v>0.632</v>
      </c>
      <c r="P17" s="40"/>
      <c r="Q17" s="50"/>
      <c r="R17" s="49">
        <f t="shared" si="5"/>
        <v>3.78987389238474</v>
      </c>
      <c r="S17" s="49">
        <f t="shared" ref="S17:AE17" si="81">(C17-MIN($B$2:$O$71)/(MAX($B$2:$O$71)-MIN($B$2:$O$71)))</f>
        <v>2.67287389238474</v>
      </c>
      <c r="T17" s="49">
        <f t="shared" si="81"/>
        <v>1.73187389238474</v>
      </c>
      <c r="U17" s="49">
        <f t="shared" si="81"/>
        <v>0.864873892384744</v>
      </c>
      <c r="V17" s="49">
        <f t="shared" si="81"/>
        <v>1.03187389238474</v>
      </c>
      <c r="W17" s="49">
        <f t="shared" si="81"/>
        <v>0.607873892384744</v>
      </c>
      <c r="X17" s="49">
        <f t="shared" si="81"/>
        <v>1.07787389238474</v>
      </c>
      <c r="Y17" s="49">
        <f t="shared" si="81"/>
        <v>0.961873892384744</v>
      </c>
      <c r="Z17" s="49">
        <f t="shared" si="81"/>
        <v>1.36887389238474</v>
      </c>
      <c r="AA17" s="49">
        <f t="shared" si="81"/>
        <v>1.01887389238474</v>
      </c>
      <c r="AB17" s="49">
        <f t="shared" si="81"/>
        <v>0.535873892384744</v>
      </c>
      <c r="AC17" s="49">
        <f t="shared" si="81"/>
        <v>0.726873892384744</v>
      </c>
      <c r="AD17" s="49">
        <f t="shared" si="81"/>
        <v>0.550873892384744</v>
      </c>
      <c r="AE17" s="49">
        <f t="shared" si="81"/>
        <v>0.617873892384744</v>
      </c>
      <c r="AF17" s="50"/>
      <c r="AG17" s="49">
        <f t="shared" si="7"/>
        <v>3.78997389238474</v>
      </c>
      <c r="AH17" s="49">
        <f t="shared" ref="AH17:AU17" si="82">S17+0.0001</f>
        <v>2.67297389238474</v>
      </c>
      <c r="AI17" s="49">
        <f t="shared" si="82"/>
        <v>1.73197389238474</v>
      </c>
      <c r="AJ17" s="49">
        <f t="shared" si="82"/>
        <v>0.864973892384744</v>
      </c>
      <c r="AK17" s="49">
        <f t="shared" si="82"/>
        <v>1.03197389238474</v>
      </c>
      <c r="AL17" s="49">
        <f t="shared" si="82"/>
        <v>0.607973892384744</v>
      </c>
      <c r="AM17" s="49">
        <f t="shared" si="82"/>
        <v>1.07797389238474</v>
      </c>
      <c r="AN17" s="49">
        <f t="shared" si="82"/>
        <v>0.961973892384744</v>
      </c>
      <c r="AO17" s="49">
        <f t="shared" si="82"/>
        <v>1.36897389238474</v>
      </c>
      <c r="AP17" s="49">
        <f t="shared" si="82"/>
        <v>1.01897389238474</v>
      </c>
      <c r="AQ17" s="49">
        <f t="shared" si="82"/>
        <v>0.535973892384744</v>
      </c>
      <c r="AR17" s="49">
        <f t="shared" si="82"/>
        <v>0.726973892384744</v>
      </c>
      <c r="AS17" s="49">
        <f t="shared" si="82"/>
        <v>0.550973892384744</v>
      </c>
      <c r="AT17" s="49">
        <f t="shared" si="82"/>
        <v>0.617973892384744</v>
      </c>
      <c r="AU17" s="49">
        <f t="shared" si="9"/>
        <v>17.5596344933864</v>
      </c>
      <c r="AV17" s="50"/>
      <c r="AW17" s="49">
        <f t="shared" si="10"/>
        <v>0.00141142702619353</v>
      </c>
      <c r="AX17" s="49">
        <f t="shared" ref="AX17:BJ17" si="83">AH17/$AU$72</f>
        <v>0.000995444216542524</v>
      </c>
      <c r="AY17" s="49">
        <f t="shared" si="83"/>
        <v>0.000645005699191047</v>
      </c>
      <c r="AZ17" s="49">
        <f t="shared" si="83"/>
        <v>0.00032212557746551</v>
      </c>
      <c r="BA17" s="49">
        <f t="shared" si="83"/>
        <v>0.000384318172999726</v>
      </c>
      <c r="BB17" s="49">
        <f t="shared" si="83"/>
        <v>0.000226416014278125</v>
      </c>
      <c r="BC17" s="49">
        <f t="shared" si="83"/>
        <v>0.000401449067578013</v>
      </c>
      <c r="BD17" s="49">
        <f t="shared" si="83"/>
        <v>0.000358249420380594</v>
      </c>
      <c r="BE17" s="49">
        <f t="shared" si="83"/>
        <v>0.000509820596323262</v>
      </c>
      <c r="BF17" s="49">
        <f t="shared" si="83"/>
        <v>0.000379476833227601</v>
      </c>
      <c r="BG17" s="49">
        <f t="shared" si="83"/>
        <v>0.000199602440155589</v>
      </c>
      <c r="BH17" s="49">
        <f t="shared" si="83"/>
        <v>0.00027073289373065</v>
      </c>
      <c r="BI17" s="49">
        <f t="shared" si="83"/>
        <v>0.000205188601431118</v>
      </c>
      <c r="BJ17" s="49">
        <f t="shared" si="83"/>
        <v>0.000230140121795144</v>
      </c>
      <c r="BK17" s="49"/>
      <c r="BL17" s="49">
        <f t="shared" si="12"/>
        <v>-0.0092634129483094</v>
      </c>
      <c r="BM17" s="49">
        <f t="shared" ref="BM17:BY17" si="84">AX17*LN(AX17)</f>
        <v>-0.00688083043183454</v>
      </c>
      <c r="BN17" s="49">
        <f t="shared" si="84"/>
        <v>-0.00473837402407806</v>
      </c>
      <c r="BO17" s="49">
        <f t="shared" si="84"/>
        <v>-0.00259007296330281</v>
      </c>
      <c r="BP17" s="49">
        <f t="shared" si="84"/>
        <v>-0.0030222933979318</v>
      </c>
      <c r="BQ17" s="49">
        <f t="shared" si="84"/>
        <v>-0.00190034050902438</v>
      </c>
      <c r="BR17" s="49">
        <f t="shared" si="84"/>
        <v>-0.00313950428658546</v>
      </c>
      <c r="BS17" s="49">
        <f t="shared" si="84"/>
        <v>-0.00284245160849903</v>
      </c>
      <c r="BT17" s="49">
        <f t="shared" si="84"/>
        <v>-0.00386518020938024</v>
      </c>
      <c r="BU17" s="49">
        <f t="shared" si="84"/>
        <v>-0.00298903162661766</v>
      </c>
      <c r="BV17" s="49">
        <f t="shared" si="84"/>
        <v>-0.00170044970873101</v>
      </c>
      <c r="BW17" s="49">
        <f t="shared" si="84"/>
        <v>-0.00222390228691615</v>
      </c>
      <c r="BX17" s="49">
        <f t="shared" si="84"/>
        <v>-0.0017423756282604</v>
      </c>
      <c r="BY17" s="49">
        <f t="shared" si="84"/>
        <v>-0.00192784288351542</v>
      </c>
      <c r="BZ17" s="49">
        <f t="shared" si="14"/>
        <v>-0.0488260625129863</v>
      </c>
      <c r="CA17" s="49"/>
      <c r="CB17" s="49"/>
      <c r="CC17" s="50"/>
      <c r="CD17" s="49"/>
      <c r="CE17" s="49"/>
      <c r="CF17" s="49">
        <f t="shared" si="15"/>
        <v>0.00046498780158113</v>
      </c>
      <c r="CG17" s="49">
        <f t="shared" si="16"/>
        <v>0.000327944278561158</v>
      </c>
      <c r="CH17" s="49">
        <f t="shared" si="17"/>
        <v>0.000212494005363491</v>
      </c>
      <c r="CI17" s="49">
        <f t="shared" si="18"/>
        <v>0.000106122712204748</v>
      </c>
      <c r="CJ17" s="49">
        <f t="shared" si="19"/>
        <v>0.000126611761752049</v>
      </c>
      <c r="CK17" s="49">
        <f t="shared" si="20"/>
        <v>7.45916599074044e-5</v>
      </c>
      <c r="CL17" s="49">
        <f t="shared" si="21"/>
        <v>0.000132255452046516</v>
      </c>
      <c r="CM17" s="49">
        <f t="shared" si="22"/>
        <v>0.000118023537390905</v>
      </c>
      <c r="CN17" s="49">
        <f t="shared" si="23"/>
        <v>0.000167957927604986</v>
      </c>
      <c r="CO17" s="49">
        <f t="shared" si="24"/>
        <v>0.000125016805799265</v>
      </c>
      <c r="CP17" s="49">
        <f t="shared" si="25"/>
        <v>6.57580577073704e-5</v>
      </c>
      <c r="CQ17" s="49">
        <f t="shared" si="26"/>
        <v>8.91916413213497e-5</v>
      </c>
      <c r="CR17" s="49">
        <f t="shared" si="27"/>
        <v>6.75983914990444e-5</v>
      </c>
      <c r="CS17" s="49">
        <f t="shared" si="28"/>
        <v>7.58185491018537e-5</v>
      </c>
      <c r="CT17" s="59">
        <v>2017</v>
      </c>
    </row>
    <row r="18" ht="22.5" customHeight="1" spans="1:98">
      <c r="A18" s="43">
        <v>2016</v>
      </c>
      <c r="B18" s="44">
        <v>3.406</v>
      </c>
      <c r="C18" s="44">
        <v>2.421</v>
      </c>
      <c r="D18" s="44">
        <v>1.642</v>
      </c>
      <c r="E18" s="44">
        <v>0.825</v>
      </c>
      <c r="F18" s="44">
        <v>0.979</v>
      </c>
      <c r="G18" s="44">
        <v>0.556</v>
      </c>
      <c r="H18" s="44">
        <v>0.957</v>
      </c>
      <c r="I18" s="44">
        <v>0.881</v>
      </c>
      <c r="J18" s="44">
        <v>1.274</v>
      </c>
      <c r="K18" s="44">
        <v>0.948</v>
      </c>
      <c r="L18" s="44">
        <v>0.503</v>
      </c>
      <c r="M18" s="44">
        <v>0.657</v>
      </c>
      <c r="N18" s="44">
        <v>0.512</v>
      </c>
      <c r="O18" s="44">
        <v>0.545</v>
      </c>
      <c r="P18" s="40"/>
      <c r="Q18" s="50"/>
      <c r="R18" s="49">
        <f t="shared" si="5"/>
        <v>3.39187389238474</v>
      </c>
      <c r="S18" s="49">
        <f t="shared" ref="S18:AE18" si="85">(C18-MIN($B$2:$O$71)/(MAX($B$2:$O$71)-MIN($B$2:$O$71)))</f>
        <v>2.40687389238474</v>
      </c>
      <c r="T18" s="49">
        <f t="shared" si="85"/>
        <v>1.62787389238474</v>
      </c>
      <c r="U18" s="49">
        <f t="shared" si="85"/>
        <v>0.810873892384744</v>
      </c>
      <c r="V18" s="49">
        <f t="shared" si="85"/>
        <v>0.964873892384744</v>
      </c>
      <c r="W18" s="49">
        <f t="shared" si="85"/>
        <v>0.541873892384744</v>
      </c>
      <c r="X18" s="49">
        <f t="shared" si="85"/>
        <v>0.942873892384744</v>
      </c>
      <c r="Y18" s="49">
        <f t="shared" si="85"/>
        <v>0.866873892384744</v>
      </c>
      <c r="Z18" s="49">
        <f t="shared" si="85"/>
        <v>1.25987389238474</v>
      </c>
      <c r="AA18" s="49">
        <f t="shared" si="85"/>
        <v>0.933873892384744</v>
      </c>
      <c r="AB18" s="49">
        <f t="shared" si="85"/>
        <v>0.488873892384744</v>
      </c>
      <c r="AC18" s="49">
        <f t="shared" si="85"/>
        <v>0.642873892384744</v>
      </c>
      <c r="AD18" s="49">
        <f t="shared" si="85"/>
        <v>0.497873892384744</v>
      </c>
      <c r="AE18" s="49">
        <f t="shared" si="85"/>
        <v>0.530873892384744</v>
      </c>
      <c r="AF18" s="50"/>
      <c r="AG18" s="49">
        <f t="shared" si="7"/>
        <v>3.39197389238474</v>
      </c>
      <c r="AH18" s="49">
        <f t="shared" ref="AH18:AU18" si="86">S18+0.0001</f>
        <v>2.40697389238474</v>
      </c>
      <c r="AI18" s="49">
        <f t="shared" si="86"/>
        <v>1.62797389238474</v>
      </c>
      <c r="AJ18" s="49">
        <f t="shared" si="86"/>
        <v>0.810973892384744</v>
      </c>
      <c r="AK18" s="49">
        <f t="shared" si="86"/>
        <v>0.964973892384744</v>
      </c>
      <c r="AL18" s="49">
        <f t="shared" si="86"/>
        <v>0.541973892384744</v>
      </c>
      <c r="AM18" s="49">
        <f t="shared" si="86"/>
        <v>0.942973892384744</v>
      </c>
      <c r="AN18" s="49">
        <f t="shared" si="86"/>
        <v>0.866973892384744</v>
      </c>
      <c r="AO18" s="49">
        <f t="shared" si="86"/>
        <v>1.25997389238474</v>
      </c>
      <c r="AP18" s="49">
        <f t="shared" si="86"/>
        <v>0.933973892384744</v>
      </c>
      <c r="AQ18" s="49">
        <f t="shared" si="86"/>
        <v>0.488973892384744</v>
      </c>
      <c r="AR18" s="49">
        <f t="shared" si="86"/>
        <v>0.642973892384744</v>
      </c>
      <c r="AS18" s="49">
        <f t="shared" si="86"/>
        <v>0.497973892384744</v>
      </c>
      <c r="AT18" s="49">
        <f t="shared" si="86"/>
        <v>0.530973892384744</v>
      </c>
      <c r="AU18" s="49">
        <f t="shared" si="9"/>
        <v>15.9096344933864</v>
      </c>
      <c r="AV18" s="50"/>
      <c r="AW18" s="49">
        <f t="shared" si="10"/>
        <v>0.00126320754701618</v>
      </c>
      <c r="AX18" s="49">
        <f t="shared" ref="AX18:BJ18" si="87">AH18/$AU$72</f>
        <v>0.000896382956589822</v>
      </c>
      <c r="AY18" s="49">
        <f t="shared" si="87"/>
        <v>0.000606274981014051</v>
      </c>
      <c r="AZ18" s="49">
        <f t="shared" si="87"/>
        <v>0.000302015396873608</v>
      </c>
      <c r="BA18" s="49">
        <f t="shared" si="87"/>
        <v>0.000359366652635699</v>
      </c>
      <c r="BB18" s="49">
        <f t="shared" si="87"/>
        <v>0.000201836904665801</v>
      </c>
      <c r="BC18" s="49">
        <f t="shared" si="87"/>
        <v>0.000351173616098258</v>
      </c>
      <c r="BD18" s="49">
        <f t="shared" si="87"/>
        <v>0.000322870398968914</v>
      </c>
      <c r="BE18" s="49">
        <f t="shared" si="87"/>
        <v>0.000469227824387756</v>
      </c>
      <c r="BF18" s="49">
        <f t="shared" si="87"/>
        <v>0.000347821919332941</v>
      </c>
      <c r="BG18" s="49">
        <f t="shared" si="87"/>
        <v>0.000182099134825601</v>
      </c>
      <c r="BH18" s="49">
        <f t="shared" si="87"/>
        <v>0.000239450390587691</v>
      </c>
      <c r="BI18" s="49">
        <f t="shared" si="87"/>
        <v>0.000185450831590918</v>
      </c>
      <c r="BJ18" s="49">
        <f t="shared" si="87"/>
        <v>0.00019774038639708</v>
      </c>
      <c r="BK18" s="49"/>
      <c r="BL18" s="49">
        <f t="shared" si="12"/>
        <v>-0.00843077490498837</v>
      </c>
      <c r="BM18" s="49">
        <f t="shared" ref="BM18:BY18" si="88">AX18*LN(AX18)</f>
        <v>-0.0062900472362247</v>
      </c>
      <c r="BN18" s="49">
        <f t="shared" si="88"/>
        <v>-0.00449139231592287</v>
      </c>
      <c r="BO18" s="49">
        <f t="shared" si="88"/>
        <v>-0.00244784462493877</v>
      </c>
      <c r="BP18" s="49">
        <f t="shared" si="88"/>
        <v>-0.00285019707073489</v>
      </c>
      <c r="BQ18" s="49">
        <f t="shared" si="88"/>
        <v>-0.00171723859569095</v>
      </c>
      <c r="BR18" s="49">
        <f t="shared" si="88"/>
        <v>-0.00279331565058133</v>
      </c>
      <c r="BS18" s="49">
        <f t="shared" si="88"/>
        <v>-0.00259531607013354</v>
      </c>
      <c r="BT18" s="49">
        <f t="shared" si="88"/>
        <v>-0.00359636012649479</v>
      </c>
      <c r="BU18" s="49">
        <f t="shared" si="88"/>
        <v>-0.00276999113509051</v>
      </c>
      <c r="BV18" s="49">
        <f t="shared" si="88"/>
        <v>-0.00156804824261601</v>
      </c>
      <c r="BW18" s="49">
        <f t="shared" si="88"/>
        <v>-0.00199633724802639</v>
      </c>
      <c r="BX18" s="49">
        <f t="shared" si="88"/>
        <v>-0.00159352721239911</v>
      </c>
      <c r="BY18" s="49">
        <f t="shared" si="88"/>
        <v>-0.00168643987331274</v>
      </c>
      <c r="BZ18" s="49">
        <f t="shared" si="14"/>
        <v>-0.044826830307155</v>
      </c>
      <c r="CA18" s="49"/>
      <c r="CB18" s="49"/>
      <c r="CC18" s="50"/>
      <c r="CD18" s="49"/>
      <c r="CE18" s="49"/>
      <c r="CF18" s="49">
        <f t="shared" si="15"/>
        <v>0.000416157611642053</v>
      </c>
      <c r="CG18" s="49">
        <f t="shared" si="16"/>
        <v>0.00029530902598881</v>
      </c>
      <c r="CH18" s="49">
        <f t="shared" si="17"/>
        <v>0.00019973435774122</v>
      </c>
      <c r="CI18" s="49">
        <f t="shared" si="18"/>
        <v>9.94975105547225e-5</v>
      </c>
      <c r="CJ18" s="49">
        <f t="shared" si="19"/>
        <v>0.00011839160414924</v>
      </c>
      <c r="CK18" s="49">
        <f t="shared" si="20"/>
        <v>6.64941912240401e-5</v>
      </c>
      <c r="CL18" s="49">
        <f t="shared" si="21"/>
        <v>0.000115692447921452</v>
      </c>
      <c r="CM18" s="49">
        <f t="shared" si="22"/>
        <v>0.000106368090043638</v>
      </c>
      <c r="CN18" s="49">
        <f t="shared" si="23"/>
        <v>0.00015458483538549</v>
      </c>
      <c r="CO18" s="49">
        <f t="shared" si="24"/>
        <v>0.000114588247646448</v>
      </c>
      <c r="CP18" s="49">
        <f t="shared" si="25"/>
        <v>5.99916784934595e-5</v>
      </c>
      <c r="CQ18" s="49">
        <f t="shared" si="26"/>
        <v>7.88857720879765e-5</v>
      </c>
      <c r="CR18" s="49">
        <f t="shared" si="27"/>
        <v>6.10958787684638e-5</v>
      </c>
      <c r="CS18" s="49">
        <f t="shared" si="28"/>
        <v>6.5144613110146e-5</v>
      </c>
      <c r="CT18" s="59">
        <v>2016</v>
      </c>
    </row>
    <row r="19" ht="22.5" customHeight="1" spans="1:98">
      <c r="A19" s="43">
        <v>2015</v>
      </c>
      <c r="B19" s="43">
        <v>3.148</v>
      </c>
      <c r="C19" s="43">
        <v>2.253</v>
      </c>
      <c r="D19" s="43">
        <v>1.486</v>
      </c>
      <c r="E19" s="43">
        <v>0.75</v>
      </c>
      <c r="F19" s="43">
        <v>0.851</v>
      </c>
      <c r="G19" s="43">
        <v>0.505</v>
      </c>
      <c r="H19" s="43">
        <v>0.885</v>
      </c>
      <c r="I19" s="43">
        <v>0.8</v>
      </c>
      <c r="J19" s="43">
        <v>1.185</v>
      </c>
      <c r="K19" s="43">
        <v>0.815</v>
      </c>
      <c r="L19" s="43">
        <v>0.452</v>
      </c>
      <c r="M19" s="43">
        <v>0.622</v>
      </c>
      <c r="N19" s="43">
        <v>0.479</v>
      </c>
      <c r="O19" s="43">
        <v>0.492</v>
      </c>
      <c r="P19" s="40"/>
      <c r="Q19" s="50"/>
      <c r="R19" s="49">
        <f t="shared" si="5"/>
        <v>3.13387389238474</v>
      </c>
      <c r="S19" s="49">
        <f t="shared" ref="S19:AE19" si="89">(C19-MIN($B$2:$O$71)/(MAX($B$2:$O$71)-MIN($B$2:$O$71)))</f>
        <v>2.23887389238474</v>
      </c>
      <c r="T19" s="49">
        <f t="shared" si="89"/>
        <v>1.47187389238474</v>
      </c>
      <c r="U19" s="49">
        <f t="shared" si="89"/>
        <v>0.735873892384744</v>
      </c>
      <c r="V19" s="49">
        <f t="shared" si="89"/>
        <v>0.836873892384744</v>
      </c>
      <c r="W19" s="49">
        <f t="shared" si="89"/>
        <v>0.490873892384744</v>
      </c>
      <c r="X19" s="49">
        <f t="shared" si="89"/>
        <v>0.870873892384744</v>
      </c>
      <c r="Y19" s="49">
        <f t="shared" si="89"/>
        <v>0.785873892384744</v>
      </c>
      <c r="Z19" s="49">
        <f t="shared" si="89"/>
        <v>1.17087389238474</v>
      </c>
      <c r="AA19" s="49">
        <f t="shared" si="89"/>
        <v>0.800873892384744</v>
      </c>
      <c r="AB19" s="49">
        <f t="shared" si="89"/>
        <v>0.437873892384744</v>
      </c>
      <c r="AC19" s="49">
        <f t="shared" si="89"/>
        <v>0.607873892384744</v>
      </c>
      <c r="AD19" s="49">
        <f t="shared" si="89"/>
        <v>0.464873892384744</v>
      </c>
      <c r="AE19" s="49">
        <f t="shared" si="89"/>
        <v>0.477873892384744</v>
      </c>
      <c r="AF19" s="50"/>
      <c r="AG19" s="49">
        <f t="shared" si="7"/>
        <v>3.13397389238474</v>
      </c>
      <c r="AH19" s="49">
        <f t="shared" ref="AH19:AU19" si="90">S19+0.0001</f>
        <v>2.23897389238474</v>
      </c>
      <c r="AI19" s="49">
        <f t="shared" si="90"/>
        <v>1.47197389238474</v>
      </c>
      <c r="AJ19" s="49">
        <f t="shared" si="90"/>
        <v>0.735973892384744</v>
      </c>
      <c r="AK19" s="49">
        <f t="shared" si="90"/>
        <v>0.836973892384744</v>
      </c>
      <c r="AL19" s="49">
        <f t="shared" si="90"/>
        <v>0.490973892384744</v>
      </c>
      <c r="AM19" s="49">
        <f t="shared" si="90"/>
        <v>0.870973892384744</v>
      </c>
      <c r="AN19" s="49">
        <f t="shared" si="90"/>
        <v>0.785973892384744</v>
      </c>
      <c r="AO19" s="49">
        <f t="shared" si="90"/>
        <v>1.17097389238474</v>
      </c>
      <c r="AP19" s="49">
        <f t="shared" si="90"/>
        <v>0.800973892384744</v>
      </c>
      <c r="AQ19" s="49">
        <f t="shared" si="90"/>
        <v>0.437973892384744</v>
      </c>
      <c r="AR19" s="49">
        <f t="shared" si="90"/>
        <v>0.607973892384744</v>
      </c>
      <c r="AS19" s="49">
        <f t="shared" si="90"/>
        <v>0.464973892384744</v>
      </c>
      <c r="AT19" s="49">
        <f t="shared" si="90"/>
        <v>0.477973892384744</v>
      </c>
      <c r="AU19" s="49">
        <f t="shared" si="9"/>
        <v>14.5266344933864</v>
      </c>
      <c r="AV19" s="50"/>
      <c r="AW19" s="49">
        <f t="shared" si="10"/>
        <v>0.00116712557307709</v>
      </c>
      <c r="AX19" s="49">
        <f t="shared" ref="AX19:BJ19" si="91">AH19/$AU$72</f>
        <v>0.000833817950303905</v>
      </c>
      <c r="AY19" s="49">
        <f t="shared" si="91"/>
        <v>0.000548178903748556</v>
      </c>
      <c r="AZ19" s="49">
        <f t="shared" si="91"/>
        <v>0.000274084590495967</v>
      </c>
      <c r="BA19" s="49">
        <f t="shared" si="91"/>
        <v>0.000311698076417858</v>
      </c>
      <c r="BB19" s="49">
        <f t="shared" si="91"/>
        <v>0.000182843956329004</v>
      </c>
      <c r="BC19" s="49">
        <f t="shared" si="91"/>
        <v>0.000324360041975722</v>
      </c>
      <c r="BD19" s="49">
        <f t="shared" si="91"/>
        <v>0.000292705128081061</v>
      </c>
      <c r="BE19" s="49">
        <f t="shared" si="91"/>
        <v>0.000436083267486288</v>
      </c>
      <c r="BF19" s="49">
        <f t="shared" si="91"/>
        <v>0.00029829128935659</v>
      </c>
      <c r="BG19" s="49">
        <f t="shared" si="91"/>
        <v>0.000163106186488804</v>
      </c>
      <c r="BH19" s="49">
        <f t="shared" si="91"/>
        <v>0.000226416014278125</v>
      </c>
      <c r="BI19" s="49">
        <f t="shared" si="91"/>
        <v>0.000173161276784755</v>
      </c>
      <c r="BJ19" s="49">
        <f t="shared" si="91"/>
        <v>0.00017800261655688</v>
      </c>
      <c r="BK19" s="49"/>
      <c r="BL19" s="49">
        <f t="shared" si="12"/>
        <v>-0.0078818456414711</v>
      </c>
      <c r="BM19" s="49">
        <f t="shared" ref="BM19:BY19" si="92">AX19*LN(AX19)</f>
        <v>-0.00591134857684859</v>
      </c>
      <c r="BN19" s="49">
        <f t="shared" si="92"/>
        <v>-0.00411622542590725</v>
      </c>
      <c r="BO19" s="49">
        <f t="shared" si="92"/>
        <v>-0.00224806203177937</v>
      </c>
      <c r="BP19" s="49">
        <f t="shared" si="92"/>
        <v>-0.00251648679659493</v>
      </c>
      <c r="BQ19" s="49">
        <f t="shared" si="92"/>
        <v>-0.00157371552761967</v>
      </c>
      <c r="BR19" s="49">
        <f t="shared" si="92"/>
        <v>-0.00260579713311573</v>
      </c>
      <c r="BS19" s="49">
        <f t="shared" si="92"/>
        <v>-0.00238154985982055</v>
      </c>
      <c r="BT19" s="49">
        <f t="shared" si="92"/>
        <v>-0.00337427162257902</v>
      </c>
      <c r="BU19" s="49">
        <f t="shared" si="92"/>
        <v>-0.00242136166410487</v>
      </c>
      <c r="BV19" s="49">
        <f t="shared" si="92"/>
        <v>-0.00142246685025626</v>
      </c>
      <c r="BW19" s="49">
        <f t="shared" si="92"/>
        <v>-0.00190034050902438</v>
      </c>
      <c r="BX19" s="49">
        <f t="shared" si="92"/>
        <v>-0.00149979954356758</v>
      </c>
      <c r="BY19" s="49">
        <f t="shared" si="92"/>
        <v>-0.00153682338142734</v>
      </c>
      <c r="BZ19" s="49">
        <f t="shared" si="14"/>
        <v>-0.0413900945641166</v>
      </c>
      <c r="CA19" s="49"/>
      <c r="CB19" s="49"/>
      <c r="CC19" s="50"/>
      <c r="CD19" s="49"/>
      <c r="CE19" s="49"/>
      <c r="CF19" s="49">
        <f t="shared" si="15"/>
        <v>0.000384503870425264</v>
      </c>
      <c r="CG19" s="49">
        <f t="shared" si="16"/>
        <v>0.000274697287522064</v>
      </c>
      <c r="CH19" s="49">
        <f t="shared" si="17"/>
        <v>0.000180594886307813</v>
      </c>
      <c r="CI19" s="49">
        <f t="shared" si="18"/>
        <v>9.02958415963539e-5</v>
      </c>
      <c r="CJ19" s="49">
        <f t="shared" si="19"/>
        <v>0.000102687422460291</v>
      </c>
      <c r="CK19" s="49">
        <f t="shared" si="20"/>
        <v>6.02370563323491e-5</v>
      </c>
      <c r="CL19" s="49">
        <f t="shared" si="21"/>
        <v>0.000106858845721418</v>
      </c>
      <c r="CM19" s="49">
        <f t="shared" si="22"/>
        <v>9.64302875685997e-5</v>
      </c>
      <c r="CN19" s="49">
        <f t="shared" si="23"/>
        <v>0.000143665521554893</v>
      </c>
      <c r="CO19" s="49">
        <f t="shared" si="24"/>
        <v>9.82706213602737e-5</v>
      </c>
      <c r="CP19" s="49">
        <f t="shared" si="25"/>
        <v>5.37345436017685e-5</v>
      </c>
      <c r="CQ19" s="49">
        <f t="shared" si="26"/>
        <v>7.45916599074044e-5</v>
      </c>
      <c r="CR19" s="49">
        <f t="shared" si="27"/>
        <v>5.70471444267813e-5</v>
      </c>
      <c r="CS19" s="49">
        <f t="shared" si="28"/>
        <v>5.86421003795654e-5</v>
      </c>
      <c r="CT19" s="59">
        <v>2015</v>
      </c>
    </row>
    <row r="20" ht="22.5" customHeight="1" spans="1:98">
      <c r="A20" s="43">
        <v>2014</v>
      </c>
      <c r="B20" s="43">
        <v>2.862</v>
      </c>
      <c r="C20" s="43">
        <v>2.117</v>
      </c>
      <c r="D20" s="43">
        <v>1.358</v>
      </c>
      <c r="E20" s="43">
        <v>0.676</v>
      </c>
      <c r="F20" s="43">
        <v>0.827</v>
      </c>
      <c r="G20" s="43">
        <v>0.465</v>
      </c>
      <c r="H20" s="43">
        <v>0.784</v>
      </c>
      <c r="I20" s="43">
        <v>0.733</v>
      </c>
      <c r="J20" s="43">
        <v>1.099</v>
      </c>
      <c r="K20" s="43">
        <v>0.735</v>
      </c>
      <c r="L20" s="43">
        <v>0.426</v>
      </c>
      <c r="M20" s="43">
        <v>0.587</v>
      </c>
      <c r="N20" s="43">
        <v>0.47</v>
      </c>
      <c r="O20" s="43">
        <v>0.46</v>
      </c>
      <c r="P20" s="40"/>
      <c r="Q20" s="50"/>
      <c r="R20" s="49">
        <f t="shared" si="5"/>
        <v>2.84787389238474</v>
      </c>
      <c r="S20" s="49">
        <f t="shared" ref="S20:AE20" si="93">(C20-MIN($B$2:$O$71)/(MAX($B$2:$O$71)-MIN($B$2:$O$71)))</f>
        <v>2.10287389238474</v>
      </c>
      <c r="T20" s="49">
        <f t="shared" si="93"/>
        <v>1.34387389238474</v>
      </c>
      <c r="U20" s="49">
        <f t="shared" si="93"/>
        <v>0.661873892384744</v>
      </c>
      <c r="V20" s="49">
        <f t="shared" si="93"/>
        <v>0.812873892384744</v>
      </c>
      <c r="W20" s="49">
        <f t="shared" si="93"/>
        <v>0.450873892384744</v>
      </c>
      <c r="X20" s="49">
        <f t="shared" si="93"/>
        <v>0.769873892384744</v>
      </c>
      <c r="Y20" s="49">
        <f t="shared" si="93"/>
        <v>0.718873892384744</v>
      </c>
      <c r="Z20" s="49">
        <f t="shared" si="93"/>
        <v>1.08487389238474</v>
      </c>
      <c r="AA20" s="49">
        <f t="shared" si="93"/>
        <v>0.720873892384744</v>
      </c>
      <c r="AB20" s="49">
        <f t="shared" si="93"/>
        <v>0.411873892384744</v>
      </c>
      <c r="AC20" s="49">
        <f t="shared" si="93"/>
        <v>0.572873892384744</v>
      </c>
      <c r="AD20" s="49">
        <f t="shared" si="93"/>
        <v>0.455873892384744</v>
      </c>
      <c r="AE20" s="49">
        <f t="shared" si="93"/>
        <v>0.445873892384744</v>
      </c>
      <c r="AF20" s="50"/>
      <c r="AG20" s="49">
        <f t="shared" si="7"/>
        <v>2.84797389238474</v>
      </c>
      <c r="AH20" s="49">
        <f t="shared" ref="AH20:AU20" si="94">S20+0.0001</f>
        <v>2.10297389238474</v>
      </c>
      <c r="AI20" s="49">
        <f t="shared" si="94"/>
        <v>1.34397389238474</v>
      </c>
      <c r="AJ20" s="49">
        <f t="shared" si="94"/>
        <v>0.661973892384744</v>
      </c>
      <c r="AK20" s="49">
        <f t="shared" si="94"/>
        <v>0.812973892384744</v>
      </c>
      <c r="AL20" s="49">
        <f t="shared" si="94"/>
        <v>0.450973892384744</v>
      </c>
      <c r="AM20" s="49">
        <f t="shared" si="94"/>
        <v>0.769973892384744</v>
      </c>
      <c r="AN20" s="49">
        <f t="shared" si="94"/>
        <v>0.718973892384744</v>
      </c>
      <c r="AO20" s="49">
        <f t="shared" si="94"/>
        <v>1.08497389238474</v>
      </c>
      <c r="AP20" s="49">
        <f t="shared" si="94"/>
        <v>0.720973892384744</v>
      </c>
      <c r="AQ20" s="49">
        <f t="shared" si="94"/>
        <v>0.411973892384744</v>
      </c>
      <c r="AR20" s="49">
        <f t="shared" si="94"/>
        <v>0.572973892384744</v>
      </c>
      <c r="AS20" s="49">
        <f t="shared" si="94"/>
        <v>0.455973892384744</v>
      </c>
      <c r="AT20" s="49">
        <f t="shared" si="94"/>
        <v>0.445973892384744</v>
      </c>
      <c r="AU20" s="49">
        <f t="shared" si="9"/>
        <v>13.4026344933864</v>
      </c>
      <c r="AV20" s="50"/>
      <c r="AW20" s="49">
        <f t="shared" si="10"/>
        <v>0.00106061609809035</v>
      </c>
      <c r="AX20" s="49">
        <f t="shared" ref="AX20:BJ20" si="95">AH20/$AU$72</f>
        <v>0.000783170088072448</v>
      </c>
      <c r="AY20" s="49">
        <f t="shared" si="95"/>
        <v>0.000500510327530715</v>
      </c>
      <c r="AZ20" s="49">
        <f t="shared" si="95"/>
        <v>0.000246526194870027</v>
      </c>
      <c r="BA20" s="49">
        <f t="shared" si="95"/>
        <v>0.000302760218377012</v>
      </c>
      <c r="BB20" s="49">
        <f t="shared" si="95"/>
        <v>0.000167947526260929</v>
      </c>
      <c r="BC20" s="49">
        <f t="shared" si="95"/>
        <v>0.000286746556053831</v>
      </c>
      <c r="BD20" s="49">
        <f t="shared" si="95"/>
        <v>0.000267753607717035</v>
      </c>
      <c r="BE20" s="49">
        <f t="shared" si="95"/>
        <v>0.000404055942839926</v>
      </c>
      <c r="BF20" s="49">
        <f t="shared" si="95"/>
        <v>0.000268498429220439</v>
      </c>
      <c r="BG20" s="49">
        <f t="shared" si="95"/>
        <v>0.000153423506944555</v>
      </c>
      <c r="BH20" s="49">
        <f t="shared" si="95"/>
        <v>0.000213381637968559</v>
      </c>
      <c r="BI20" s="49">
        <f t="shared" si="95"/>
        <v>0.000169809580019438</v>
      </c>
      <c r="BJ20" s="49">
        <f t="shared" si="95"/>
        <v>0.000166085472502419</v>
      </c>
      <c r="BK20" s="49"/>
      <c r="BL20" s="49">
        <f t="shared" si="12"/>
        <v>-0.00726405923148128</v>
      </c>
      <c r="BM20" s="49">
        <f t="shared" ref="BM20:BY20" si="96">AX20*LN(AX20)</f>
        <v>-0.00560135829354429</v>
      </c>
      <c r="BN20" s="49">
        <f t="shared" si="96"/>
        <v>-0.00380381959167808</v>
      </c>
      <c r="BO20" s="49">
        <f t="shared" si="96"/>
        <v>-0.0020481500557547</v>
      </c>
      <c r="BP20" s="49">
        <f t="shared" si="96"/>
        <v>-0.00245313568829661</v>
      </c>
      <c r="BQ20" s="49">
        <f t="shared" si="96"/>
        <v>-0.00145977621279426</v>
      </c>
      <c r="BR20" s="49">
        <f t="shared" si="96"/>
        <v>-0.0023389663702122</v>
      </c>
      <c r="BS20" s="49">
        <f t="shared" si="96"/>
        <v>-0.00220239213860185</v>
      </c>
      <c r="BT20" s="49">
        <f t="shared" si="96"/>
        <v>-0.00315727585071204</v>
      </c>
      <c r="BU20" s="49">
        <f t="shared" si="96"/>
        <v>-0.00220777276920738</v>
      </c>
      <c r="BV20" s="49">
        <f t="shared" si="96"/>
        <v>-0.00134741256012333</v>
      </c>
      <c r="BW20" s="49">
        <f t="shared" si="96"/>
        <v>-0.00180359298862308</v>
      </c>
      <c r="BX20" s="49">
        <f t="shared" si="96"/>
        <v>-0.00147408858323638</v>
      </c>
      <c r="BY20" s="49">
        <f t="shared" si="96"/>
        <v>-0.00144544319712256</v>
      </c>
      <c r="BZ20" s="49">
        <f t="shared" si="14"/>
        <v>-0.038607243531388</v>
      </c>
      <c r="CA20" s="49"/>
      <c r="CB20" s="49"/>
      <c r="CC20" s="50"/>
      <c r="CD20" s="49"/>
      <c r="CE20" s="49"/>
      <c r="CF20" s="49">
        <f t="shared" si="15"/>
        <v>0.000349414839464017</v>
      </c>
      <c r="CG20" s="49">
        <f t="shared" si="16"/>
        <v>0.000258011594477556</v>
      </c>
      <c r="CH20" s="49">
        <f t="shared" si="17"/>
        <v>0.000164890704618864</v>
      </c>
      <c r="CI20" s="49">
        <f t="shared" si="18"/>
        <v>8.121686155743e-5</v>
      </c>
      <c r="CJ20" s="49">
        <f t="shared" si="19"/>
        <v>9.97428883936124e-5</v>
      </c>
      <c r="CK20" s="49">
        <f t="shared" si="20"/>
        <v>5.53294995545526e-5</v>
      </c>
      <c r="CL20" s="49">
        <f t="shared" si="21"/>
        <v>9.44672648574811e-5</v>
      </c>
      <c r="CM20" s="49">
        <f t="shared" si="22"/>
        <v>8.82101299657904e-5</v>
      </c>
      <c r="CN20" s="49">
        <f t="shared" si="23"/>
        <v>0.00013311427448263</v>
      </c>
      <c r="CO20" s="49">
        <f t="shared" si="24"/>
        <v>8.84555078046803e-5</v>
      </c>
      <c r="CP20" s="49">
        <f t="shared" si="25"/>
        <v>5.05446316962007e-5</v>
      </c>
      <c r="CQ20" s="49">
        <f t="shared" si="26"/>
        <v>7.02975477268324e-5</v>
      </c>
      <c r="CR20" s="49">
        <f t="shared" si="27"/>
        <v>5.5942944151777e-5</v>
      </c>
      <c r="CS20" s="49">
        <f t="shared" si="28"/>
        <v>5.47160549573278e-5</v>
      </c>
      <c r="CT20" s="59">
        <v>2014</v>
      </c>
    </row>
    <row r="21" ht="22.5" customHeight="1" spans="1:98">
      <c r="A21" s="43">
        <v>2013</v>
      </c>
      <c r="B21" s="43">
        <v>2.62</v>
      </c>
      <c r="C21" s="43">
        <v>1.928</v>
      </c>
      <c r="D21" s="43">
        <v>1.26</v>
      </c>
      <c r="E21" s="43">
        <v>0.63</v>
      </c>
      <c r="F21" s="43">
        <v>0.717</v>
      </c>
      <c r="G21" s="43">
        <v>0.439</v>
      </c>
      <c r="H21" s="43">
        <v>0.682</v>
      </c>
      <c r="I21" s="43">
        <v>0.695</v>
      </c>
      <c r="J21" s="43">
        <v>1.013</v>
      </c>
      <c r="K21" s="43">
        <v>0.68</v>
      </c>
      <c r="L21" s="43">
        <v>0.406</v>
      </c>
      <c r="M21" s="43">
        <v>0.519</v>
      </c>
      <c r="N21" s="43">
        <v>0.451</v>
      </c>
      <c r="O21" s="43">
        <v>0.431</v>
      </c>
      <c r="P21" s="40"/>
      <c r="Q21" s="50"/>
      <c r="R21" s="49">
        <f t="shared" si="5"/>
        <v>2.60587389238474</v>
      </c>
      <c r="S21" s="49">
        <f t="shared" ref="S21:AE21" si="97">(C21-MIN($B$2:$O$71)/(MAX($B$2:$O$71)-MIN($B$2:$O$71)))</f>
        <v>1.91387389238474</v>
      </c>
      <c r="T21" s="49">
        <f t="shared" si="97"/>
        <v>1.24587389238474</v>
      </c>
      <c r="U21" s="49">
        <f t="shared" si="97"/>
        <v>0.615873892384744</v>
      </c>
      <c r="V21" s="49">
        <f t="shared" si="97"/>
        <v>0.702873892384744</v>
      </c>
      <c r="W21" s="49">
        <f t="shared" si="97"/>
        <v>0.424873892384744</v>
      </c>
      <c r="X21" s="49">
        <f t="shared" si="97"/>
        <v>0.667873892384744</v>
      </c>
      <c r="Y21" s="49">
        <f t="shared" si="97"/>
        <v>0.680873892384744</v>
      </c>
      <c r="Z21" s="49">
        <f t="shared" si="97"/>
        <v>0.998873892384744</v>
      </c>
      <c r="AA21" s="49">
        <f t="shared" si="97"/>
        <v>0.665873892384744</v>
      </c>
      <c r="AB21" s="49">
        <f t="shared" si="97"/>
        <v>0.391873892384744</v>
      </c>
      <c r="AC21" s="49">
        <f t="shared" si="97"/>
        <v>0.504873892384744</v>
      </c>
      <c r="AD21" s="49">
        <f t="shared" si="97"/>
        <v>0.436873892384744</v>
      </c>
      <c r="AE21" s="49">
        <f t="shared" si="97"/>
        <v>0.416873892384744</v>
      </c>
      <c r="AF21" s="50"/>
      <c r="AG21" s="49">
        <f t="shared" si="7"/>
        <v>2.60597389238474</v>
      </c>
      <c r="AH21" s="49">
        <f t="shared" ref="AH21:AU21" si="98">S21+0.0001</f>
        <v>1.91397389238474</v>
      </c>
      <c r="AI21" s="49">
        <f t="shared" si="98"/>
        <v>1.24597389238474</v>
      </c>
      <c r="AJ21" s="49">
        <f t="shared" si="98"/>
        <v>0.615973892384744</v>
      </c>
      <c r="AK21" s="49">
        <f t="shared" si="98"/>
        <v>0.702973892384744</v>
      </c>
      <c r="AL21" s="49">
        <f t="shared" si="98"/>
        <v>0.424973892384744</v>
      </c>
      <c r="AM21" s="49">
        <f t="shared" si="98"/>
        <v>0.667973892384744</v>
      </c>
      <c r="AN21" s="49">
        <f t="shared" si="98"/>
        <v>0.680973892384744</v>
      </c>
      <c r="AO21" s="49">
        <f t="shared" si="98"/>
        <v>0.998973892384744</v>
      </c>
      <c r="AP21" s="49">
        <f t="shared" si="98"/>
        <v>0.665973892384744</v>
      </c>
      <c r="AQ21" s="49">
        <f t="shared" si="98"/>
        <v>0.391973892384744</v>
      </c>
      <c r="AR21" s="49">
        <f t="shared" si="98"/>
        <v>0.504973892384744</v>
      </c>
      <c r="AS21" s="49">
        <f t="shared" si="98"/>
        <v>0.436973892384744</v>
      </c>
      <c r="AT21" s="49">
        <f t="shared" si="98"/>
        <v>0.416973892384744</v>
      </c>
      <c r="AU21" s="49">
        <f t="shared" si="9"/>
        <v>12.2746344933864</v>
      </c>
      <c r="AV21" s="50"/>
      <c r="AW21" s="49">
        <f t="shared" si="10"/>
        <v>0.000970492696178498</v>
      </c>
      <c r="AX21" s="49">
        <f t="shared" ref="AX21:BJ21" si="99">AH21/$AU$72</f>
        <v>0.000712784456000791</v>
      </c>
      <c r="AY21" s="49">
        <f t="shared" si="99"/>
        <v>0.00046401407386393</v>
      </c>
      <c r="AZ21" s="49">
        <f t="shared" si="99"/>
        <v>0.00022939530029174</v>
      </c>
      <c r="BA21" s="49">
        <f t="shared" si="99"/>
        <v>0.000261795035689805</v>
      </c>
      <c r="BB21" s="49">
        <f t="shared" si="99"/>
        <v>0.00015826484671668</v>
      </c>
      <c r="BC21" s="49">
        <f t="shared" si="99"/>
        <v>0.000248760659380239</v>
      </c>
      <c r="BD21" s="49">
        <f t="shared" si="99"/>
        <v>0.000253601999152363</v>
      </c>
      <c r="BE21" s="49">
        <f t="shared" si="99"/>
        <v>0.000372028618193563</v>
      </c>
      <c r="BF21" s="49">
        <f t="shared" si="99"/>
        <v>0.000248015837876835</v>
      </c>
      <c r="BG21" s="49">
        <f t="shared" si="99"/>
        <v>0.000145975291910517</v>
      </c>
      <c r="BH21" s="49">
        <f t="shared" si="99"/>
        <v>0.000188057706852831</v>
      </c>
      <c r="BI21" s="49">
        <f t="shared" si="99"/>
        <v>0.000162733775737102</v>
      </c>
      <c r="BJ21" s="49">
        <f t="shared" si="99"/>
        <v>0.000155285560703065</v>
      </c>
      <c r="BK21" s="49"/>
      <c r="BL21" s="49">
        <f t="shared" si="12"/>
        <v>-0.00673299366234998</v>
      </c>
      <c r="BM21" s="49">
        <f t="shared" ref="BM21:BY21" si="100">AX21*LN(AX21)</f>
        <v>-0.00516507244839027</v>
      </c>
      <c r="BN21" s="49">
        <f t="shared" si="100"/>
        <v>-0.00356158441830105</v>
      </c>
      <c r="BO21" s="49">
        <f t="shared" si="100"/>
        <v>-0.00192234726114106</v>
      </c>
      <c r="BP21" s="49">
        <f t="shared" si="100"/>
        <v>-0.00215927201561669</v>
      </c>
      <c r="BQ21" s="49">
        <f t="shared" si="100"/>
        <v>-0.0013850137653115</v>
      </c>
      <c r="BR21" s="49">
        <f t="shared" si="100"/>
        <v>-0.00206446952100478</v>
      </c>
      <c r="BS21" s="49">
        <f t="shared" si="100"/>
        <v>-0.00209975974558395</v>
      </c>
      <c r="BT21" s="49">
        <f t="shared" si="100"/>
        <v>-0.00293773878138408</v>
      </c>
      <c r="BU21" s="49">
        <f t="shared" si="100"/>
        <v>-0.00205903193829289</v>
      </c>
      <c r="BV21" s="49">
        <f t="shared" si="100"/>
        <v>-0.00128926446121925</v>
      </c>
      <c r="BW21" s="49">
        <f t="shared" si="100"/>
        <v>-0.00161330225122557</v>
      </c>
      <c r="BX21" s="49">
        <f t="shared" si="100"/>
        <v>-0.00141959100072978</v>
      </c>
      <c r="BY21" s="49">
        <f t="shared" si="100"/>
        <v>-0.00136189238265808</v>
      </c>
      <c r="BZ21" s="49">
        <f t="shared" si="14"/>
        <v>-0.0357713336532089</v>
      </c>
      <c r="CA21" s="49"/>
      <c r="CB21" s="49"/>
      <c r="CC21" s="50"/>
      <c r="CD21" s="49"/>
      <c r="CE21" s="49"/>
      <c r="CF21" s="49">
        <f t="shared" si="15"/>
        <v>0.000319724120958349</v>
      </c>
      <c r="CG21" s="49">
        <f t="shared" si="16"/>
        <v>0.000234823388702466</v>
      </c>
      <c r="CH21" s="49">
        <f t="shared" si="17"/>
        <v>0.000152867190513262</v>
      </c>
      <c r="CI21" s="49">
        <f t="shared" si="18"/>
        <v>7.55731712629637e-5</v>
      </c>
      <c r="CJ21" s="49">
        <f t="shared" si="19"/>
        <v>8.62471072546718e-5</v>
      </c>
      <c r="CK21" s="49">
        <f t="shared" si="20"/>
        <v>5.21395876489848e-5</v>
      </c>
      <c r="CL21" s="49">
        <f t="shared" si="21"/>
        <v>8.19529950740997e-5</v>
      </c>
      <c r="CM21" s="49">
        <f t="shared" si="22"/>
        <v>8.35479510268834e-5</v>
      </c>
      <c r="CN21" s="49">
        <f t="shared" si="23"/>
        <v>0.000122563027410367</v>
      </c>
      <c r="CO21" s="49">
        <f t="shared" si="24"/>
        <v>8.17076172352098e-5</v>
      </c>
      <c r="CP21" s="49">
        <f t="shared" si="25"/>
        <v>4.80908533073023e-5</v>
      </c>
      <c r="CQ21" s="49">
        <f t="shared" si="26"/>
        <v>6.19547012045781e-5</v>
      </c>
      <c r="CR21" s="49">
        <f t="shared" si="27"/>
        <v>5.36118546823236e-5</v>
      </c>
      <c r="CS21" s="49">
        <f t="shared" si="28"/>
        <v>5.11580762934255e-5</v>
      </c>
      <c r="CT21" s="59">
        <v>2013</v>
      </c>
    </row>
    <row r="22" ht="22.5" customHeight="1" spans="1:98">
      <c r="A22" s="42" t="s">
        <v>44</v>
      </c>
      <c r="B22" s="43">
        <v>6.4418</v>
      </c>
      <c r="C22" s="43">
        <v>7.8026</v>
      </c>
      <c r="D22" s="43">
        <v>4.5006</v>
      </c>
      <c r="E22" s="43">
        <v>4.0012</v>
      </c>
      <c r="F22" s="43">
        <v>9.1297</v>
      </c>
      <c r="G22" s="43">
        <v>9.4613</v>
      </c>
      <c r="H22" s="43">
        <v>4.5595</v>
      </c>
      <c r="I22" s="43">
        <v>2.782</v>
      </c>
      <c r="J22" s="43">
        <v>2.9134</v>
      </c>
      <c r="K22" s="43">
        <v>4.0914</v>
      </c>
      <c r="L22" s="43">
        <v>3.896</v>
      </c>
      <c r="M22" s="43">
        <v>2.6242</v>
      </c>
      <c r="N22" s="43">
        <v>3.3657</v>
      </c>
      <c r="O22" s="43">
        <v>4.3118</v>
      </c>
      <c r="P22" s="40"/>
      <c r="Q22" s="50"/>
      <c r="R22" s="49">
        <f t="shared" si="5"/>
        <v>6.42767389238474</v>
      </c>
      <c r="S22" s="49">
        <f t="shared" ref="S22:AE22" si="101">(C22-MIN($B$2:$O$71)/(MAX($B$2:$O$71)-MIN($B$2:$O$71)))</f>
        <v>7.78847389238474</v>
      </c>
      <c r="T22" s="49">
        <f t="shared" si="101"/>
        <v>4.48647389238474</v>
      </c>
      <c r="U22" s="49">
        <f t="shared" si="101"/>
        <v>3.98707389238474</v>
      </c>
      <c r="V22" s="49">
        <f t="shared" si="101"/>
        <v>9.11557389238474</v>
      </c>
      <c r="W22" s="49">
        <f t="shared" si="101"/>
        <v>9.44717389238474</v>
      </c>
      <c r="X22" s="49">
        <f t="shared" si="101"/>
        <v>4.54537389238474</v>
      </c>
      <c r="Y22" s="49">
        <f t="shared" si="101"/>
        <v>2.76787389238474</v>
      </c>
      <c r="Z22" s="49">
        <f t="shared" si="101"/>
        <v>2.89927389238474</v>
      </c>
      <c r="AA22" s="49">
        <f t="shared" si="101"/>
        <v>4.07727389238474</v>
      </c>
      <c r="AB22" s="49">
        <f t="shared" si="101"/>
        <v>3.88187389238474</v>
      </c>
      <c r="AC22" s="49">
        <f t="shared" si="101"/>
        <v>2.61007389238474</v>
      </c>
      <c r="AD22" s="49">
        <f t="shared" si="101"/>
        <v>3.35157389238474</v>
      </c>
      <c r="AE22" s="49">
        <f t="shared" si="101"/>
        <v>4.29767389238474</v>
      </c>
      <c r="AF22" s="50"/>
      <c r="AG22" s="49">
        <f t="shared" si="7"/>
        <v>6.42777389238474</v>
      </c>
      <c r="AH22" s="49">
        <f t="shared" ref="AH22:AU22" si="102">S22+0.0001</f>
        <v>7.78857389238474</v>
      </c>
      <c r="AI22" s="49">
        <f t="shared" si="102"/>
        <v>4.48657389238474</v>
      </c>
      <c r="AJ22" s="49">
        <f t="shared" si="102"/>
        <v>3.98717389238474</v>
      </c>
      <c r="AK22" s="49">
        <f t="shared" si="102"/>
        <v>9.11567389238474</v>
      </c>
      <c r="AL22" s="49">
        <f t="shared" si="102"/>
        <v>9.44727389238474</v>
      </c>
      <c r="AM22" s="49">
        <f t="shared" si="102"/>
        <v>4.54547389238474</v>
      </c>
      <c r="AN22" s="49">
        <f t="shared" si="102"/>
        <v>2.76797389238474</v>
      </c>
      <c r="AO22" s="49">
        <f t="shared" si="102"/>
        <v>2.89937389238474</v>
      </c>
      <c r="AP22" s="49">
        <f t="shared" si="102"/>
        <v>4.07737389238474</v>
      </c>
      <c r="AQ22" s="49">
        <f t="shared" si="102"/>
        <v>3.88197389238474</v>
      </c>
      <c r="AR22" s="49">
        <f t="shared" si="102"/>
        <v>2.61017389238474</v>
      </c>
      <c r="AS22" s="49">
        <f t="shared" si="102"/>
        <v>3.35167389238474</v>
      </c>
      <c r="AT22" s="49">
        <f t="shared" si="102"/>
        <v>4.29777389238474</v>
      </c>
      <c r="AU22" s="49">
        <f t="shared" si="9"/>
        <v>69.6848344933864</v>
      </c>
      <c r="AV22" s="50"/>
      <c r="AW22" s="49">
        <f t="shared" si="10"/>
        <v>0.00239377210703277</v>
      </c>
      <c r="AX22" s="49">
        <f t="shared" ref="AX22:BJ22" si="103">AH22/$AU$72</f>
        <v>0.0029005486579487</v>
      </c>
      <c r="AY22" s="49">
        <f t="shared" si="103"/>
        <v>0.00167084835582907</v>
      </c>
      <c r="AZ22" s="49">
        <f t="shared" si="103"/>
        <v>0.00148486642642915</v>
      </c>
      <c r="BA22" s="49">
        <f t="shared" si="103"/>
        <v>0.00339477496653228</v>
      </c>
      <c r="BB22" s="49">
        <f t="shared" si="103"/>
        <v>0.00351826637179662</v>
      </c>
      <c r="BC22" s="49">
        <f t="shared" si="103"/>
        <v>0.00169278334910431</v>
      </c>
      <c r="BD22" s="49">
        <f t="shared" si="103"/>
        <v>0.0010308232379542</v>
      </c>
      <c r="BE22" s="49">
        <f t="shared" si="103"/>
        <v>0.00107975801072783</v>
      </c>
      <c r="BF22" s="49">
        <f t="shared" si="103"/>
        <v>0.00151845787623266</v>
      </c>
      <c r="BG22" s="49">
        <f t="shared" si="103"/>
        <v>0.00144568881535011</v>
      </c>
      <c r="BH22" s="49">
        <f t="shared" si="103"/>
        <v>0.000972056821335645</v>
      </c>
      <c r="BI22" s="49">
        <f t="shared" si="103"/>
        <v>0.0012481993937226</v>
      </c>
      <c r="BJ22" s="49">
        <f t="shared" si="103"/>
        <v>0.00160053720590775</v>
      </c>
      <c r="BK22" s="49"/>
      <c r="BL22" s="49">
        <f t="shared" si="12"/>
        <v>-0.0144461390703952</v>
      </c>
      <c r="BM22" s="49">
        <f t="shared" ref="BM22:BY22" si="104">AX22*LN(AX22)</f>
        <v>-0.0169474862947564</v>
      </c>
      <c r="BN22" s="49">
        <f t="shared" si="104"/>
        <v>-0.0106841124660343</v>
      </c>
      <c r="BO22" s="49">
        <f t="shared" si="104"/>
        <v>-0.00967008934347749</v>
      </c>
      <c r="BP22" s="49">
        <f t="shared" si="104"/>
        <v>-0.019301053512652</v>
      </c>
      <c r="BQ22" s="49">
        <f t="shared" si="104"/>
        <v>-0.0198774553239011</v>
      </c>
      <c r="BR22" s="49">
        <f t="shared" si="104"/>
        <v>-0.0108022957594988</v>
      </c>
      <c r="BS22" s="49">
        <f t="shared" si="104"/>
        <v>-0.0070893811965817</v>
      </c>
      <c r="BT22" s="49">
        <f t="shared" si="104"/>
        <v>-0.00737584676010733</v>
      </c>
      <c r="BU22" s="49">
        <f t="shared" si="104"/>
        <v>-0.00985488274585059</v>
      </c>
      <c r="BV22" s="49">
        <f t="shared" si="104"/>
        <v>-0.00945360403748905</v>
      </c>
      <c r="BW22" s="49">
        <f t="shared" si="104"/>
        <v>-0.00674227971898662</v>
      </c>
      <c r="BX22" s="49">
        <f t="shared" si="104"/>
        <v>-0.00834552761452712</v>
      </c>
      <c r="BY22" s="49">
        <f t="shared" si="104"/>
        <v>-0.010303323741715</v>
      </c>
      <c r="BZ22" s="49">
        <f t="shared" si="14"/>
        <v>-0.160893477585973</v>
      </c>
      <c r="CA22" s="49"/>
      <c r="CB22" s="49"/>
      <c r="CC22" s="50"/>
      <c r="CD22" s="49"/>
      <c r="CE22" s="49"/>
      <c r="CF22" s="49">
        <f t="shared" si="15"/>
        <v>0.000788616633292932</v>
      </c>
      <c r="CG22" s="49">
        <f t="shared" si="16"/>
        <v>0.000955571714873575</v>
      </c>
      <c r="CH22" s="49">
        <f t="shared" si="17"/>
        <v>0.000550452902866461</v>
      </c>
      <c r="CI22" s="49">
        <f t="shared" si="18"/>
        <v>0.00048918205649567</v>
      </c>
      <c r="CJ22" s="49">
        <f t="shared" si="19"/>
        <v>0.00111839217986893</v>
      </c>
      <c r="CK22" s="49">
        <f t="shared" si="20"/>
        <v>0.00115907582555686</v>
      </c>
      <c r="CL22" s="49">
        <f t="shared" si="21"/>
        <v>0.000557679280221766</v>
      </c>
      <c r="CM22" s="49">
        <f t="shared" si="22"/>
        <v>0.000339599725908424</v>
      </c>
      <c r="CN22" s="49">
        <f t="shared" si="23"/>
        <v>0.000355721049923487</v>
      </c>
      <c r="CO22" s="49">
        <f t="shared" si="24"/>
        <v>0.000500248597029601</v>
      </c>
      <c r="CP22" s="49">
        <f t="shared" si="25"/>
        <v>0.000476275182170064</v>
      </c>
      <c r="CQ22" s="49">
        <f t="shared" si="26"/>
        <v>0.000320239414420017</v>
      </c>
      <c r="CR22" s="49">
        <f t="shared" si="27"/>
        <v>0.000411213248188425</v>
      </c>
      <c r="CS22" s="49">
        <f t="shared" si="28"/>
        <v>0.000527289234875259</v>
      </c>
      <c r="CT22" s="58" t="s">
        <v>44</v>
      </c>
    </row>
    <row r="23" ht="22.5" customHeight="1" spans="1:98">
      <c r="A23" s="42">
        <v>2021</v>
      </c>
      <c r="B23" s="43">
        <v>6.3937</v>
      </c>
      <c r="C23" s="43">
        <v>7.7049</v>
      </c>
      <c r="D23" s="43">
        <v>4.2734</v>
      </c>
      <c r="E23" s="43">
        <v>3.8608</v>
      </c>
      <c r="F23" s="43">
        <v>8.717</v>
      </c>
      <c r="G23" s="43">
        <v>9.1918</v>
      </c>
      <c r="H23" s="43">
        <v>3.9284</v>
      </c>
      <c r="I23" s="43">
        <v>2.6496</v>
      </c>
      <c r="J23" s="43">
        <v>2.8203</v>
      </c>
      <c r="K23" s="43">
        <v>3.7102</v>
      </c>
      <c r="L23" s="43">
        <v>3.7099</v>
      </c>
      <c r="M23" s="43">
        <v>2.4467</v>
      </c>
      <c r="N23" s="43">
        <v>3.2983</v>
      </c>
      <c r="O23" s="43">
        <v>3.9959</v>
      </c>
      <c r="P23" s="40"/>
      <c r="Q23" s="50"/>
      <c r="R23" s="49">
        <f t="shared" si="5"/>
        <v>6.37957389238474</v>
      </c>
      <c r="S23" s="49">
        <f t="shared" ref="S23:AE23" si="105">(C23-MIN($B$2:$O$71)/(MAX($B$2:$O$71)-MIN($B$2:$O$71)))</f>
        <v>7.69077389238474</v>
      </c>
      <c r="T23" s="49">
        <f t="shared" si="105"/>
        <v>4.25927389238474</v>
      </c>
      <c r="U23" s="49">
        <f t="shared" si="105"/>
        <v>3.84667389238474</v>
      </c>
      <c r="V23" s="49">
        <f t="shared" si="105"/>
        <v>8.70287389238474</v>
      </c>
      <c r="W23" s="49">
        <f t="shared" si="105"/>
        <v>9.17767389238474</v>
      </c>
      <c r="X23" s="49">
        <f t="shared" si="105"/>
        <v>3.91427389238474</v>
      </c>
      <c r="Y23" s="49">
        <f t="shared" si="105"/>
        <v>2.63547389238474</v>
      </c>
      <c r="Z23" s="49">
        <f t="shared" si="105"/>
        <v>2.80617389238474</v>
      </c>
      <c r="AA23" s="49">
        <f t="shared" si="105"/>
        <v>3.69607389238474</v>
      </c>
      <c r="AB23" s="49">
        <f t="shared" si="105"/>
        <v>3.69577389238474</v>
      </c>
      <c r="AC23" s="49">
        <f t="shared" si="105"/>
        <v>2.43257389238474</v>
      </c>
      <c r="AD23" s="49">
        <f t="shared" si="105"/>
        <v>3.28417389238474</v>
      </c>
      <c r="AE23" s="49">
        <f t="shared" si="105"/>
        <v>3.98177389238474</v>
      </c>
      <c r="AF23" s="50"/>
      <c r="AG23" s="49">
        <f t="shared" si="7"/>
        <v>6.37967389238474</v>
      </c>
      <c r="AH23" s="49">
        <f t="shared" ref="AH23:AU23" si="106">S23+0.0001</f>
        <v>7.69087389238474</v>
      </c>
      <c r="AI23" s="49">
        <f t="shared" si="106"/>
        <v>4.25937389238474</v>
      </c>
      <c r="AJ23" s="49">
        <f t="shared" si="106"/>
        <v>3.84677389238474</v>
      </c>
      <c r="AK23" s="49">
        <f t="shared" si="106"/>
        <v>8.70297389238474</v>
      </c>
      <c r="AL23" s="49">
        <f t="shared" si="106"/>
        <v>9.17777389238474</v>
      </c>
      <c r="AM23" s="49">
        <f t="shared" si="106"/>
        <v>3.91437389238474</v>
      </c>
      <c r="AN23" s="49">
        <f t="shared" si="106"/>
        <v>2.63557389238474</v>
      </c>
      <c r="AO23" s="49">
        <f t="shared" si="106"/>
        <v>2.80627389238474</v>
      </c>
      <c r="AP23" s="49">
        <f t="shared" si="106"/>
        <v>3.69617389238474</v>
      </c>
      <c r="AQ23" s="49">
        <f t="shared" si="106"/>
        <v>3.69587389238474</v>
      </c>
      <c r="AR23" s="49">
        <f t="shared" si="106"/>
        <v>2.43267389238474</v>
      </c>
      <c r="AS23" s="49">
        <f t="shared" si="106"/>
        <v>3.28427389238474</v>
      </c>
      <c r="AT23" s="49">
        <f t="shared" si="106"/>
        <v>3.98187389238474</v>
      </c>
      <c r="AU23" s="49">
        <f t="shared" si="9"/>
        <v>66.5045344933864</v>
      </c>
      <c r="AV23" s="50"/>
      <c r="AW23" s="49">
        <f t="shared" si="10"/>
        <v>0.00237585914987591</v>
      </c>
      <c r="AX23" s="49">
        <f t="shared" ref="AX23:BJ23" si="107">AH23/$AU$72</f>
        <v>0.00286416412750743</v>
      </c>
      <c r="AY23" s="49">
        <f t="shared" si="107"/>
        <v>0.0015862366330424</v>
      </c>
      <c r="AZ23" s="49">
        <f t="shared" si="107"/>
        <v>0.0014325799568902</v>
      </c>
      <c r="BA23" s="49">
        <f t="shared" si="107"/>
        <v>0.00324108104930491</v>
      </c>
      <c r="BB23" s="49">
        <f t="shared" si="107"/>
        <v>0.00341790167421297</v>
      </c>
      <c r="BC23" s="49">
        <f t="shared" si="107"/>
        <v>0.00145775492370525</v>
      </c>
      <c r="BD23" s="49">
        <f t="shared" si="107"/>
        <v>0.000981516054428873</v>
      </c>
      <c r="BE23" s="49">
        <f t="shared" si="107"/>
        <v>0.00104508656974439</v>
      </c>
      <c r="BF23" s="49">
        <f t="shared" si="107"/>
        <v>0.0013764948976839</v>
      </c>
      <c r="BG23" s="49">
        <f t="shared" si="107"/>
        <v>0.00137638317445839</v>
      </c>
      <c r="BH23" s="49">
        <f t="shared" si="107"/>
        <v>0.00090595391290856</v>
      </c>
      <c r="BI23" s="49">
        <f t="shared" si="107"/>
        <v>0.00122309890905789</v>
      </c>
      <c r="BJ23" s="49">
        <f t="shared" si="107"/>
        <v>0.00148289264944513</v>
      </c>
      <c r="BK23" s="49"/>
      <c r="BL23" s="49">
        <f t="shared" si="12"/>
        <v>-0.0143558822029468</v>
      </c>
      <c r="BM23" s="49">
        <f t="shared" ref="BM23:BY23" si="108">AX23*LN(AX23)</f>
        <v>-0.0167710521119101</v>
      </c>
      <c r="BN23" s="49">
        <f t="shared" si="108"/>
        <v>-0.0102255015007659</v>
      </c>
      <c r="BO23" s="49">
        <f t="shared" si="108"/>
        <v>-0.00938093223699</v>
      </c>
      <c r="BP23" s="49">
        <f t="shared" si="108"/>
        <v>-0.0185773850570134</v>
      </c>
      <c r="BQ23" s="49">
        <f t="shared" si="108"/>
        <v>-0.0194093355168349</v>
      </c>
      <c r="BR23" s="49">
        <f t="shared" si="108"/>
        <v>-0.00952039004146249</v>
      </c>
      <c r="BS23" s="49">
        <f t="shared" si="108"/>
        <v>-0.00679838476147341</v>
      </c>
      <c r="BT23" s="49">
        <f t="shared" si="108"/>
        <v>-0.00717311424002398</v>
      </c>
      <c r="BU23" s="49">
        <f t="shared" si="108"/>
        <v>-0.00906864424992016</v>
      </c>
      <c r="BV23" s="49">
        <f t="shared" si="108"/>
        <v>-0.00906801991198808</v>
      </c>
      <c r="BW23" s="49">
        <f t="shared" si="108"/>
        <v>-0.00634758613227866</v>
      </c>
      <c r="BX23" s="49">
        <f t="shared" si="108"/>
        <v>-0.00820255083588275</v>
      </c>
      <c r="BY23" s="49">
        <f t="shared" si="108"/>
        <v>-0.00965920772269558</v>
      </c>
      <c r="BZ23" s="49">
        <f t="shared" si="14"/>
        <v>-0.154557986522186</v>
      </c>
      <c r="CA23" s="49"/>
      <c r="CB23" s="49"/>
      <c r="CC23" s="50"/>
      <c r="CD23" s="49"/>
      <c r="CE23" s="49"/>
      <c r="CF23" s="49">
        <f t="shared" si="15"/>
        <v>0.000782715296267632</v>
      </c>
      <c r="CG23" s="49">
        <f t="shared" si="16"/>
        <v>0.000943585007443808</v>
      </c>
      <c r="CH23" s="49">
        <f t="shared" si="17"/>
        <v>0.000522577980368575</v>
      </c>
      <c r="CI23" s="49">
        <f t="shared" si="18"/>
        <v>0.000471956532205602</v>
      </c>
      <c r="CJ23" s="49">
        <f t="shared" si="19"/>
        <v>0.00106775846281401</v>
      </c>
      <c r="CK23" s="49">
        <f t="shared" si="20"/>
        <v>0.00112601116176646</v>
      </c>
      <c r="CL23" s="49">
        <f t="shared" si="21"/>
        <v>0.000480250303160079</v>
      </c>
      <c r="CM23" s="49">
        <f t="shared" si="22"/>
        <v>0.000323355712973918</v>
      </c>
      <c r="CN23" s="49">
        <f t="shared" si="23"/>
        <v>0.000344298711523167</v>
      </c>
      <c r="CO23" s="49">
        <f t="shared" si="24"/>
        <v>0.000453479580937199</v>
      </c>
      <c r="CP23" s="49">
        <f t="shared" si="25"/>
        <v>0.000453442774261365</v>
      </c>
      <c r="CQ23" s="49">
        <f t="shared" si="26"/>
        <v>0.000298462131218545</v>
      </c>
      <c r="CR23" s="49">
        <f t="shared" si="27"/>
        <v>0.000402944015017837</v>
      </c>
      <c r="CS23" s="49">
        <f t="shared" si="28"/>
        <v>0.000488531805222612</v>
      </c>
      <c r="CT23" s="58">
        <v>2021</v>
      </c>
    </row>
    <row r="24" ht="22.5" customHeight="1" spans="1:98">
      <c r="A24" s="42">
        <v>2020</v>
      </c>
      <c r="B24" s="43">
        <v>5.9723</v>
      </c>
      <c r="C24" s="43">
        <v>7.7269</v>
      </c>
      <c r="D24" s="43">
        <v>3.9468</v>
      </c>
      <c r="E24" s="43">
        <v>3.0698</v>
      </c>
      <c r="F24" s="43">
        <v>6.9662</v>
      </c>
      <c r="G24" s="43">
        <v>7.236</v>
      </c>
      <c r="H24" s="43">
        <v>3.32</v>
      </c>
      <c r="I24" s="43">
        <v>2.3985</v>
      </c>
      <c r="J24" s="43">
        <v>2.3867</v>
      </c>
      <c r="K24" s="43">
        <v>3.1639</v>
      </c>
      <c r="L24" s="43">
        <v>3.0131</v>
      </c>
      <c r="M24" s="43">
        <v>2.1804</v>
      </c>
      <c r="N24" s="43">
        <v>2.6824</v>
      </c>
      <c r="O24" s="43">
        <v>3.2996</v>
      </c>
      <c r="P24" s="40"/>
      <c r="Q24" s="50"/>
      <c r="R24" s="49">
        <f t="shared" si="5"/>
        <v>5.95817389238474</v>
      </c>
      <c r="S24" s="49">
        <f t="shared" ref="S24:AE24" si="109">(C24-MIN($B$2:$O$71)/(MAX($B$2:$O$71)-MIN($B$2:$O$71)))</f>
        <v>7.71277389238474</v>
      </c>
      <c r="T24" s="49">
        <f t="shared" si="109"/>
        <v>3.93267389238474</v>
      </c>
      <c r="U24" s="49">
        <f t="shared" si="109"/>
        <v>3.05567389238474</v>
      </c>
      <c r="V24" s="49">
        <f t="shared" si="109"/>
        <v>6.95207389238474</v>
      </c>
      <c r="W24" s="49">
        <f t="shared" si="109"/>
        <v>7.22187389238474</v>
      </c>
      <c r="X24" s="49">
        <f t="shared" si="109"/>
        <v>3.30587389238474</v>
      </c>
      <c r="Y24" s="49">
        <f t="shared" si="109"/>
        <v>2.38437389238474</v>
      </c>
      <c r="Z24" s="49">
        <f t="shared" si="109"/>
        <v>2.37257389238474</v>
      </c>
      <c r="AA24" s="49">
        <f t="shared" si="109"/>
        <v>3.14977389238474</v>
      </c>
      <c r="AB24" s="49">
        <f t="shared" si="109"/>
        <v>2.99897389238474</v>
      </c>
      <c r="AC24" s="49">
        <f t="shared" si="109"/>
        <v>2.16627389238474</v>
      </c>
      <c r="AD24" s="49">
        <f t="shared" si="109"/>
        <v>2.66827389238474</v>
      </c>
      <c r="AE24" s="49">
        <f t="shared" si="109"/>
        <v>3.28547389238474</v>
      </c>
      <c r="AF24" s="50"/>
      <c r="AG24" s="49">
        <f t="shared" si="7"/>
        <v>5.95827389238474</v>
      </c>
      <c r="AH24" s="49">
        <f t="shared" ref="AH24:AU24" si="110">S24+0.0001</f>
        <v>7.71287389238474</v>
      </c>
      <c r="AI24" s="49">
        <f t="shared" si="110"/>
        <v>3.93277389238474</v>
      </c>
      <c r="AJ24" s="49">
        <f t="shared" si="110"/>
        <v>3.05577389238474</v>
      </c>
      <c r="AK24" s="49">
        <f t="shared" si="110"/>
        <v>6.95217389238474</v>
      </c>
      <c r="AL24" s="49">
        <f t="shared" si="110"/>
        <v>7.22197389238474</v>
      </c>
      <c r="AM24" s="49">
        <f t="shared" si="110"/>
        <v>3.30597389238474</v>
      </c>
      <c r="AN24" s="49">
        <f t="shared" si="110"/>
        <v>2.38447389238474</v>
      </c>
      <c r="AO24" s="49">
        <f t="shared" si="110"/>
        <v>2.37267389238474</v>
      </c>
      <c r="AP24" s="49">
        <f t="shared" si="110"/>
        <v>3.14987389238474</v>
      </c>
      <c r="AQ24" s="49">
        <f t="shared" si="110"/>
        <v>2.99907389238474</v>
      </c>
      <c r="AR24" s="49">
        <f t="shared" si="110"/>
        <v>2.16637389238474</v>
      </c>
      <c r="AS24" s="49">
        <f t="shared" si="110"/>
        <v>2.66837389238474</v>
      </c>
      <c r="AT24" s="49">
        <f t="shared" si="110"/>
        <v>3.28557389238474</v>
      </c>
      <c r="AU24" s="49">
        <f t="shared" si="9"/>
        <v>57.1662344933864</v>
      </c>
      <c r="AV24" s="50"/>
      <c r="AW24" s="49">
        <f t="shared" si="10"/>
        <v>0.00221892525910874</v>
      </c>
      <c r="AX24" s="49">
        <f t="shared" ref="AX24:BJ24" si="111">AH24/$AU$72</f>
        <v>0.00287235716404487</v>
      </c>
      <c r="AY24" s="49">
        <f t="shared" si="111"/>
        <v>0.00146460728153656</v>
      </c>
      <c r="AZ24" s="49">
        <f t="shared" si="111"/>
        <v>0.00113800305229401</v>
      </c>
      <c r="BA24" s="49">
        <f t="shared" si="111"/>
        <v>0.00258906430522524</v>
      </c>
      <c r="BB24" s="49">
        <f t="shared" si="111"/>
        <v>0.00268954072603441</v>
      </c>
      <c r="BC24" s="49">
        <f t="shared" si="111"/>
        <v>0.00123118022236982</v>
      </c>
      <c r="BD24" s="49">
        <f t="shared" si="111"/>
        <v>0.000888003714676529</v>
      </c>
      <c r="BE24" s="49">
        <f t="shared" si="111"/>
        <v>0.000883609267806447</v>
      </c>
      <c r="BF24" s="49">
        <f t="shared" si="111"/>
        <v>0.00117304690402915</v>
      </c>
      <c r="BG24" s="49">
        <f t="shared" si="111"/>
        <v>0.00111688736267251</v>
      </c>
      <c r="BH24" s="49">
        <f t="shared" si="111"/>
        <v>0.000806780929730347</v>
      </c>
      <c r="BI24" s="49">
        <f t="shared" si="111"/>
        <v>0.000993731127084695</v>
      </c>
      <c r="BJ24" s="49">
        <f t="shared" si="111"/>
        <v>0.0012235830430351</v>
      </c>
      <c r="BK24" s="49"/>
      <c r="BL24" s="49">
        <f t="shared" si="12"/>
        <v>-0.0135592582917056</v>
      </c>
      <c r="BM24" s="49">
        <f t="shared" ref="BM24:BY24" si="112">AX24*LN(AX24)</f>
        <v>-0.0168108215194372</v>
      </c>
      <c r="BN24" s="49">
        <f t="shared" si="112"/>
        <v>-0.00955827337787808</v>
      </c>
      <c r="BO24" s="49">
        <f t="shared" si="112"/>
        <v>-0.00771393122707512</v>
      </c>
      <c r="BP24" s="49">
        <f t="shared" si="112"/>
        <v>-0.0154216547109871</v>
      </c>
      <c r="BQ24" s="49">
        <f t="shared" si="112"/>
        <v>-0.0159177370427453</v>
      </c>
      <c r="BR24" s="49">
        <f t="shared" si="112"/>
        <v>-0.00824863914093881</v>
      </c>
      <c r="BS24" s="49">
        <f t="shared" si="112"/>
        <v>-0.00623958885432975</v>
      </c>
      <c r="BT24" s="49">
        <f t="shared" si="112"/>
        <v>-0.00621309467674161</v>
      </c>
      <c r="BU24" s="49">
        <f t="shared" si="112"/>
        <v>-0.00791589731438843</v>
      </c>
      <c r="BV24" s="49">
        <f t="shared" si="112"/>
        <v>-0.00759171750716871</v>
      </c>
      <c r="BW24" s="49">
        <f t="shared" si="112"/>
        <v>-0.00574626360111316</v>
      </c>
      <c r="BX24" s="49">
        <f t="shared" si="112"/>
        <v>-0.00687070062135065</v>
      </c>
      <c r="BY24" s="49">
        <f t="shared" si="112"/>
        <v>-0.00820531338649716</v>
      </c>
      <c r="BZ24" s="49">
        <f t="shared" si="14"/>
        <v>-0.136012891272357</v>
      </c>
      <c r="CA24" s="49"/>
      <c r="CB24" s="49"/>
      <c r="CC24" s="50"/>
      <c r="CD24" s="49"/>
      <c r="CE24" s="49"/>
      <c r="CF24" s="49">
        <f t="shared" ref="CF24:CF60" si="113">AW24*$CD$72</f>
        <v>0.000731014185613545</v>
      </c>
      <c r="CG24" s="49">
        <f t="shared" ref="CG24:CG60" si="114">AX24*$CD$72</f>
        <v>0.000946284163671596</v>
      </c>
      <c r="CH24" s="49">
        <f t="shared" ref="CH24:CH60" si="115">AY24*$CD$72</f>
        <v>0.000482507779277864</v>
      </c>
      <c r="CI24" s="49">
        <f t="shared" ref="CI24:CI60" si="116">AZ24*$CD$72</f>
        <v>0.000374909596924674</v>
      </c>
      <c r="CJ24" s="49">
        <f t="shared" ref="CJ24:CJ60" si="117">BA24*$CD$72</f>
        <v>0.000852954702649846</v>
      </c>
      <c r="CK24" s="49">
        <f t="shared" ref="CK24:CK60" si="118">BB24*$CD$72</f>
        <v>0.000886056173116085</v>
      </c>
      <c r="CL24" s="49">
        <f t="shared" ref="CL24:CL60" si="119">BC24*$CD$72</f>
        <v>0.000405606364569791</v>
      </c>
      <c r="CM24" s="49">
        <f t="shared" ref="CM24:CM60" si="120">BD24*$CD$72</f>
        <v>0.0002925485253013</v>
      </c>
      <c r="CN24" s="49">
        <f t="shared" ref="CN24:CN60" si="121">BE24*$CD$72</f>
        <v>0.00029110079605185</v>
      </c>
      <c r="CO24" s="49">
        <f t="shared" ref="CO24:CO60" si="122">BF24*$CD$72</f>
        <v>0.000386454624244438</v>
      </c>
      <c r="CP24" s="49">
        <f t="shared" ref="CP24:CP60" si="123">BG24*$CD$72</f>
        <v>0.000367953135192146</v>
      </c>
      <c r="CQ24" s="49">
        <f t="shared" ref="CQ24:CQ60" si="124">BH24*$CD$72</f>
        <v>0.000265790071970363</v>
      </c>
      <c r="CR24" s="49">
        <f t="shared" ref="CR24:CR60" si="125">BI24*$CD$72</f>
        <v>0.000327379909531712</v>
      </c>
      <c r="CS24" s="49">
        <f t="shared" ref="CS24:CS60" si="126">BJ24*$CD$72</f>
        <v>0.000403103510613114</v>
      </c>
      <c r="CT24" s="58">
        <v>2020</v>
      </c>
    </row>
    <row r="25" ht="22.5" customHeight="1" spans="1:98">
      <c r="A25" s="43">
        <v>2019</v>
      </c>
      <c r="B25" s="43">
        <v>5.7631</v>
      </c>
      <c r="C25" s="43">
        <v>7.9458</v>
      </c>
      <c r="D25" s="43">
        <v>3.8949</v>
      </c>
      <c r="E25" s="43">
        <v>2.8061</v>
      </c>
      <c r="F25" s="43">
        <v>7.2182</v>
      </c>
      <c r="G25" s="43">
        <v>6.9865</v>
      </c>
      <c r="H25" s="43">
        <v>3.2473</v>
      </c>
      <c r="I25" s="43">
        <v>2.2274</v>
      </c>
      <c r="J25" s="43">
        <v>2.2793</v>
      </c>
      <c r="K25" s="43">
        <v>2.9757</v>
      </c>
      <c r="L25" s="43">
        <v>2.8277</v>
      </c>
      <c r="M25" s="43">
        <v>2.0242</v>
      </c>
      <c r="N25" s="43">
        <v>2.4247</v>
      </c>
      <c r="O25" s="43">
        <v>3.002</v>
      </c>
      <c r="P25" s="40"/>
      <c r="Q25" s="50"/>
      <c r="R25" s="49">
        <f t="shared" si="5"/>
        <v>5.74897389238474</v>
      </c>
      <c r="S25" s="49">
        <f t="shared" ref="S25:AE25" si="127">(C25-MIN($B$2:$O$71)/(MAX($B$2:$O$71)-MIN($B$2:$O$71)))</f>
        <v>7.93167389238474</v>
      </c>
      <c r="T25" s="49">
        <f t="shared" si="127"/>
        <v>3.88077389238474</v>
      </c>
      <c r="U25" s="49">
        <f t="shared" si="127"/>
        <v>2.79197389238474</v>
      </c>
      <c r="V25" s="49">
        <f t="shared" si="127"/>
        <v>7.20407389238474</v>
      </c>
      <c r="W25" s="49">
        <f t="shared" si="127"/>
        <v>6.97237389238474</v>
      </c>
      <c r="X25" s="49">
        <f t="shared" si="127"/>
        <v>3.23317389238474</v>
      </c>
      <c r="Y25" s="49">
        <f t="shared" si="127"/>
        <v>2.21327389238474</v>
      </c>
      <c r="Z25" s="49">
        <f t="shared" si="127"/>
        <v>2.26517389238474</v>
      </c>
      <c r="AA25" s="49">
        <f t="shared" si="127"/>
        <v>2.96157389238474</v>
      </c>
      <c r="AB25" s="49">
        <f t="shared" si="127"/>
        <v>2.81357389238474</v>
      </c>
      <c r="AC25" s="49">
        <f t="shared" si="127"/>
        <v>2.01007389238474</v>
      </c>
      <c r="AD25" s="49">
        <f t="shared" si="127"/>
        <v>2.41057389238474</v>
      </c>
      <c r="AE25" s="49">
        <f t="shared" si="127"/>
        <v>2.98787389238474</v>
      </c>
      <c r="AF25" s="50"/>
      <c r="AG25" s="49">
        <f t="shared" si="7"/>
        <v>5.74907389238474</v>
      </c>
      <c r="AH25" s="49">
        <f t="shared" ref="AH25:AU25" si="128">S25+0.0001</f>
        <v>7.93177389238474</v>
      </c>
      <c r="AI25" s="49">
        <f t="shared" si="128"/>
        <v>3.88087389238474</v>
      </c>
      <c r="AJ25" s="49">
        <f t="shared" si="128"/>
        <v>2.79207389238474</v>
      </c>
      <c r="AK25" s="49">
        <f t="shared" si="128"/>
        <v>7.20417389238474</v>
      </c>
      <c r="AL25" s="49">
        <f t="shared" si="128"/>
        <v>6.97247389238474</v>
      </c>
      <c r="AM25" s="49">
        <f t="shared" si="128"/>
        <v>3.23327389238474</v>
      </c>
      <c r="AN25" s="49">
        <f t="shared" si="128"/>
        <v>2.21337389238474</v>
      </c>
      <c r="AO25" s="49">
        <f t="shared" si="128"/>
        <v>2.26527389238474</v>
      </c>
      <c r="AP25" s="49">
        <f t="shared" si="128"/>
        <v>2.96167389238474</v>
      </c>
      <c r="AQ25" s="49">
        <f t="shared" si="128"/>
        <v>2.81367389238474</v>
      </c>
      <c r="AR25" s="49">
        <f t="shared" si="128"/>
        <v>2.01017389238474</v>
      </c>
      <c r="AS25" s="49">
        <f t="shared" si="128"/>
        <v>2.41067389238474</v>
      </c>
      <c r="AT25" s="49">
        <f t="shared" si="128"/>
        <v>2.98797389238474</v>
      </c>
      <c r="AU25" s="49">
        <f t="shared" si="9"/>
        <v>55.4265344933864</v>
      </c>
      <c r="AV25" s="50"/>
      <c r="AW25" s="49">
        <f t="shared" si="10"/>
        <v>0.0021410169298527</v>
      </c>
      <c r="AX25" s="49">
        <f t="shared" ref="AX25:BJ25" si="129">AH25/$AU$72</f>
        <v>0.00295387787759241</v>
      </c>
      <c r="AY25" s="49">
        <f t="shared" si="129"/>
        <v>0.00144527916352323</v>
      </c>
      <c r="AZ25" s="49">
        <f t="shared" si="129"/>
        <v>0.00103979833707022</v>
      </c>
      <c r="BA25" s="49">
        <f t="shared" si="129"/>
        <v>0.00268291181465412</v>
      </c>
      <c r="BB25" s="49">
        <f t="shared" si="129"/>
        <v>0.00259662424348479</v>
      </c>
      <c r="BC25" s="49">
        <f t="shared" si="129"/>
        <v>0.00120410596072109</v>
      </c>
      <c r="BD25" s="49">
        <f t="shared" si="129"/>
        <v>0.000824284235060336</v>
      </c>
      <c r="BE25" s="49">
        <f t="shared" si="129"/>
        <v>0.000843612353073664</v>
      </c>
      <c r="BF25" s="49">
        <f t="shared" si="129"/>
        <v>0.00110295920055886</v>
      </c>
      <c r="BG25" s="49">
        <f t="shared" si="129"/>
        <v>0.00104784240930698</v>
      </c>
      <c r="BH25" s="49">
        <f t="shared" si="129"/>
        <v>0.000748610370314513</v>
      </c>
      <c r="BI25" s="49">
        <f t="shared" si="129"/>
        <v>0.000897760876371119</v>
      </c>
      <c r="BJ25" s="49">
        <f t="shared" si="129"/>
        <v>0.00111275360332862</v>
      </c>
      <c r="BK25" s="49"/>
      <c r="BL25" s="49">
        <f t="shared" si="12"/>
        <v>-0.0131597056678508</v>
      </c>
      <c r="BM25" s="49">
        <f t="shared" ref="BM25:BY25" si="130">AX25*LN(AX25)</f>
        <v>-0.0172052647165617</v>
      </c>
      <c r="BN25" s="49">
        <f t="shared" si="130"/>
        <v>-0.00945133484858713</v>
      </c>
      <c r="BO25" s="49">
        <f t="shared" si="130"/>
        <v>-0.00714209246303479</v>
      </c>
      <c r="BP25" s="49">
        <f t="shared" si="130"/>
        <v>-0.015885125329689</v>
      </c>
      <c r="BQ25" s="49">
        <f t="shared" si="130"/>
        <v>-0.0154591142064588</v>
      </c>
      <c r="BR25" s="49">
        <f t="shared" si="130"/>
        <v>-0.0080940218560512</v>
      </c>
      <c r="BS25" s="49">
        <f t="shared" si="130"/>
        <v>-0.005853238348851</v>
      </c>
      <c r="BT25" s="49">
        <f t="shared" si="130"/>
        <v>-0.00597093424727313</v>
      </c>
      <c r="BU25" s="49">
        <f t="shared" si="130"/>
        <v>-0.00751088582305143</v>
      </c>
      <c r="BV25" s="49">
        <f t="shared" si="130"/>
        <v>-0.0071892699036702</v>
      </c>
      <c r="BW25" s="49">
        <f t="shared" si="130"/>
        <v>-0.00538796736174103</v>
      </c>
      <c r="BX25" s="49">
        <f t="shared" si="130"/>
        <v>-0.00629833731782939</v>
      </c>
      <c r="BY25" s="49">
        <f t="shared" si="130"/>
        <v>-0.00756774557853179</v>
      </c>
      <c r="BZ25" s="49">
        <f t="shared" si="14"/>
        <v>-0.132175037669181</v>
      </c>
      <c r="CA25" s="49"/>
      <c r="CB25" s="49"/>
      <c r="CC25" s="50"/>
      <c r="CD25" s="49"/>
      <c r="CE25" s="49"/>
      <c r="CF25" s="49">
        <f t="shared" si="113"/>
        <v>0.000705347663665667</v>
      </c>
      <c r="CG25" s="49">
        <f t="shared" si="114"/>
        <v>0.000973140768138087</v>
      </c>
      <c r="CH25" s="49">
        <f t="shared" si="115"/>
        <v>0.000476140224358672</v>
      </c>
      <c r="CI25" s="49">
        <f t="shared" si="116"/>
        <v>0.000342556528867048</v>
      </c>
      <c r="CJ25" s="49">
        <f t="shared" si="117"/>
        <v>0.000883872310349967</v>
      </c>
      <c r="CK25" s="49">
        <f t="shared" si="118"/>
        <v>0.000855445287714579</v>
      </c>
      <c r="CL25" s="49">
        <f t="shared" si="119"/>
        <v>0.000396686880126145</v>
      </c>
      <c r="CM25" s="49">
        <f t="shared" si="120"/>
        <v>0.000271556451184274</v>
      </c>
      <c r="CN25" s="49">
        <f t="shared" si="121"/>
        <v>0.000277924006103466</v>
      </c>
      <c r="CO25" s="49">
        <f t="shared" si="122"/>
        <v>0.000363364569604906</v>
      </c>
      <c r="CP25" s="49">
        <f t="shared" si="123"/>
        <v>0.000345206609527058</v>
      </c>
      <c r="CQ25" s="49">
        <f t="shared" si="124"/>
        <v>0.000246626062753067</v>
      </c>
      <c r="CR25" s="49">
        <f t="shared" si="125"/>
        <v>0.000295762974990757</v>
      </c>
      <c r="CS25" s="49">
        <f t="shared" si="126"/>
        <v>0.000366591288186308</v>
      </c>
      <c r="CT25" s="59">
        <v>2019</v>
      </c>
    </row>
    <row r="26" ht="22.5" customHeight="1" spans="1:98">
      <c r="A26" s="43">
        <v>2018</v>
      </c>
      <c r="B26" s="43">
        <v>5.3999</v>
      </c>
      <c r="C26" s="43">
        <v>7.7043</v>
      </c>
      <c r="D26" s="43">
        <v>3.5327</v>
      </c>
      <c r="E26" s="43">
        <v>2.6492</v>
      </c>
      <c r="F26" s="43">
        <v>6.6599</v>
      </c>
      <c r="G26" s="43">
        <v>6.6662</v>
      </c>
      <c r="H26" s="43">
        <v>2.9235</v>
      </c>
      <c r="I26" s="43">
        <v>1.9874</v>
      </c>
      <c r="J26" s="43">
        <v>2.052</v>
      </c>
      <c r="K26" s="43">
        <v>2.671</v>
      </c>
      <c r="L26" s="43">
        <v>2.4799</v>
      </c>
      <c r="M26" s="43">
        <v>1.8594</v>
      </c>
      <c r="N26" s="43">
        <v>2.2847</v>
      </c>
      <c r="O26" s="43">
        <v>2.7536</v>
      </c>
      <c r="P26" s="40"/>
      <c r="Q26" s="50"/>
      <c r="R26" s="49">
        <f t="shared" si="5"/>
        <v>5.38577389238474</v>
      </c>
      <c r="S26" s="49">
        <f t="shared" ref="S26:AE26" si="131">(C26-MIN($B$2:$O$71)/(MAX($B$2:$O$71)-MIN($B$2:$O$71)))</f>
        <v>7.69017389238474</v>
      </c>
      <c r="T26" s="49">
        <f t="shared" si="131"/>
        <v>3.51857389238474</v>
      </c>
      <c r="U26" s="49">
        <f t="shared" si="131"/>
        <v>2.63507389238474</v>
      </c>
      <c r="V26" s="49">
        <f t="shared" si="131"/>
        <v>6.64577389238474</v>
      </c>
      <c r="W26" s="49">
        <f t="shared" si="131"/>
        <v>6.65207389238474</v>
      </c>
      <c r="X26" s="49">
        <f t="shared" si="131"/>
        <v>2.90937389238474</v>
      </c>
      <c r="Y26" s="49">
        <f t="shared" si="131"/>
        <v>1.97327389238474</v>
      </c>
      <c r="Z26" s="49">
        <f t="shared" si="131"/>
        <v>2.03787389238474</v>
      </c>
      <c r="AA26" s="49">
        <f t="shared" si="131"/>
        <v>2.65687389238474</v>
      </c>
      <c r="AB26" s="49">
        <f t="shared" si="131"/>
        <v>2.46577389238474</v>
      </c>
      <c r="AC26" s="49">
        <f t="shared" si="131"/>
        <v>1.84527389238474</v>
      </c>
      <c r="AD26" s="49">
        <f t="shared" si="131"/>
        <v>2.27057389238474</v>
      </c>
      <c r="AE26" s="49">
        <f t="shared" si="131"/>
        <v>2.73947389238474</v>
      </c>
      <c r="AF26" s="50"/>
      <c r="AG26" s="49">
        <f t="shared" si="7"/>
        <v>5.38587389238474</v>
      </c>
      <c r="AH26" s="49">
        <f t="shared" ref="AH26:AU26" si="132">S26+0.0001</f>
        <v>7.69027389238474</v>
      </c>
      <c r="AI26" s="49">
        <f t="shared" si="132"/>
        <v>3.51867389238474</v>
      </c>
      <c r="AJ26" s="49">
        <f t="shared" si="132"/>
        <v>2.63517389238474</v>
      </c>
      <c r="AK26" s="49">
        <f t="shared" si="132"/>
        <v>6.64587389238474</v>
      </c>
      <c r="AL26" s="49">
        <f t="shared" si="132"/>
        <v>6.65217389238474</v>
      </c>
      <c r="AM26" s="49">
        <f t="shared" si="132"/>
        <v>2.90947389238474</v>
      </c>
      <c r="AN26" s="49">
        <f t="shared" si="132"/>
        <v>1.97337389238474</v>
      </c>
      <c r="AO26" s="49">
        <f t="shared" si="132"/>
        <v>2.03797389238474</v>
      </c>
      <c r="AP26" s="49">
        <f t="shared" si="132"/>
        <v>2.65697389238474</v>
      </c>
      <c r="AQ26" s="49">
        <f t="shared" si="132"/>
        <v>2.46587389238474</v>
      </c>
      <c r="AR26" s="49">
        <f t="shared" si="132"/>
        <v>1.84537389238474</v>
      </c>
      <c r="AS26" s="49">
        <f t="shared" si="132"/>
        <v>2.27067389238474</v>
      </c>
      <c r="AT26" s="49">
        <f t="shared" si="132"/>
        <v>2.73957389238474</v>
      </c>
      <c r="AU26" s="49">
        <f t="shared" si="9"/>
        <v>51.4273344933864</v>
      </c>
      <c r="AV26" s="50"/>
      <c r="AW26" s="49">
        <f t="shared" si="10"/>
        <v>0.00200575734483458</v>
      </c>
      <c r="AX26" s="49">
        <f t="shared" ref="AX26:BJ26" si="133">AH26/$AU$72</f>
        <v>0.00286394068105641</v>
      </c>
      <c r="AY26" s="49">
        <f t="shared" si="133"/>
        <v>0.00131039198925681</v>
      </c>
      <c r="AZ26" s="49">
        <f t="shared" si="133"/>
        <v>0.000981367090128193</v>
      </c>
      <c r="BA26" s="49">
        <f t="shared" si="133"/>
        <v>0.00247499489197896</v>
      </c>
      <c r="BB26" s="49">
        <f t="shared" si="133"/>
        <v>0.00247734107971468</v>
      </c>
      <c r="BC26" s="49">
        <f t="shared" si="133"/>
        <v>0.00108351935932002</v>
      </c>
      <c r="BD26" s="49">
        <f t="shared" si="133"/>
        <v>0.000734905654651883</v>
      </c>
      <c r="BE26" s="49">
        <f t="shared" si="133"/>
        <v>0.000758963389211825</v>
      </c>
      <c r="BF26" s="49">
        <f t="shared" si="133"/>
        <v>0.000989485644515294</v>
      </c>
      <c r="BG26" s="49">
        <f t="shared" si="133"/>
        <v>0.000918317949865063</v>
      </c>
      <c r="BH26" s="49">
        <f t="shared" si="133"/>
        <v>0.000687237078434041</v>
      </c>
      <c r="BI26" s="49">
        <f t="shared" si="133"/>
        <v>0.000845623371132854</v>
      </c>
      <c r="BJ26" s="49">
        <f t="shared" si="133"/>
        <v>0.00102024677260587</v>
      </c>
      <c r="BK26" s="49"/>
      <c r="BL26" s="49">
        <f t="shared" si="12"/>
        <v>-0.0124592302150295</v>
      </c>
      <c r="BM26" s="49">
        <f t="shared" ref="BM26:BY26" si="134">AX26*LN(AX26)</f>
        <v>-0.0167699671637048</v>
      </c>
      <c r="BN26" s="49">
        <f t="shared" si="134"/>
        <v>-0.00869763373594057</v>
      </c>
      <c r="BO26" s="49">
        <f t="shared" si="134"/>
        <v>-0.00679750192632168</v>
      </c>
      <c r="BP26" s="49">
        <f t="shared" si="134"/>
        <v>-0.0148537237874811</v>
      </c>
      <c r="BQ26" s="49">
        <f t="shared" si="134"/>
        <v>-0.0148654571735109</v>
      </c>
      <c r="BR26" s="49">
        <f t="shared" si="134"/>
        <v>-0.00739777270892793</v>
      </c>
      <c r="BS26" s="49">
        <f t="shared" si="134"/>
        <v>-0.0053029090204018</v>
      </c>
      <c r="BT26" s="49">
        <f t="shared" si="134"/>
        <v>-0.00545205678043847</v>
      </c>
      <c r="BU26" s="49">
        <f t="shared" si="134"/>
        <v>-0.00684558356927177</v>
      </c>
      <c r="BV26" s="49">
        <f t="shared" si="134"/>
        <v>-0.00642176700567972</v>
      </c>
      <c r="BW26" s="49">
        <f t="shared" si="134"/>
        <v>-0.00500503165925232</v>
      </c>
      <c r="BX26" s="49">
        <f t="shared" si="134"/>
        <v>-0.00598315445291023</v>
      </c>
      <c r="BY26" s="49">
        <f t="shared" si="134"/>
        <v>-0.00702716466028985</v>
      </c>
      <c r="BZ26" s="49">
        <f t="shared" si="14"/>
        <v>-0.123878953859161</v>
      </c>
      <c r="CA26" s="49"/>
      <c r="CB26" s="49"/>
      <c r="CC26" s="50"/>
      <c r="CD26" s="49"/>
      <c r="CE26" s="49"/>
      <c r="CF26" s="49">
        <f t="shared" si="113"/>
        <v>0.000660787048123275</v>
      </c>
      <c r="CG26" s="49">
        <f t="shared" si="114"/>
        <v>0.000943511394092142</v>
      </c>
      <c r="CH26" s="49">
        <f t="shared" si="115"/>
        <v>0.000431702297735724</v>
      </c>
      <c r="CI26" s="49">
        <f t="shared" si="116"/>
        <v>0.000323306637406141</v>
      </c>
      <c r="CJ26" s="49">
        <f t="shared" si="117"/>
        <v>0.000815375086623871</v>
      </c>
      <c r="CK26" s="49">
        <f t="shared" si="118"/>
        <v>0.000816148026816373</v>
      </c>
      <c r="CL26" s="49">
        <f t="shared" si="119"/>
        <v>0.000356960208009881</v>
      </c>
      <c r="CM26" s="49">
        <f t="shared" si="120"/>
        <v>0.000242111110517494</v>
      </c>
      <c r="CN26" s="49">
        <f t="shared" si="121"/>
        <v>0.000250036814713636</v>
      </c>
      <c r="CO26" s="49">
        <f t="shared" si="122"/>
        <v>0.00032598125585004</v>
      </c>
      <c r="CP26" s="49">
        <f t="shared" si="123"/>
        <v>0.000302535403344116</v>
      </c>
      <c r="CQ26" s="49">
        <f t="shared" si="124"/>
        <v>0.000226406928828545</v>
      </c>
      <c r="CR26" s="49">
        <f t="shared" si="125"/>
        <v>0.000278586526268468</v>
      </c>
      <c r="CS26" s="49">
        <f t="shared" si="126"/>
        <v>0.00033611536059619</v>
      </c>
      <c r="CT26" s="59">
        <v>2018</v>
      </c>
    </row>
    <row r="27" ht="22.5" customHeight="1" spans="1:98">
      <c r="A27" s="43">
        <v>2017</v>
      </c>
      <c r="B27" s="43">
        <v>5.0264</v>
      </c>
      <c r="C27" s="43">
        <v>6.9505</v>
      </c>
      <c r="D27" s="43">
        <v>3.2688</v>
      </c>
      <c r="E27" s="43">
        <v>2.5168</v>
      </c>
      <c r="F27" s="43">
        <v>5.9648</v>
      </c>
      <c r="G27" s="43">
        <v>6.3653</v>
      </c>
      <c r="H27" s="43">
        <v>2.6574</v>
      </c>
      <c r="I27" s="43">
        <v>1.7554</v>
      </c>
      <c r="J27" s="43">
        <v>1.9102</v>
      </c>
      <c r="K27" s="43">
        <v>2.4726</v>
      </c>
      <c r="L27" s="43">
        <v>2.2579</v>
      </c>
      <c r="M27" s="43">
        <v>1.7248</v>
      </c>
      <c r="N27" s="43">
        <v>2.1071</v>
      </c>
      <c r="O27" s="43">
        <v>2.527</v>
      </c>
      <c r="P27" s="40"/>
      <c r="Q27" s="50"/>
      <c r="R27" s="49">
        <f t="shared" si="5"/>
        <v>5.01227389238474</v>
      </c>
      <c r="S27" s="49">
        <f t="shared" ref="S27:AE27" si="135">(C27-MIN($B$2:$O$71)/(MAX($B$2:$O$71)-MIN($B$2:$O$71)))</f>
        <v>6.93637389238474</v>
      </c>
      <c r="T27" s="49">
        <f t="shared" si="135"/>
        <v>3.25467389238474</v>
      </c>
      <c r="U27" s="49">
        <f t="shared" si="135"/>
        <v>2.50267389238474</v>
      </c>
      <c r="V27" s="49">
        <f t="shared" si="135"/>
        <v>5.95067389238474</v>
      </c>
      <c r="W27" s="49">
        <f t="shared" si="135"/>
        <v>6.35117389238474</v>
      </c>
      <c r="X27" s="49">
        <f t="shared" si="135"/>
        <v>2.64327389238474</v>
      </c>
      <c r="Y27" s="49">
        <f t="shared" si="135"/>
        <v>1.74127389238474</v>
      </c>
      <c r="Z27" s="49">
        <f t="shared" si="135"/>
        <v>1.89607389238474</v>
      </c>
      <c r="AA27" s="49">
        <f t="shared" si="135"/>
        <v>2.45847389238474</v>
      </c>
      <c r="AB27" s="49">
        <f t="shared" si="135"/>
        <v>2.24377389238474</v>
      </c>
      <c r="AC27" s="49">
        <f t="shared" si="135"/>
        <v>1.71067389238474</v>
      </c>
      <c r="AD27" s="49">
        <f t="shared" si="135"/>
        <v>2.09297389238474</v>
      </c>
      <c r="AE27" s="49">
        <f t="shared" si="135"/>
        <v>2.51287389238474</v>
      </c>
      <c r="AF27" s="50"/>
      <c r="AG27" s="49">
        <f t="shared" si="7"/>
        <v>5.01237389238474</v>
      </c>
      <c r="AH27" s="49">
        <f t="shared" ref="AH27:AU27" si="136">S27+0.0001</f>
        <v>6.93647389238474</v>
      </c>
      <c r="AI27" s="49">
        <f t="shared" si="136"/>
        <v>3.25477389238474</v>
      </c>
      <c r="AJ27" s="49">
        <f t="shared" si="136"/>
        <v>2.50277389238474</v>
      </c>
      <c r="AK27" s="49">
        <f t="shared" si="136"/>
        <v>5.95077389238474</v>
      </c>
      <c r="AL27" s="49">
        <f t="shared" si="136"/>
        <v>6.35127389238474</v>
      </c>
      <c r="AM27" s="49">
        <f t="shared" si="136"/>
        <v>2.64337389238474</v>
      </c>
      <c r="AN27" s="49">
        <f t="shared" si="136"/>
        <v>1.74137389238474</v>
      </c>
      <c r="AO27" s="49">
        <f t="shared" si="136"/>
        <v>1.89617389238474</v>
      </c>
      <c r="AP27" s="49">
        <f t="shared" si="136"/>
        <v>2.45857389238474</v>
      </c>
      <c r="AQ27" s="49">
        <f t="shared" si="136"/>
        <v>2.24387389238474</v>
      </c>
      <c r="AR27" s="49">
        <f t="shared" si="136"/>
        <v>1.71077389238474</v>
      </c>
      <c r="AS27" s="49">
        <f t="shared" si="136"/>
        <v>2.09307389238474</v>
      </c>
      <c r="AT27" s="49">
        <f t="shared" si="136"/>
        <v>2.51297389238474</v>
      </c>
      <c r="AU27" s="49">
        <f t="shared" si="9"/>
        <v>47.3086344933864</v>
      </c>
      <c r="AV27" s="50"/>
      <c r="AW27" s="49">
        <f t="shared" si="10"/>
        <v>0.00186666192907392</v>
      </c>
      <c r="AX27" s="49">
        <f t="shared" ref="AX27:BJ27" si="137">AH27/$AU$72</f>
        <v>0.00258321745642352</v>
      </c>
      <c r="AY27" s="49">
        <f t="shared" si="137"/>
        <v>0.00121211279188268</v>
      </c>
      <c r="AZ27" s="49">
        <f t="shared" si="137"/>
        <v>0.000932059906602863</v>
      </c>
      <c r="BA27" s="49">
        <f t="shared" si="137"/>
        <v>0.00221613217847097</v>
      </c>
      <c r="BB27" s="49">
        <f t="shared" si="137"/>
        <v>0.00236528268452758</v>
      </c>
      <c r="BC27" s="49">
        <f t="shared" si="137"/>
        <v>0.000984420858292148</v>
      </c>
      <c r="BD27" s="49">
        <f t="shared" si="137"/>
        <v>0.000648506360257045</v>
      </c>
      <c r="BE27" s="49">
        <f t="shared" si="137"/>
        <v>0.000706155544620497</v>
      </c>
      <c r="BF27" s="49">
        <f t="shared" si="137"/>
        <v>0.000915599351377639</v>
      </c>
      <c r="BG27" s="49">
        <f t="shared" si="137"/>
        <v>0.000835642762987244</v>
      </c>
      <c r="BH27" s="49">
        <f t="shared" si="137"/>
        <v>0.000637110591254967</v>
      </c>
      <c r="BI27" s="49">
        <f t="shared" si="137"/>
        <v>0.000779483221630599</v>
      </c>
      <c r="BJ27" s="49">
        <f t="shared" si="137"/>
        <v>0.000935858496270222</v>
      </c>
      <c r="BK27" s="49"/>
      <c r="BL27" s="49">
        <f t="shared" si="12"/>
        <v>-0.0117293634456081</v>
      </c>
      <c r="BM27" s="49">
        <f t="shared" ref="BM27:BY27" si="138">AX27*LN(AX27)</f>
        <v>-0.0153926684392335</v>
      </c>
      <c r="BN27" s="49">
        <f t="shared" si="138"/>
        <v>-0.008139810525182</v>
      </c>
      <c r="BO27" s="49">
        <f t="shared" si="138"/>
        <v>-0.00650401978713036</v>
      </c>
      <c r="BP27" s="49">
        <f t="shared" si="138"/>
        <v>-0.0135449818455853</v>
      </c>
      <c r="BQ27" s="49">
        <f t="shared" si="138"/>
        <v>-0.0143025278983833</v>
      </c>
      <c r="BR27" s="49">
        <f t="shared" si="138"/>
        <v>-0.00681559553233067</v>
      </c>
      <c r="BS27" s="49">
        <f t="shared" si="138"/>
        <v>-0.00476058061679924</v>
      </c>
      <c r="BT27" s="49">
        <f t="shared" si="138"/>
        <v>-0.00512363514998265</v>
      </c>
      <c r="BU27" s="49">
        <f t="shared" si="138"/>
        <v>-0.00640547050693236</v>
      </c>
      <c r="BV27" s="49">
        <f t="shared" si="138"/>
        <v>-0.00592245877005874</v>
      </c>
      <c r="BW27" s="49">
        <f t="shared" si="138"/>
        <v>-0.00468822116636072</v>
      </c>
      <c r="BX27" s="49">
        <f t="shared" si="138"/>
        <v>-0.00557866740703283</v>
      </c>
      <c r="BY27" s="49">
        <f t="shared" si="138"/>
        <v>-0.00652672045713945</v>
      </c>
      <c r="BZ27" s="49">
        <f t="shared" si="14"/>
        <v>-0.115434721547759</v>
      </c>
      <c r="CA27" s="49"/>
      <c r="CB27" s="49"/>
      <c r="CC27" s="50"/>
      <c r="CD27" s="49"/>
      <c r="CE27" s="49"/>
      <c r="CF27" s="49">
        <f t="shared" si="113"/>
        <v>0.000614962736710597</v>
      </c>
      <c r="CG27" s="49">
        <f t="shared" si="114"/>
        <v>0.000851028486614561</v>
      </c>
      <c r="CH27" s="49">
        <f t="shared" si="115"/>
        <v>0.00039932469189421</v>
      </c>
      <c r="CI27" s="49">
        <f t="shared" si="116"/>
        <v>0.000307062624471634</v>
      </c>
      <c r="CJ27" s="49">
        <f t="shared" si="117"/>
        <v>0.000730094018717707</v>
      </c>
      <c r="CK27" s="49">
        <f t="shared" si="118"/>
        <v>0.000779230930955397</v>
      </c>
      <c r="CL27" s="49">
        <f t="shared" si="119"/>
        <v>0.000324312686545589</v>
      </c>
      <c r="CM27" s="49">
        <f t="shared" si="120"/>
        <v>0.000213647281206273</v>
      </c>
      <c r="CN27" s="49">
        <f t="shared" si="121"/>
        <v>0.000232639525936347</v>
      </c>
      <c r="CO27" s="49">
        <f t="shared" si="122"/>
        <v>0.000301639774232168</v>
      </c>
      <c r="CP27" s="49">
        <f t="shared" si="123"/>
        <v>0.000275298463227344</v>
      </c>
      <c r="CQ27" s="49">
        <f t="shared" si="124"/>
        <v>0.000209893000271259</v>
      </c>
      <c r="CR27" s="49">
        <f t="shared" si="125"/>
        <v>0.000256796974175051</v>
      </c>
      <c r="CS27" s="49">
        <f t="shared" si="126"/>
        <v>0.000308314051449972</v>
      </c>
      <c r="CT27" s="59">
        <v>2017</v>
      </c>
    </row>
    <row r="28" ht="22.5" customHeight="1" spans="1:98">
      <c r="A28" s="43">
        <v>2016</v>
      </c>
      <c r="B28" s="43">
        <v>4.5308</v>
      </c>
      <c r="C28" s="43">
        <v>6.2771</v>
      </c>
      <c r="D28" s="43">
        <v>3.0751</v>
      </c>
      <c r="E28" s="43">
        <v>2.3741</v>
      </c>
      <c r="F28" s="43">
        <v>5.6141</v>
      </c>
      <c r="G28" s="43">
        <v>5.717</v>
      </c>
      <c r="H28" s="43">
        <v>2.34</v>
      </c>
      <c r="I28" s="43">
        <v>1.587</v>
      </c>
      <c r="J28" s="43">
        <v>1.7759</v>
      </c>
      <c r="K28" s="43">
        <v>2.2713</v>
      </c>
      <c r="L28" s="43">
        <v>2.0722</v>
      </c>
      <c r="M28" s="43">
        <v>1.5335</v>
      </c>
      <c r="N28" s="43">
        <v>1.9047</v>
      </c>
      <c r="O28" s="43">
        <v>2.1739</v>
      </c>
      <c r="P28" s="40"/>
      <c r="Q28" s="50"/>
      <c r="R28" s="49">
        <f t="shared" si="5"/>
        <v>4.51667389238474</v>
      </c>
      <c r="S28" s="49">
        <f t="shared" ref="S28:AE28" si="139">(C28-MIN($B$2:$O$71)/(MAX($B$2:$O$71)-MIN($B$2:$O$71)))</f>
        <v>6.26297389238474</v>
      </c>
      <c r="T28" s="49">
        <f t="shared" si="139"/>
        <v>3.06097389238474</v>
      </c>
      <c r="U28" s="49">
        <f t="shared" si="139"/>
        <v>2.35997389238474</v>
      </c>
      <c r="V28" s="49">
        <f t="shared" si="139"/>
        <v>5.59997389238474</v>
      </c>
      <c r="W28" s="49">
        <f t="shared" si="139"/>
        <v>5.70287389238474</v>
      </c>
      <c r="X28" s="49">
        <f t="shared" si="139"/>
        <v>2.32587389238474</v>
      </c>
      <c r="Y28" s="49">
        <f t="shared" si="139"/>
        <v>1.57287389238474</v>
      </c>
      <c r="Z28" s="49">
        <f t="shared" si="139"/>
        <v>1.76177389238474</v>
      </c>
      <c r="AA28" s="49">
        <f t="shared" si="139"/>
        <v>2.25717389238474</v>
      </c>
      <c r="AB28" s="49">
        <f t="shared" si="139"/>
        <v>2.05807389238474</v>
      </c>
      <c r="AC28" s="49">
        <f t="shared" si="139"/>
        <v>1.51937389238474</v>
      </c>
      <c r="AD28" s="49">
        <f t="shared" si="139"/>
        <v>1.89057389238474</v>
      </c>
      <c r="AE28" s="49">
        <f t="shared" si="139"/>
        <v>2.15977389238474</v>
      </c>
      <c r="AF28" s="50"/>
      <c r="AG28" s="49">
        <f t="shared" si="7"/>
        <v>4.51677389238474</v>
      </c>
      <c r="AH28" s="49">
        <f t="shared" ref="AH28:AU28" si="140">S28+0.0001</f>
        <v>6.26307389238474</v>
      </c>
      <c r="AI28" s="49">
        <f t="shared" si="140"/>
        <v>3.06107389238474</v>
      </c>
      <c r="AJ28" s="49">
        <f t="shared" si="140"/>
        <v>2.36007389238474</v>
      </c>
      <c r="AK28" s="49">
        <f t="shared" si="140"/>
        <v>5.60007389238474</v>
      </c>
      <c r="AL28" s="49">
        <f t="shared" si="140"/>
        <v>5.70297389238474</v>
      </c>
      <c r="AM28" s="49">
        <f t="shared" si="140"/>
        <v>2.32597389238474</v>
      </c>
      <c r="AN28" s="49">
        <f t="shared" si="140"/>
        <v>1.57297389238474</v>
      </c>
      <c r="AO28" s="49">
        <f t="shared" si="140"/>
        <v>1.76187389238474</v>
      </c>
      <c r="AP28" s="49">
        <f t="shared" si="140"/>
        <v>2.25727389238474</v>
      </c>
      <c r="AQ28" s="49">
        <f t="shared" si="140"/>
        <v>2.05817389238474</v>
      </c>
      <c r="AR28" s="49">
        <f t="shared" si="140"/>
        <v>1.51947389238474</v>
      </c>
      <c r="AS28" s="49">
        <f t="shared" si="140"/>
        <v>1.89067389238474</v>
      </c>
      <c r="AT28" s="49">
        <f t="shared" si="140"/>
        <v>2.15987389238474</v>
      </c>
      <c r="AU28" s="49">
        <f t="shared" si="9"/>
        <v>43.0503344933864</v>
      </c>
      <c r="AV28" s="50"/>
      <c r="AW28" s="49">
        <f t="shared" si="10"/>
        <v>0.00168209516053046</v>
      </c>
      <c r="AX28" s="49">
        <f t="shared" ref="AX28:BJ28" si="141">AH28/$AU$72</f>
        <v>0.00233243605622747</v>
      </c>
      <c r="AY28" s="49">
        <f t="shared" si="141"/>
        <v>0.00113997682927803</v>
      </c>
      <c r="AZ28" s="49">
        <f t="shared" si="141"/>
        <v>0.000878916892335003</v>
      </c>
      <c r="BA28" s="49">
        <f t="shared" si="141"/>
        <v>0.00208552772784912</v>
      </c>
      <c r="BB28" s="49">
        <f t="shared" si="141"/>
        <v>0.00212384879419924</v>
      </c>
      <c r="BC28" s="49">
        <f t="shared" si="141"/>
        <v>0.000866217685701969</v>
      </c>
      <c r="BD28" s="49">
        <f t="shared" si="141"/>
        <v>0.000585792389670447</v>
      </c>
      <c r="BE28" s="49">
        <f t="shared" si="141"/>
        <v>0.000656140780666934</v>
      </c>
      <c r="BF28" s="49">
        <f t="shared" si="141"/>
        <v>0.000840633067060049</v>
      </c>
      <c r="BG28" s="49">
        <f t="shared" si="141"/>
        <v>0.000766486086396203</v>
      </c>
      <c r="BH28" s="49">
        <f t="shared" si="141"/>
        <v>0.000565868414454396</v>
      </c>
      <c r="BI28" s="49">
        <f t="shared" si="141"/>
        <v>0.000704107285486137</v>
      </c>
      <c r="BJ28" s="49">
        <f t="shared" si="141"/>
        <v>0.000804360259844285</v>
      </c>
      <c r="BK28" s="49"/>
      <c r="BL28" s="49">
        <f t="shared" si="12"/>
        <v>-0.0107447447292424</v>
      </c>
      <c r="BM28" s="49">
        <f t="shared" ref="BM28:BY28" si="142">AX28*LN(AX28)</f>
        <v>-0.0141365265049231</v>
      </c>
      <c r="BN28" s="49">
        <f t="shared" si="142"/>
        <v>-0.00772533494772524</v>
      </c>
      <c r="BO28" s="49">
        <f t="shared" si="142"/>
        <v>-0.00618478015328252</v>
      </c>
      <c r="BP28" s="49">
        <f t="shared" si="142"/>
        <v>-0.0128734065556987</v>
      </c>
      <c r="BQ28" s="49">
        <f t="shared" si="142"/>
        <v>-0.0130712812802263</v>
      </c>
      <c r="BR28" s="49">
        <f t="shared" si="142"/>
        <v>-0.00610802513740209</v>
      </c>
      <c r="BS28" s="49">
        <f t="shared" si="142"/>
        <v>-0.00435978628814563</v>
      </c>
      <c r="BT28" s="49">
        <f t="shared" si="142"/>
        <v>-0.00480894448345397</v>
      </c>
      <c r="BU28" s="49">
        <f t="shared" si="142"/>
        <v>-0.00595282142370279</v>
      </c>
      <c r="BV28" s="49">
        <f t="shared" si="142"/>
        <v>-0.00549853664821741</v>
      </c>
      <c r="BW28" s="49">
        <f t="shared" si="142"/>
        <v>-0.00423108244365905</v>
      </c>
      <c r="BX28" s="49">
        <f t="shared" si="142"/>
        <v>-0.00511081893302403</v>
      </c>
      <c r="BY28" s="49">
        <f t="shared" si="142"/>
        <v>-0.00573143951532904</v>
      </c>
      <c r="BZ28" s="49">
        <f t="shared" si="14"/>
        <v>-0.106537529044032</v>
      </c>
      <c r="CA28" s="49"/>
      <c r="CB28" s="49"/>
      <c r="CC28" s="50"/>
      <c r="CD28" s="49"/>
      <c r="CE28" s="49"/>
      <c r="CF28" s="49">
        <f t="shared" si="113"/>
        <v>0.000554158108233695</v>
      </c>
      <c r="CG28" s="49">
        <f t="shared" si="114"/>
        <v>0.000768409768260354</v>
      </c>
      <c r="CH28" s="49">
        <f t="shared" si="115"/>
        <v>0.000375559848197732</v>
      </c>
      <c r="CI28" s="49">
        <f t="shared" si="116"/>
        <v>0.000289554915666844</v>
      </c>
      <c r="CJ28" s="49">
        <f t="shared" si="117"/>
        <v>0.000687067014668375</v>
      </c>
      <c r="CK28" s="49">
        <f t="shared" si="118"/>
        <v>0.000699691704479255</v>
      </c>
      <c r="CL28" s="49">
        <f t="shared" si="119"/>
        <v>0.000285371223513772</v>
      </c>
      <c r="CM28" s="49">
        <f t="shared" si="120"/>
        <v>0.000192986467171749</v>
      </c>
      <c r="CN28" s="49">
        <f t="shared" si="121"/>
        <v>0.000216162404054894</v>
      </c>
      <c r="CO28" s="49">
        <f t="shared" si="122"/>
        <v>0.000276942494747906</v>
      </c>
      <c r="CP28" s="49">
        <f t="shared" si="123"/>
        <v>0.000252515130886423</v>
      </c>
      <c r="CQ28" s="49">
        <f t="shared" si="124"/>
        <v>0.000186422609981446</v>
      </c>
      <c r="CR28" s="49">
        <f t="shared" si="125"/>
        <v>0.0002319647368794</v>
      </c>
      <c r="CS28" s="49">
        <f t="shared" si="126"/>
        <v>0.000264992593993971</v>
      </c>
      <c r="CT28" s="59">
        <v>2016</v>
      </c>
    </row>
    <row r="29" ht="22.5" customHeight="1" spans="1:98">
      <c r="A29" s="43">
        <v>2015</v>
      </c>
      <c r="B29" s="43">
        <v>4.2526</v>
      </c>
      <c r="C29" s="43">
        <v>5.9051</v>
      </c>
      <c r="D29" s="43">
        <v>2.8085</v>
      </c>
      <c r="E29" s="43">
        <v>2.181</v>
      </c>
      <c r="F29" s="43">
        <v>4.9495</v>
      </c>
      <c r="G29" s="43">
        <v>5.2769</v>
      </c>
      <c r="H29" s="43">
        <v>2.1906</v>
      </c>
      <c r="I29" s="43">
        <v>1.457</v>
      </c>
      <c r="J29" s="43">
        <v>1.6675</v>
      </c>
      <c r="K29" s="43">
        <v>1.9714</v>
      </c>
      <c r="L29" s="43">
        <v>1.885</v>
      </c>
      <c r="M29" s="43">
        <v>1.4661</v>
      </c>
      <c r="N29" s="43">
        <v>1.8003</v>
      </c>
      <c r="O29" s="43">
        <v>1.9785</v>
      </c>
      <c r="P29" s="40"/>
      <c r="Q29" s="50"/>
      <c r="R29" s="49">
        <f t="shared" si="5"/>
        <v>4.23847389238474</v>
      </c>
      <c r="S29" s="49">
        <f t="shared" ref="S29:AE29" si="143">(C29-MIN($B$2:$O$71)/(MAX($B$2:$O$71)-MIN($B$2:$O$71)))</f>
        <v>5.89097389238474</v>
      </c>
      <c r="T29" s="49">
        <f t="shared" si="143"/>
        <v>2.79437389238474</v>
      </c>
      <c r="U29" s="49">
        <f t="shared" si="143"/>
        <v>2.16687389238474</v>
      </c>
      <c r="V29" s="49">
        <f t="shared" si="143"/>
        <v>4.93537389238474</v>
      </c>
      <c r="W29" s="49">
        <f t="shared" si="143"/>
        <v>5.26277389238474</v>
      </c>
      <c r="X29" s="49">
        <f t="shared" si="143"/>
        <v>2.17647389238474</v>
      </c>
      <c r="Y29" s="49">
        <f t="shared" si="143"/>
        <v>1.44287389238474</v>
      </c>
      <c r="Z29" s="49">
        <f t="shared" si="143"/>
        <v>1.65337389238474</v>
      </c>
      <c r="AA29" s="49">
        <f t="shared" si="143"/>
        <v>1.95727389238474</v>
      </c>
      <c r="AB29" s="49">
        <f t="shared" si="143"/>
        <v>1.87087389238474</v>
      </c>
      <c r="AC29" s="49">
        <f t="shared" si="143"/>
        <v>1.45197389238474</v>
      </c>
      <c r="AD29" s="49">
        <f t="shared" si="143"/>
        <v>1.78617389238474</v>
      </c>
      <c r="AE29" s="49">
        <f t="shared" si="143"/>
        <v>1.96437389238474</v>
      </c>
      <c r="AF29" s="50"/>
      <c r="AG29" s="49">
        <f t="shared" si="7"/>
        <v>4.23857389238474</v>
      </c>
      <c r="AH29" s="49">
        <f t="shared" ref="AH29:AU29" si="144">S29+0.0001</f>
        <v>5.89107389238474</v>
      </c>
      <c r="AI29" s="49">
        <f t="shared" si="144"/>
        <v>2.79447389238474</v>
      </c>
      <c r="AJ29" s="49">
        <f t="shared" si="144"/>
        <v>2.16697389238474</v>
      </c>
      <c r="AK29" s="49">
        <f t="shared" si="144"/>
        <v>4.93547389238474</v>
      </c>
      <c r="AL29" s="49">
        <f t="shared" si="144"/>
        <v>5.26287389238474</v>
      </c>
      <c r="AM29" s="49">
        <f t="shared" si="144"/>
        <v>2.17657389238474</v>
      </c>
      <c r="AN29" s="49">
        <f t="shared" si="144"/>
        <v>1.44297389238474</v>
      </c>
      <c r="AO29" s="49">
        <f t="shared" si="144"/>
        <v>1.65347389238474</v>
      </c>
      <c r="AP29" s="49">
        <f t="shared" si="144"/>
        <v>1.95737389238474</v>
      </c>
      <c r="AQ29" s="49">
        <f t="shared" si="144"/>
        <v>1.87097389238474</v>
      </c>
      <c r="AR29" s="49">
        <f t="shared" si="144"/>
        <v>1.45207389238474</v>
      </c>
      <c r="AS29" s="49">
        <f t="shared" si="144"/>
        <v>1.78627389238474</v>
      </c>
      <c r="AT29" s="49">
        <f t="shared" si="144"/>
        <v>1.96447389238474</v>
      </c>
      <c r="AU29" s="49">
        <f t="shared" si="9"/>
        <v>39.5936344933864</v>
      </c>
      <c r="AV29" s="50"/>
      <c r="AW29" s="49">
        <f t="shared" si="10"/>
        <v>0.001578490489407</v>
      </c>
      <c r="AX29" s="49">
        <f t="shared" ref="AX29:BJ29" si="145">AH29/$AU$72</f>
        <v>0.00219389925659437</v>
      </c>
      <c r="AY29" s="49">
        <f t="shared" si="145"/>
        <v>0.0010406921228743</v>
      </c>
      <c r="AZ29" s="49">
        <f t="shared" si="145"/>
        <v>0.000807004376181369</v>
      </c>
      <c r="BA29" s="49">
        <f t="shared" si="145"/>
        <v>0.00183802354226805</v>
      </c>
      <c r="BB29" s="49">
        <f t="shared" si="145"/>
        <v>0.00195995082237524</v>
      </c>
      <c r="BC29" s="49">
        <f t="shared" si="145"/>
        <v>0.000810579519397707</v>
      </c>
      <c r="BD29" s="49">
        <f t="shared" si="145"/>
        <v>0.000537378991949202</v>
      </c>
      <c r="BE29" s="49">
        <f t="shared" si="145"/>
        <v>0.000615771455182449</v>
      </c>
      <c r="BF29" s="49">
        <f t="shared" si="145"/>
        <v>0.000728947082624653</v>
      </c>
      <c r="BG29" s="49">
        <f t="shared" si="145"/>
        <v>0.00069677079367761</v>
      </c>
      <c r="BH29" s="49">
        <f t="shared" si="145"/>
        <v>0.000540767929789689</v>
      </c>
      <c r="BI29" s="49">
        <f t="shared" si="145"/>
        <v>0.00066522760300846</v>
      </c>
      <c r="BJ29" s="49">
        <f t="shared" si="145"/>
        <v>0.000731591198961736</v>
      </c>
      <c r="BK29" s="49"/>
      <c r="BL29" s="49">
        <f t="shared" si="12"/>
        <v>-0.0101832940296353</v>
      </c>
      <c r="BM29" s="49">
        <f t="shared" ref="BM29:BY29" si="146">AX29*LN(AX29)</f>
        <v>-0.0134312154312314</v>
      </c>
      <c r="BN29" s="49">
        <f t="shared" si="146"/>
        <v>-0.00714733746521989</v>
      </c>
      <c r="BO29" s="49">
        <f t="shared" si="146"/>
        <v>-0.00574763161177166</v>
      </c>
      <c r="BP29" s="49">
        <f t="shared" si="146"/>
        <v>-0.0115778287469258</v>
      </c>
      <c r="BQ29" s="49">
        <f t="shared" si="146"/>
        <v>-0.0122199717430714</v>
      </c>
      <c r="BR29" s="49">
        <f t="shared" si="146"/>
        <v>-0.00576951137978653</v>
      </c>
      <c r="BS29" s="49">
        <f t="shared" si="146"/>
        <v>-0.0040458226918246</v>
      </c>
      <c r="BT29" s="49">
        <f t="shared" si="146"/>
        <v>-0.00455217341305047</v>
      </c>
      <c r="BU29" s="49">
        <f t="shared" si="146"/>
        <v>-0.00526584769509157</v>
      </c>
      <c r="BV29" s="49">
        <f t="shared" si="146"/>
        <v>-0.00506486455847292</v>
      </c>
      <c r="BW29" s="49">
        <f t="shared" si="146"/>
        <v>-0.00406793774912576</v>
      </c>
      <c r="BX29" s="49">
        <f t="shared" si="146"/>
        <v>-0.00486639357773796</v>
      </c>
      <c r="BY29" s="49">
        <f t="shared" si="146"/>
        <v>-0.00528229964593737</v>
      </c>
      <c r="BZ29" s="49">
        <f t="shared" si="14"/>
        <v>-0.0992221297388826</v>
      </c>
      <c r="CA29" s="49"/>
      <c r="CB29" s="49"/>
      <c r="CC29" s="50"/>
      <c r="CD29" s="49"/>
      <c r="CE29" s="49"/>
      <c r="CF29" s="49">
        <f t="shared" si="113"/>
        <v>0.000520026050844121</v>
      </c>
      <c r="CG29" s="49">
        <f t="shared" si="114"/>
        <v>0.000722769490226846</v>
      </c>
      <c r="CH29" s="49">
        <f t="shared" si="115"/>
        <v>0.000342850982273715</v>
      </c>
      <c r="CI29" s="49">
        <f t="shared" si="116"/>
        <v>0.00026586368532203</v>
      </c>
      <c r="CJ29" s="49">
        <f t="shared" si="117"/>
        <v>0.000605527958805285</v>
      </c>
      <c r="CK29" s="49">
        <f t="shared" si="118"/>
        <v>0.000645696311031548</v>
      </c>
      <c r="CL29" s="49">
        <f t="shared" si="119"/>
        <v>0.000267041498948702</v>
      </c>
      <c r="CM29" s="49">
        <f t="shared" si="120"/>
        <v>0.00017703690764391</v>
      </c>
      <c r="CN29" s="49">
        <f t="shared" si="121"/>
        <v>0.000202862925187065</v>
      </c>
      <c r="CO29" s="49">
        <f t="shared" si="122"/>
        <v>0.000240148087806376</v>
      </c>
      <c r="CP29" s="49">
        <f t="shared" si="123"/>
        <v>0.000229547765166335</v>
      </c>
      <c r="CQ29" s="49">
        <f t="shared" si="124"/>
        <v>0.000178153376810859</v>
      </c>
      <c r="CR29" s="49">
        <f t="shared" si="125"/>
        <v>0.00021915601368935</v>
      </c>
      <c r="CS29" s="49">
        <f t="shared" si="126"/>
        <v>0.000241019179134434</v>
      </c>
      <c r="CT29" s="59">
        <v>2015</v>
      </c>
    </row>
    <row r="30" ht="22.5" customHeight="1" spans="1:98">
      <c r="A30" s="43">
        <v>2014</v>
      </c>
      <c r="B30" s="43">
        <v>3.9228</v>
      </c>
      <c r="C30" s="43">
        <v>5.6024</v>
      </c>
      <c r="D30" s="43">
        <v>2.5786</v>
      </c>
      <c r="E30" s="43">
        <v>1.9861</v>
      </c>
      <c r="F30" s="43">
        <v>4.887</v>
      </c>
      <c r="G30" s="43">
        <v>4.9375</v>
      </c>
      <c r="H30" s="43">
        <v>1.9494</v>
      </c>
      <c r="I30" s="43">
        <v>1.35</v>
      </c>
      <c r="J30" s="43">
        <v>1.5522</v>
      </c>
      <c r="K30" s="43">
        <v>1.7833</v>
      </c>
      <c r="L30" s="43">
        <v>1.789</v>
      </c>
      <c r="M30" s="43">
        <v>1.3986</v>
      </c>
      <c r="N30" s="43">
        <v>1.7651</v>
      </c>
      <c r="O30" s="43">
        <v>1.8539</v>
      </c>
      <c r="P30" s="40"/>
      <c r="Q30" s="50"/>
      <c r="R30" s="49">
        <f t="shared" si="5"/>
        <v>3.90867389238474</v>
      </c>
      <c r="S30" s="49">
        <f t="shared" ref="S30:AE30" si="147">(C30-MIN($B$2:$O$71)/(MAX($B$2:$O$71)-MIN($B$2:$O$71)))</f>
        <v>5.58827389238474</v>
      </c>
      <c r="T30" s="49">
        <f t="shared" si="147"/>
        <v>2.56447389238474</v>
      </c>
      <c r="U30" s="49">
        <f t="shared" si="147"/>
        <v>1.97197389238474</v>
      </c>
      <c r="V30" s="49">
        <f t="shared" si="147"/>
        <v>4.87287389238474</v>
      </c>
      <c r="W30" s="49">
        <f t="shared" si="147"/>
        <v>4.92337389238474</v>
      </c>
      <c r="X30" s="49">
        <f t="shared" si="147"/>
        <v>1.93527389238474</v>
      </c>
      <c r="Y30" s="49">
        <f t="shared" si="147"/>
        <v>1.33587389238474</v>
      </c>
      <c r="Z30" s="49">
        <f t="shared" si="147"/>
        <v>1.53807389238474</v>
      </c>
      <c r="AA30" s="49">
        <f t="shared" si="147"/>
        <v>1.76917389238474</v>
      </c>
      <c r="AB30" s="49">
        <f t="shared" si="147"/>
        <v>1.77487389238474</v>
      </c>
      <c r="AC30" s="49">
        <f t="shared" si="147"/>
        <v>1.38447389238474</v>
      </c>
      <c r="AD30" s="49">
        <f t="shared" si="147"/>
        <v>1.75097389238474</v>
      </c>
      <c r="AE30" s="49">
        <f t="shared" si="147"/>
        <v>1.83977389238474</v>
      </c>
      <c r="AF30" s="50"/>
      <c r="AG30" s="49">
        <f t="shared" si="7"/>
        <v>3.90877389238474</v>
      </c>
      <c r="AH30" s="49">
        <f t="shared" ref="AH30:AU30" si="148">S30+0.0001</f>
        <v>5.58837389238474</v>
      </c>
      <c r="AI30" s="49">
        <f t="shared" si="148"/>
        <v>2.56457389238474</v>
      </c>
      <c r="AJ30" s="49">
        <f t="shared" si="148"/>
        <v>1.97207389238474</v>
      </c>
      <c r="AK30" s="49">
        <f t="shared" si="148"/>
        <v>4.87297389238474</v>
      </c>
      <c r="AL30" s="49">
        <f t="shared" si="148"/>
        <v>4.92347389238474</v>
      </c>
      <c r="AM30" s="49">
        <f t="shared" si="148"/>
        <v>1.93537389238474</v>
      </c>
      <c r="AN30" s="49">
        <f t="shared" si="148"/>
        <v>1.33597389238474</v>
      </c>
      <c r="AO30" s="49">
        <f t="shared" si="148"/>
        <v>1.53817389238474</v>
      </c>
      <c r="AP30" s="49">
        <f t="shared" si="148"/>
        <v>1.76927389238474</v>
      </c>
      <c r="AQ30" s="49">
        <f t="shared" si="148"/>
        <v>1.77497389238474</v>
      </c>
      <c r="AR30" s="49">
        <f t="shared" si="148"/>
        <v>1.38457389238474</v>
      </c>
      <c r="AS30" s="49">
        <f t="shared" si="148"/>
        <v>1.75107389238474</v>
      </c>
      <c r="AT30" s="49">
        <f t="shared" si="148"/>
        <v>1.83987389238474</v>
      </c>
      <c r="AU30" s="49">
        <f t="shared" si="9"/>
        <v>37.1595344933864</v>
      </c>
      <c r="AV30" s="50"/>
      <c r="AW30" s="49">
        <f t="shared" si="10"/>
        <v>0.00145566942349572</v>
      </c>
      <c r="AX30" s="49">
        <f t="shared" ref="AX30:BJ30" si="149">AH30/$AU$72</f>
        <v>0.00208117052205421</v>
      </c>
      <c r="AY30" s="49">
        <f t="shared" si="149"/>
        <v>0.000955074891058039</v>
      </c>
      <c r="AZ30" s="49">
        <f t="shared" si="149"/>
        <v>0.000734421520674671</v>
      </c>
      <c r="BA30" s="49">
        <f t="shared" si="149"/>
        <v>0.00181474787028668</v>
      </c>
      <c r="BB30" s="49">
        <f t="shared" si="149"/>
        <v>0.00183355461324762</v>
      </c>
      <c r="BC30" s="49">
        <f t="shared" si="149"/>
        <v>0.000720754046087211</v>
      </c>
      <c r="BD30" s="49">
        <f t="shared" si="149"/>
        <v>0.0004975310415171</v>
      </c>
      <c r="BE30" s="49">
        <f t="shared" si="149"/>
        <v>0.000572832495511221</v>
      </c>
      <c r="BF30" s="49">
        <f t="shared" si="149"/>
        <v>0.000658896620229528</v>
      </c>
      <c r="BG30" s="49">
        <f t="shared" si="149"/>
        <v>0.000661019361514228</v>
      </c>
      <c r="BH30" s="49">
        <f t="shared" si="149"/>
        <v>0.000515630204049811</v>
      </c>
      <c r="BI30" s="49">
        <f t="shared" si="149"/>
        <v>0.000652118744548553</v>
      </c>
      <c r="BJ30" s="49">
        <f t="shared" si="149"/>
        <v>0.000685188819299681</v>
      </c>
      <c r="BK30" s="49"/>
      <c r="BL30" s="49">
        <f t="shared" si="12"/>
        <v>-0.00950885394396947</v>
      </c>
      <c r="BM30" s="49">
        <f t="shared" ref="BM30:BY30" si="150">AX30*LN(AX30)</f>
        <v>-0.0128508633371384</v>
      </c>
      <c r="BN30" s="49">
        <f t="shared" si="150"/>
        <v>-0.00664132413608313</v>
      </c>
      <c r="BO30" s="49">
        <f t="shared" si="150"/>
        <v>-0.00529989959620976</v>
      </c>
      <c r="BP30" s="49">
        <f t="shared" si="150"/>
        <v>-0.0114543414601467</v>
      </c>
      <c r="BQ30" s="49">
        <f t="shared" si="150"/>
        <v>-0.0115541421668046</v>
      </c>
      <c r="BR30" s="49">
        <f t="shared" si="150"/>
        <v>-0.00521480876133238</v>
      </c>
      <c r="BS30" s="49">
        <f t="shared" si="150"/>
        <v>-0.00378414776983448</v>
      </c>
      <c r="BT30" s="49">
        <f t="shared" si="150"/>
        <v>-0.00427614715587121</v>
      </c>
      <c r="BU30" s="49">
        <f t="shared" si="150"/>
        <v>-0.00482638078532133</v>
      </c>
      <c r="BV30" s="49">
        <f t="shared" si="150"/>
        <v>-0.00483980358917151</v>
      </c>
      <c r="BW30" s="49">
        <f t="shared" si="150"/>
        <v>-0.00390338288546304</v>
      </c>
      <c r="BX30" s="49">
        <f t="shared" si="150"/>
        <v>-0.00478347612065367</v>
      </c>
      <c r="BY30" s="49">
        <f t="shared" si="150"/>
        <v>-0.00499215973741065</v>
      </c>
      <c r="BZ30" s="49">
        <f t="shared" si="14"/>
        <v>-0.0939297314454104</v>
      </c>
      <c r="CA30" s="49"/>
      <c r="CB30" s="49"/>
      <c r="CC30" s="50"/>
      <c r="CD30" s="49"/>
      <c r="CE30" s="49"/>
      <c r="CF30" s="49">
        <f t="shared" si="113"/>
        <v>0.000479563245211188</v>
      </c>
      <c r="CG30" s="49">
        <f t="shared" si="114"/>
        <v>0.00068563155431087</v>
      </c>
      <c r="CH30" s="49">
        <f t="shared" si="115"/>
        <v>0.000314644799693329</v>
      </c>
      <c r="CI30" s="49">
        <f t="shared" si="116"/>
        <v>0.000241951614922216</v>
      </c>
      <c r="CJ30" s="49">
        <f t="shared" si="117"/>
        <v>0.000597859901339977</v>
      </c>
      <c r="CK30" s="49">
        <f t="shared" si="118"/>
        <v>0.000604055691771943</v>
      </c>
      <c r="CL30" s="49">
        <f t="shared" si="119"/>
        <v>0.000237448931578587</v>
      </c>
      <c r="CM30" s="49">
        <f t="shared" si="120"/>
        <v>0.000163909193263304</v>
      </c>
      <c r="CN30" s="49">
        <f t="shared" si="121"/>
        <v>0.000188716892775066</v>
      </c>
      <c r="CO30" s="49">
        <f t="shared" si="122"/>
        <v>0.000217070302058787</v>
      </c>
      <c r="CP30" s="49">
        <f t="shared" si="123"/>
        <v>0.000217769628899623</v>
      </c>
      <c r="CQ30" s="49">
        <f t="shared" si="124"/>
        <v>0.000169871874748327</v>
      </c>
      <c r="CR30" s="49">
        <f t="shared" si="125"/>
        <v>0.000214837363724889</v>
      </c>
      <c r="CS30" s="49">
        <f t="shared" si="126"/>
        <v>0.000225732139771598</v>
      </c>
      <c r="CT30" s="59">
        <v>2014</v>
      </c>
    </row>
    <row r="31" ht="22.5" customHeight="1" spans="1:98">
      <c r="A31" s="43">
        <v>2013</v>
      </c>
      <c r="B31" s="44">
        <v>3.6168</v>
      </c>
      <c r="C31" s="44">
        <v>5.179</v>
      </c>
      <c r="D31" s="44">
        <v>2.4151</v>
      </c>
      <c r="E31" s="44">
        <v>1.8746</v>
      </c>
      <c r="F31" s="44">
        <v>4.2347</v>
      </c>
      <c r="G31" s="44">
        <v>4.7143</v>
      </c>
      <c r="H31" s="44">
        <v>1.7195</v>
      </c>
      <c r="I31" s="44">
        <v>1.2913</v>
      </c>
      <c r="J31" s="44">
        <v>1.445</v>
      </c>
      <c r="K31" s="44">
        <v>1.6529</v>
      </c>
      <c r="L31" s="44">
        <v>1.7388</v>
      </c>
      <c r="M31" s="44">
        <v>1.2553</v>
      </c>
      <c r="N31" s="44">
        <v>1.7115</v>
      </c>
      <c r="O31" s="44">
        <v>1.747</v>
      </c>
      <c r="P31" s="40"/>
      <c r="Q31" s="50"/>
      <c r="R31" s="49">
        <f t="shared" si="5"/>
        <v>3.60267389238474</v>
      </c>
      <c r="S31" s="49">
        <f t="shared" ref="S31:AE31" si="151">(C31-MIN($B$2:$O$71)/(MAX($B$2:$O$71)-MIN($B$2:$O$71)))</f>
        <v>5.16487389238474</v>
      </c>
      <c r="T31" s="49">
        <f t="shared" si="151"/>
        <v>2.40097389238474</v>
      </c>
      <c r="U31" s="49">
        <f t="shared" si="151"/>
        <v>1.86047389238474</v>
      </c>
      <c r="V31" s="49">
        <f t="shared" si="151"/>
        <v>4.22057389238474</v>
      </c>
      <c r="W31" s="49">
        <f t="shared" si="151"/>
        <v>4.70017389238474</v>
      </c>
      <c r="X31" s="49">
        <f t="shared" si="151"/>
        <v>1.70537389238474</v>
      </c>
      <c r="Y31" s="49">
        <f t="shared" si="151"/>
        <v>1.27717389238474</v>
      </c>
      <c r="Z31" s="49">
        <f t="shared" si="151"/>
        <v>1.43087389238474</v>
      </c>
      <c r="AA31" s="49">
        <f t="shared" si="151"/>
        <v>1.63877389238474</v>
      </c>
      <c r="AB31" s="49">
        <f t="shared" si="151"/>
        <v>1.72467389238474</v>
      </c>
      <c r="AC31" s="49">
        <f t="shared" si="151"/>
        <v>1.24117389238474</v>
      </c>
      <c r="AD31" s="49">
        <f t="shared" si="151"/>
        <v>1.69737389238474</v>
      </c>
      <c r="AE31" s="49">
        <f t="shared" si="151"/>
        <v>1.73287389238474</v>
      </c>
      <c r="AF31" s="50"/>
      <c r="AG31" s="49">
        <f t="shared" si="7"/>
        <v>3.60277389238474</v>
      </c>
      <c r="AH31" s="49">
        <f t="shared" ref="AH31:AU31" si="152">S31+0.0001</f>
        <v>5.16497389238474</v>
      </c>
      <c r="AI31" s="49">
        <f t="shared" si="152"/>
        <v>2.40107389238474</v>
      </c>
      <c r="AJ31" s="49">
        <f t="shared" si="152"/>
        <v>1.86057389238474</v>
      </c>
      <c r="AK31" s="49">
        <f t="shared" si="152"/>
        <v>4.22067389238474</v>
      </c>
      <c r="AL31" s="49">
        <f t="shared" si="152"/>
        <v>4.70027389238474</v>
      </c>
      <c r="AM31" s="49">
        <f t="shared" si="152"/>
        <v>1.70547389238474</v>
      </c>
      <c r="AN31" s="49">
        <f t="shared" si="152"/>
        <v>1.27727389238474</v>
      </c>
      <c r="AO31" s="49">
        <f t="shared" si="152"/>
        <v>1.43097389238474</v>
      </c>
      <c r="AP31" s="49">
        <f t="shared" si="152"/>
        <v>1.63887389238474</v>
      </c>
      <c r="AQ31" s="49">
        <f t="shared" si="152"/>
        <v>1.72477389238474</v>
      </c>
      <c r="AR31" s="49">
        <f t="shared" si="152"/>
        <v>1.24127389238474</v>
      </c>
      <c r="AS31" s="49">
        <f t="shared" si="152"/>
        <v>1.69747389238474</v>
      </c>
      <c r="AT31" s="49">
        <f t="shared" si="152"/>
        <v>1.73297389238474</v>
      </c>
      <c r="AU31" s="49">
        <f t="shared" si="9"/>
        <v>34.3994344933864</v>
      </c>
      <c r="AV31" s="50"/>
      <c r="AW31" s="49">
        <f t="shared" si="10"/>
        <v>0.00134171173347494</v>
      </c>
      <c r="AX31" s="49">
        <f t="shared" ref="AX31:BJ31" si="153">AH31/$AU$72</f>
        <v>0.00192349180978363</v>
      </c>
      <c r="AY31" s="49">
        <f t="shared" si="153"/>
        <v>0.000894185733154781</v>
      </c>
      <c r="AZ31" s="49">
        <f t="shared" si="153"/>
        <v>0.00069289772185991</v>
      </c>
      <c r="BA31" s="49">
        <f t="shared" si="153"/>
        <v>0.00157182433695154</v>
      </c>
      <c r="BB31" s="49">
        <f t="shared" si="153"/>
        <v>0.00175043253346776</v>
      </c>
      <c r="BC31" s="49">
        <f t="shared" si="153"/>
        <v>0.000635136814270947</v>
      </c>
      <c r="BD31" s="49">
        <f t="shared" si="153"/>
        <v>0.000475670530392199</v>
      </c>
      <c r="BE31" s="49">
        <f t="shared" si="153"/>
        <v>0.000532910062928779</v>
      </c>
      <c r="BF31" s="49">
        <f t="shared" si="153"/>
        <v>0.000610334258207602</v>
      </c>
      <c r="BG31" s="49">
        <f t="shared" si="153"/>
        <v>0.000642324341778794</v>
      </c>
      <c r="BH31" s="49">
        <f t="shared" si="153"/>
        <v>0.000462263743330931</v>
      </c>
      <c r="BI31" s="49">
        <f t="shared" si="153"/>
        <v>0.000632157528257332</v>
      </c>
      <c r="BJ31" s="49">
        <f t="shared" si="153"/>
        <v>0.000645378109942749</v>
      </c>
      <c r="BK31" s="49"/>
      <c r="BL31" s="49">
        <f t="shared" si="12"/>
        <v>-0.00887382522839325</v>
      </c>
      <c r="BM31" s="49">
        <f t="shared" ref="BM31:BY31" si="154">AX31*LN(AX31)</f>
        <v>-0.0120287735673968</v>
      </c>
      <c r="BN31" s="49">
        <f t="shared" si="154"/>
        <v>-0.00627682353385623</v>
      </c>
      <c r="BO31" s="49">
        <f t="shared" si="154"/>
        <v>-0.0050405732774812</v>
      </c>
      <c r="BP31" s="49">
        <f t="shared" si="154"/>
        <v>-0.0101469408284145</v>
      </c>
      <c r="BQ31" s="49">
        <f t="shared" si="154"/>
        <v>-0.0111115573052034</v>
      </c>
      <c r="BR31" s="49">
        <f t="shared" si="154"/>
        <v>-0.00467566771200743</v>
      </c>
      <c r="BS31" s="49">
        <f t="shared" si="154"/>
        <v>-0.00363925300949224</v>
      </c>
      <c r="BT31" s="49">
        <f t="shared" si="154"/>
        <v>-0.00401662728306896</v>
      </c>
      <c r="BU31" s="49">
        <f t="shared" si="154"/>
        <v>-0.00451739132321512</v>
      </c>
      <c r="BV31" s="49">
        <f t="shared" si="154"/>
        <v>-0.00472135187474925</v>
      </c>
      <c r="BW31" s="49">
        <f t="shared" si="154"/>
        <v>-0.0035498966139527</v>
      </c>
      <c r="BX31" s="49">
        <f t="shared" si="154"/>
        <v>-0.00465670747863903</v>
      </c>
      <c r="BY31" s="49">
        <f t="shared" si="154"/>
        <v>-0.00474073732884456</v>
      </c>
      <c r="BZ31" s="49">
        <f t="shared" si="14"/>
        <v>-0.0879961263647146</v>
      </c>
      <c r="CA31" s="49"/>
      <c r="CB31" s="49"/>
      <c r="CC31" s="50"/>
      <c r="CD31" s="49"/>
      <c r="CE31" s="49"/>
      <c r="CF31" s="49">
        <f t="shared" si="113"/>
        <v>0.000442020435861042</v>
      </c>
      <c r="CG31" s="49">
        <f t="shared" si="114"/>
        <v>0.000633685065817892</v>
      </c>
      <c r="CH31" s="49">
        <f t="shared" si="115"/>
        <v>0.000294585161364085</v>
      </c>
      <c r="CI31" s="49">
        <f t="shared" si="116"/>
        <v>0.000228271800404108</v>
      </c>
      <c r="CJ31" s="49">
        <f t="shared" si="117"/>
        <v>0.000517829919186058</v>
      </c>
      <c r="CK31" s="49">
        <f t="shared" si="118"/>
        <v>0.000576671524951838</v>
      </c>
      <c r="CL31" s="49">
        <f t="shared" si="119"/>
        <v>0.000209242748998201</v>
      </c>
      <c r="CM31" s="49">
        <f t="shared" si="120"/>
        <v>0.000156707353691888</v>
      </c>
      <c r="CN31" s="49">
        <f t="shared" si="121"/>
        <v>0.000175564640610571</v>
      </c>
      <c r="CO31" s="49">
        <f t="shared" si="122"/>
        <v>0.00020107166696317</v>
      </c>
      <c r="CP31" s="49">
        <f t="shared" si="123"/>
        <v>0.000211610645143488</v>
      </c>
      <c r="CQ31" s="49">
        <f t="shared" si="124"/>
        <v>0.000152290552591871</v>
      </c>
      <c r="CR31" s="49">
        <f t="shared" si="125"/>
        <v>0.000208261237642642</v>
      </c>
      <c r="CS31" s="49">
        <f t="shared" si="126"/>
        <v>0.000212616694282936</v>
      </c>
      <c r="CT31" s="59">
        <v>2013</v>
      </c>
    </row>
    <row r="32" ht="22.5" customHeight="1" spans="1:98">
      <c r="A32" s="42" t="s">
        <v>45</v>
      </c>
      <c r="B32" s="44">
        <v>4.264</v>
      </c>
      <c r="C32" s="44">
        <v>4.248</v>
      </c>
      <c r="D32" s="44">
        <v>4.204</v>
      </c>
      <c r="E32" s="44">
        <v>3.852</v>
      </c>
      <c r="F32" s="44">
        <v>4.17</v>
      </c>
      <c r="G32" s="44">
        <v>4.047</v>
      </c>
      <c r="H32" s="44">
        <v>4.109</v>
      </c>
      <c r="I32" s="44">
        <v>3.775</v>
      </c>
      <c r="J32" s="44">
        <v>4.156</v>
      </c>
      <c r="K32" s="44">
        <v>3.772</v>
      </c>
      <c r="L32" s="44">
        <v>3.806</v>
      </c>
      <c r="M32" s="44">
        <v>3.452</v>
      </c>
      <c r="N32" s="44">
        <v>4.002</v>
      </c>
      <c r="O32" s="44">
        <v>3.817</v>
      </c>
      <c r="P32" s="40"/>
      <c r="Q32" s="50"/>
      <c r="R32" s="49">
        <f t="shared" si="5"/>
        <v>4.24987389238474</v>
      </c>
      <c r="S32" s="49">
        <f t="shared" ref="S32:AE32" si="155">(C32-MIN($B$2:$O$71)/(MAX($B$2:$O$71)-MIN($B$2:$O$71)))</f>
        <v>4.23387389238474</v>
      </c>
      <c r="T32" s="49">
        <f t="shared" si="155"/>
        <v>4.18987389238474</v>
      </c>
      <c r="U32" s="49">
        <f t="shared" si="155"/>
        <v>3.83787389238474</v>
      </c>
      <c r="V32" s="49">
        <f t="shared" si="155"/>
        <v>4.15587389238474</v>
      </c>
      <c r="W32" s="49">
        <f t="shared" si="155"/>
        <v>4.03287389238474</v>
      </c>
      <c r="X32" s="49">
        <f t="shared" si="155"/>
        <v>4.09487389238474</v>
      </c>
      <c r="Y32" s="49">
        <f t="shared" si="155"/>
        <v>3.76087389238474</v>
      </c>
      <c r="Z32" s="49">
        <f t="shared" si="155"/>
        <v>4.14187389238474</v>
      </c>
      <c r="AA32" s="49">
        <f t="shared" si="155"/>
        <v>3.75787389238474</v>
      </c>
      <c r="AB32" s="49">
        <f t="shared" si="155"/>
        <v>3.79187389238474</v>
      </c>
      <c r="AC32" s="49">
        <f t="shared" si="155"/>
        <v>3.43787389238474</v>
      </c>
      <c r="AD32" s="49">
        <f t="shared" si="155"/>
        <v>3.98787389238474</v>
      </c>
      <c r="AE32" s="49">
        <f t="shared" si="155"/>
        <v>3.80287389238474</v>
      </c>
      <c r="AF32" s="50"/>
      <c r="AG32" s="49">
        <f t="shared" si="7"/>
        <v>4.24997389238474</v>
      </c>
      <c r="AH32" s="49">
        <f t="shared" ref="AH32:AU32" si="156">S32+0.0001</f>
        <v>4.23397389238474</v>
      </c>
      <c r="AI32" s="49">
        <f t="shared" si="156"/>
        <v>4.18997389238474</v>
      </c>
      <c r="AJ32" s="49">
        <f t="shared" si="156"/>
        <v>3.83797389238474</v>
      </c>
      <c r="AK32" s="49">
        <f t="shared" si="156"/>
        <v>4.15597389238474</v>
      </c>
      <c r="AL32" s="49">
        <f t="shared" si="156"/>
        <v>4.03297389238474</v>
      </c>
      <c r="AM32" s="49">
        <f t="shared" si="156"/>
        <v>4.09497389238474</v>
      </c>
      <c r="AN32" s="49">
        <f t="shared" si="156"/>
        <v>3.76097389238474</v>
      </c>
      <c r="AO32" s="49">
        <f t="shared" si="156"/>
        <v>4.14197389238474</v>
      </c>
      <c r="AP32" s="49">
        <f t="shared" si="156"/>
        <v>3.75797389238474</v>
      </c>
      <c r="AQ32" s="49">
        <f t="shared" si="156"/>
        <v>3.79197389238474</v>
      </c>
      <c r="AR32" s="49">
        <f t="shared" si="156"/>
        <v>3.43797389238474</v>
      </c>
      <c r="AS32" s="49">
        <f t="shared" si="156"/>
        <v>3.98797389238474</v>
      </c>
      <c r="AT32" s="49">
        <f t="shared" si="156"/>
        <v>3.80297389238474</v>
      </c>
      <c r="AU32" s="49">
        <f t="shared" si="9"/>
        <v>55.4776344933864</v>
      </c>
      <c r="AV32" s="50"/>
      <c r="AW32" s="49">
        <f t="shared" si="10"/>
        <v>0.0015827359719764</v>
      </c>
      <c r="AX32" s="49">
        <f t="shared" ref="AX32:BJ32" si="157">AH32/$AU$72</f>
        <v>0.00157677739994917</v>
      </c>
      <c r="AY32" s="49">
        <f t="shared" si="157"/>
        <v>0.00156039132687429</v>
      </c>
      <c r="AZ32" s="49">
        <f t="shared" si="157"/>
        <v>0.00142930274227522</v>
      </c>
      <c r="BA32" s="49">
        <f t="shared" si="157"/>
        <v>0.00154772936131642</v>
      </c>
      <c r="BB32" s="49">
        <f t="shared" si="157"/>
        <v>0.00150192283885709</v>
      </c>
      <c r="BC32" s="49">
        <f t="shared" si="157"/>
        <v>0.00152501230546261</v>
      </c>
      <c r="BD32" s="49">
        <f t="shared" si="157"/>
        <v>0.00140062711439418</v>
      </c>
      <c r="BE32" s="49">
        <f t="shared" si="157"/>
        <v>0.0015425156107926</v>
      </c>
      <c r="BF32" s="49">
        <f t="shared" si="157"/>
        <v>0.00139950988213907</v>
      </c>
      <c r="BG32" s="49">
        <f t="shared" si="157"/>
        <v>0.00141217184769694</v>
      </c>
      <c r="BH32" s="49">
        <f t="shared" si="157"/>
        <v>0.00128033844159447</v>
      </c>
      <c r="BI32" s="49">
        <f t="shared" si="157"/>
        <v>0.00148516435503051</v>
      </c>
      <c r="BJ32" s="49">
        <f t="shared" si="157"/>
        <v>0.00141626836596566</v>
      </c>
      <c r="BK32" s="49"/>
      <c r="BL32" s="49">
        <f t="shared" si="12"/>
        <v>-0.0102064316663178</v>
      </c>
      <c r="BM32" s="49">
        <f t="shared" ref="BM32:BY32" si="158">AX32*LN(AX32)</f>
        <v>-0.0101739545586665</v>
      </c>
      <c r="BN32" s="49">
        <f t="shared" si="158"/>
        <v>-0.010084526150861</v>
      </c>
      <c r="BO32" s="49">
        <f t="shared" si="158"/>
        <v>-0.00936274558688406</v>
      </c>
      <c r="BP32" s="49">
        <f t="shared" si="158"/>
        <v>-0.0100153046164349</v>
      </c>
      <c r="BQ32" s="49">
        <f t="shared" si="158"/>
        <v>-0.00976401404174436</v>
      </c>
      <c r="BR32" s="49">
        <f t="shared" si="158"/>
        <v>-0.00989085282988282</v>
      </c>
      <c r="BS32" s="49">
        <f t="shared" si="158"/>
        <v>-0.00920328995066172</v>
      </c>
      <c r="BT32" s="49">
        <f t="shared" si="158"/>
        <v>-0.00998677157124593</v>
      </c>
      <c r="BU32" s="49">
        <f t="shared" si="158"/>
        <v>-0.00919706558817668</v>
      </c>
      <c r="BV32" s="49">
        <f t="shared" si="158"/>
        <v>-0.00926755630855398</v>
      </c>
      <c r="BW32" s="49">
        <f t="shared" si="158"/>
        <v>-0.00852786169500344</v>
      </c>
      <c r="BX32" s="49">
        <f t="shared" si="158"/>
        <v>-0.00967173162428764</v>
      </c>
      <c r="BY32" s="49">
        <f t="shared" si="158"/>
        <v>-0.00929033777341249</v>
      </c>
      <c r="BZ32" s="49">
        <f t="shared" si="14"/>
        <v>-0.134642443962133</v>
      </c>
      <c r="CA32" s="49"/>
      <c r="CB32" s="49"/>
      <c r="CC32" s="50"/>
      <c r="CD32" s="49"/>
      <c r="CE32" s="49"/>
      <c r="CF32" s="49">
        <f t="shared" si="113"/>
        <v>0.000521424704525792</v>
      </c>
      <c r="CG32" s="49">
        <f t="shared" si="114"/>
        <v>0.000519461681814673</v>
      </c>
      <c r="CH32" s="49">
        <f t="shared" si="115"/>
        <v>0.000514063369359098</v>
      </c>
      <c r="CI32" s="49">
        <f t="shared" si="116"/>
        <v>0.000470876869714485</v>
      </c>
      <c r="CJ32" s="49">
        <f t="shared" si="117"/>
        <v>0.000509891946097969</v>
      </c>
      <c r="CK32" s="49">
        <f t="shared" si="118"/>
        <v>0.000494801209006245</v>
      </c>
      <c r="CL32" s="49">
        <f t="shared" si="119"/>
        <v>0.000502407922011831</v>
      </c>
      <c r="CM32" s="49">
        <f t="shared" si="120"/>
        <v>0.000461429822917229</v>
      </c>
      <c r="CN32" s="49">
        <f t="shared" si="121"/>
        <v>0.000508174301225742</v>
      </c>
      <c r="CO32" s="49">
        <f t="shared" si="122"/>
        <v>0.000461061756158893</v>
      </c>
      <c r="CP32" s="49">
        <f t="shared" si="123"/>
        <v>0.000465233179420022</v>
      </c>
      <c r="CQ32" s="49">
        <f t="shared" si="124"/>
        <v>0.00042180130193652</v>
      </c>
      <c r="CR32" s="49">
        <f t="shared" si="125"/>
        <v>0.000489280207631225</v>
      </c>
      <c r="CS32" s="49">
        <f t="shared" si="126"/>
        <v>0.000466582757533915</v>
      </c>
      <c r="CT32" s="58" t="s">
        <v>45</v>
      </c>
    </row>
    <row r="33" ht="22.5" customHeight="1" spans="1:98">
      <c r="A33" s="42">
        <v>2021</v>
      </c>
      <c r="B33" s="44">
        <v>4.139</v>
      </c>
      <c r="C33" s="44">
        <v>4.144</v>
      </c>
      <c r="D33" s="44">
        <v>4.074</v>
      </c>
      <c r="E33" s="44">
        <v>3.719</v>
      </c>
      <c r="F33" s="44">
        <v>4.073</v>
      </c>
      <c r="G33" s="44">
        <v>3.968</v>
      </c>
      <c r="H33" s="44">
        <v>4.017</v>
      </c>
      <c r="I33" s="44">
        <v>3.676</v>
      </c>
      <c r="J33" s="44">
        <v>4.031</v>
      </c>
      <c r="K33" s="44">
        <v>3.638</v>
      </c>
      <c r="L33" s="44">
        <v>3.667</v>
      </c>
      <c r="M33" s="44">
        <v>3.335</v>
      </c>
      <c r="N33" s="44">
        <v>3.871</v>
      </c>
      <c r="O33" s="44">
        <v>3.695</v>
      </c>
      <c r="P33" s="40"/>
      <c r="Q33" s="50"/>
      <c r="R33" s="49">
        <f t="shared" si="5"/>
        <v>4.12487389238474</v>
      </c>
      <c r="S33" s="49">
        <f t="shared" ref="S33:AE33" si="159">(C33-MIN($B$2:$O$71)/(MAX($B$2:$O$71)-MIN($B$2:$O$71)))</f>
        <v>4.12987389238474</v>
      </c>
      <c r="T33" s="49">
        <f t="shared" si="159"/>
        <v>4.05987389238474</v>
      </c>
      <c r="U33" s="49">
        <f t="shared" si="159"/>
        <v>3.70487389238474</v>
      </c>
      <c r="V33" s="49">
        <f t="shared" si="159"/>
        <v>4.05887389238474</v>
      </c>
      <c r="W33" s="49">
        <f t="shared" si="159"/>
        <v>3.95387389238474</v>
      </c>
      <c r="X33" s="49">
        <f t="shared" si="159"/>
        <v>4.00287389238474</v>
      </c>
      <c r="Y33" s="49">
        <f t="shared" si="159"/>
        <v>3.66187389238474</v>
      </c>
      <c r="Z33" s="49">
        <f t="shared" si="159"/>
        <v>4.01687389238474</v>
      </c>
      <c r="AA33" s="49">
        <f t="shared" si="159"/>
        <v>3.62387389238474</v>
      </c>
      <c r="AB33" s="49">
        <f t="shared" si="159"/>
        <v>3.65287389238474</v>
      </c>
      <c r="AC33" s="49">
        <f t="shared" si="159"/>
        <v>3.32087389238474</v>
      </c>
      <c r="AD33" s="49">
        <f t="shared" si="159"/>
        <v>3.85687389238474</v>
      </c>
      <c r="AE33" s="49">
        <f t="shared" si="159"/>
        <v>3.68087389238474</v>
      </c>
      <c r="AF33" s="50"/>
      <c r="AG33" s="49">
        <f t="shared" si="7"/>
        <v>4.12497389238474</v>
      </c>
      <c r="AH33" s="49">
        <f t="shared" ref="AH33:AU33" si="160">S33+0.0001</f>
        <v>4.12997389238474</v>
      </c>
      <c r="AI33" s="49">
        <f t="shared" si="160"/>
        <v>4.05997389238474</v>
      </c>
      <c r="AJ33" s="49">
        <f t="shared" si="160"/>
        <v>3.70497389238474</v>
      </c>
      <c r="AK33" s="49">
        <f t="shared" si="160"/>
        <v>4.05897389238474</v>
      </c>
      <c r="AL33" s="49">
        <f t="shared" si="160"/>
        <v>3.95397389238474</v>
      </c>
      <c r="AM33" s="49">
        <f t="shared" si="160"/>
        <v>4.00297389238474</v>
      </c>
      <c r="AN33" s="49">
        <f t="shared" si="160"/>
        <v>3.66197389238474</v>
      </c>
      <c r="AO33" s="49">
        <f t="shared" si="160"/>
        <v>4.01697389238474</v>
      </c>
      <c r="AP33" s="49">
        <f t="shared" si="160"/>
        <v>3.62397389238474</v>
      </c>
      <c r="AQ33" s="49">
        <f t="shared" si="160"/>
        <v>3.65297389238474</v>
      </c>
      <c r="AR33" s="49">
        <f t="shared" si="160"/>
        <v>3.32097389238474</v>
      </c>
      <c r="AS33" s="49">
        <f t="shared" si="160"/>
        <v>3.85697389238474</v>
      </c>
      <c r="AT33" s="49">
        <f t="shared" si="160"/>
        <v>3.68097389238474</v>
      </c>
      <c r="AU33" s="49">
        <f t="shared" si="9"/>
        <v>53.8506344933864</v>
      </c>
      <c r="AV33" s="50"/>
      <c r="AW33" s="49">
        <f t="shared" si="10"/>
        <v>0.00153618462801367</v>
      </c>
      <c r="AX33" s="49">
        <f t="shared" ref="AX33:BJ33" si="161">AH33/$AU$72</f>
        <v>0.00153804668177217</v>
      </c>
      <c r="AY33" s="49">
        <f t="shared" si="161"/>
        <v>0.00151197792915304</v>
      </c>
      <c r="AZ33" s="49">
        <f t="shared" si="161"/>
        <v>0.00137977211229887</v>
      </c>
      <c r="BA33" s="49">
        <f t="shared" si="161"/>
        <v>0.00151160551840134</v>
      </c>
      <c r="BB33" s="49">
        <f t="shared" si="161"/>
        <v>0.00147250238947264</v>
      </c>
      <c r="BC33" s="49">
        <f t="shared" si="161"/>
        <v>0.00149075051630603</v>
      </c>
      <c r="BD33" s="49">
        <f t="shared" si="161"/>
        <v>0.00136375844997569</v>
      </c>
      <c r="BE33" s="49">
        <f t="shared" si="161"/>
        <v>0.00149596426682986</v>
      </c>
      <c r="BF33" s="49">
        <f t="shared" si="161"/>
        <v>0.00134960684141102</v>
      </c>
      <c r="BG33" s="49">
        <f t="shared" si="161"/>
        <v>0.00136040675321037</v>
      </c>
      <c r="BH33" s="49">
        <f t="shared" si="161"/>
        <v>0.00123676638364535</v>
      </c>
      <c r="BI33" s="49">
        <f t="shared" si="161"/>
        <v>0.00143637854655756</v>
      </c>
      <c r="BJ33" s="49">
        <f t="shared" si="161"/>
        <v>0.00137083425425803</v>
      </c>
      <c r="BK33" s="49"/>
      <c r="BL33" s="49">
        <f t="shared" si="12"/>
        <v>-0.00995210060465214</v>
      </c>
      <c r="BM33" s="49">
        <f t="shared" ref="BM33:BY33" si="162">AX33*LN(AX33)</f>
        <v>-0.00996230065142242</v>
      </c>
      <c r="BN33" s="49">
        <f t="shared" si="162"/>
        <v>-0.00981929360135078</v>
      </c>
      <c r="BO33" s="49">
        <f t="shared" si="162"/>
        <v>-0.00908695413142355</v>
      </c>
      <c r="BP33" s="49">
        <f t="shared" si="162"/>
        <v>-0.0098172474054606</v>
      </c>
      <c r="BQ33" s="49">
        <f t="shared" si="162"/>
        <v>-0.00960188183027417</v>
      </c>
      <c r="BR33" s="49">
        <f t="shared" si="162"/>
        <v>-0.00970251333664873</v>
      </c>
      <c r="BS33" s="49">
        <f t="shared" si="162"/>
        <v>-0.00899741113599575</v>
      </c>
      <c r="BT33" s="49">
        <f t="shared" si="162"/>
        <v>-0.00973122404743374</v>
      </c>
      <c r="BU33" s="49">
        <f t="shared" si="162"/>
        <v>-0.00891812367353145</v>
      </c>
      <c r="BV33" s="49">
        <f t="shared" si="162"/>
        <v>-0.00897864585497507</v>
      </c>
      <c r="BW33" s="49">
        <f t="shared" si="162"/>
        <v>-0.00828046638888907</v>
      </c>
      <c r="BX33" s="49">
        <f t="shared" si="162"/>
        <v>-0.00940200283791882</v>
      </c>
      <c r="BY33" s="49">
        <f t="shared" si="162"/>
        <v>-0.00903699970246555</v>
      </c>
      <c r="BZ33" s="49">
        <f t="shared" si="14"/>
        <v>-0.131287165202442</v>
      </c>
      <c r="CA33" s="49"/>
      <c r="CB33" s="49"/>
      <c r="CC33" s="50"/>
      <c r="CD33" s="49"/>
      <c r="CE33" s="49"/>
      <c r="CF33" s="49">
        <f t="shared" si="113"/>
        <v>0.000506088589595179</v>
      </c>
      <c r="CG33" s="49">
        <f t="shared" si="114"/>
        <v>0.000506702034192401</v>
      </c>
      <c r="CH33" s="49">
        <f t="shared" si="115"/>
        <v>0.000498113809831257</v>
      </c>
      <c r="CI33" s="49">
        <f t="shared" si="116"/>
        <v>0.000454559243428312</v>
      </c>
      <c r="CJ33" s="49">
        <f t="shared" si="117"/>
        <v>0.000497991120911813</v>
      </c>
      <c r="CK33" s="49">
        <f t="shared" si="118"/>
        <v>0.000485108784370096</v>
      </c>
      <c r="CL33" s="49">
        <f t="shared" si="119"/>
        <v>0.000491120541422896</v>
      </c>
      <c r="CM33" s="49">
        <f t="shared" si="120"/>
        <v>0.000449283619892181</v>
      </c>
      <c r="CN33" s="49">
        <f t="shared" si="121"/>
        <v>0.000492838186295126</v>
      </c>
      <c r="CO33" s="49">
        <f t="shared" si="122"/>
        <v>0.000444621440953275</v>
      </c>
      <c r="CP33" s="49">
        <f t="shared" si="123"/>
        <v>0.000448179419617176</v>
      </c>
      <c r="CQ33" s="49">
        <f t="shared" si="124"/>
        <v>0.000407446698361465</v>
      </c>
      <c r="CR33" s="49">
        <f t="shared" si="125"/>
        <v>0.00047320795918394</v>
      </c>
      <c r="CS33" s="49">
        <f t="shared" si="126"/>
        <v>0.000451614709361636</v>
      </c>
      <c r="CT33" s="58">
        <v>2021</v>
      </c>
    </row>
    <row r="34" ht="22.5" customHeight="1" spans="1:98">
      <c r="A34" s="42">
        <v>2020</v>
      </c>
      <c r="B34" s="44">
        <v>3.854</v>
      </c>
      <c r="C34" s="44">
        <v>3.848</v>
      </c>
      <c r="D34" s="44">
        <v>3.815</v>
      </c>
      <c r="E34" s="44">
        <v>3.459</v>
      </c>
      <c r="F34" s="44">
        <v>3.796</v>
      </c>
      <c r="G34" s="44">
        <v>3.719</v>
      </c>
      <c r="H34" s="44">
        <v>3.713</v>
      </c>
      <c r="I34" s="44">
        <v>3.4</v>
      </c>
      <c r="J34" s="44">
        <v>3.736</v>
      </c>
      <c r="K34" s="44">
        <v>3.396</v>
      </c>
      <c r="L34" s="44">
        <v>3.408</v>
      </c>
      <c r="M34" s="44">
        <v>3.088</v>
      </c>
      <c r="N34" s="44">
        <v>3.617</v>
      </c>
      <c r="O34" s="44">
        <v>3.456</v>
      </c>
      <c r="P34" s="40"/>
      <c r="Q34" s="50"/>
      <c r="R34" s="49">
        <f t="shared" si="5"/>
        <v>3.83987389238474</v>
      </c>
      <c r="S34" s="49">
        <f t="shared" ref="S34:AE34" si="163">(C34-MIN($B$2:$O$71)/(MAX($B$2:$O$71)-MIN($B$2:$O$71)))</f>
        <v>3.83387389238474</v>
      </c>
      <c r="T34" s="49">
        <f t="shared" si="163"/>
        <v>3.80087389238474</v>
      </c>
      <c r="U34" s="49">
        <f t="shared" si="163"/>
        <v>3.44487389238474</v>
      </c>
      <c r="V34" s="49">
        <f t="shared" si="163"/>
        <v>3.78187389238474</v>
      </c>
      <c r="W34" s="49">
        <f t="shared" si="163"/>
        <v>3.70487389238474</v>
      </c>
      <c r="X34" s="49">
        <f t="shared" si="163"/>
        <v>3.69887389238474</v>
      </c>
      <c r="Y34" s="49">
        <f t="shared" si="163"/>
        <v>3.38587389238474</v>
      </c>
      <c r="Z34" s="49">
        <f t="shared" si="163"/>
        <v>3.72187389238474</v>
      </c>
      <c r="AA34" s="49">
        <f t="shared" si="163"/>
        <v>3.38187389238474</v>
      </c>
      <c r="AB34" s="49">
        <f t="shared" si="163"/>
        <v>3.39387389238474</v>
      </c>
      <c r="AC34" s="49">
        <f t="shared" si="163"/>
        <v>3.07387389238474</v>
      </c>
      <c r="AD34" s="49">
        <f t="shared" si="163"/>
        <v>3.60287389238474</v>
      </c>
      <c r="AE34" s="49">
        <f t="shared" si="163"/>
        <v>3.44187389238474</v>
      </c>
      <c r="AF34" s="50"/>
      <c r="AG34" s="49">
        <f t="shared" si="7"/>
        <v>3.83997389238474</v>
      </c>
      <c r="AH34" s="49">
        <f t="shared" ref="AH34:AU34" si="164">S34+0.0001</f>
        <v>3.83397389238474</v>
      </c>
      <c r="AI34" s="49">
        <f t="shared" si="164"/>
        <v>3.80097389238474</v>
      </c>
      <c r="AJ34" s="49">
        <f t="shared" si="164"/>
        <v>3.44497389238474</v>
      </c>
      <c r="AK34" s="49">
        <f t="shared" si="164"/>
        <v>3.78197389238474</v>
      </c>
      <c r="AL34" s="49">
        <f t="shared" si="164"/>
        <v>3.70497389238474</v>
      </c>
      <c r="AM34" s="49">
        <f t="shared" si="164"/>
        <v>3.69897389238474</v>
      </c>
      <c r="AN34" s="49">
        <f t="shared" si="164"/>
        <v>3.38597389238474</v>
      </c>
      <c r="AO34" s="49">
        <f t="shared" si="164"/>
        <v>3.72197389238474</v>
      </c>
      <c r="AP34" s="49">
        <f t="shared" si="164"/>
        <v>3.38197389238474</v>
      </c>
      <c r="AQ34" s="49">
        <f t="shared" si="164"/>
        <v>3.39397389238474</v>
      </c>
      <c r="AR34" s="49">
        <f t="shared" si="164"/>
        <v>3.07397389238474</v>
      </c>
      <c r="AS34" s="49">
        <f t="shared" si="164"/>
        <v>3.60297389238474</v>
      </c>
      <c r="AT34" s="49">
        <f t="shared" si="164"/>
        <v>3.44197389238474</v>
      </c>
      <c r="AU34" s="49">
        <f t="shared" si="9"/>
        <v>50.1086344933864</v>
      </c>
      <c r="AV34" s="50"/>
      <c r="AW34" s="49">
        <f t="shared" si="10"/>
        <v>0.00143004756377863</v>
      </c>
      <c r="AX34" s="49">
        <f t="shared" ref="AX34:BJ34" si="165">AH34/$AU$72</f>
        <v>0.00142781309926842</v>
      </c>
      <c r="AY34" s="49">
        <f t="shared" si="165"/>
        <v>0.00141552354446225</v>
      </c>
      <c r="AZ34" s="49">
        <f t="shared" si="165"/>
        <v>0.00128294531685638</v>
      </c>
      <c r="BA34" s="49">
        <f t="shared" si="165"/>
        <v>0.00140844774017992</v>
      </c>
      <c r="BB34" s="49">
        <f t="shared" si="165"/>
        <v>0.00137977211229887</v>
      </c>
      <c r="BC34" s="49">
        <f t="shared" si="165"/>
        <v>0.00137753764778866</v>
      </c>
      <c r="BD34" s="49">
        <f t="shared" si="165"/>
        <v>0.00126097308250597</v>
      </c>
      <c r="BE34" s="49">
        <f t="shared" si="165"/>
        <v>0.0013861030950778</v>
      </c>
      <c r="BF34" s="49">
        <f t="shared" si="165"/>
        <v>0.00125948343949916</v>
      </c>
      <c r="BG34" s="49">
        <f t="shared" si="165"/>
        <v>0.00126395236851959</v>
      </c>
      <c r="BH34" s="49">
        <f t="shared" si="165"/>
        <v>0.00114478092797498</v>
      </c>
      <c r="BI34" s="49">
        <f t="shared" si="165"/>
        <v>0.00134178621562528</v>
      </c>
      <c r="BJ34" s="49">
        <f t="shared" si="165"/>
        <v>0.00128182808460128</v>
      </c>
      <c r="BK34" s="49"/>
      <c r="BL34" s="49">
        <f t="shared" si="12"/>
        <v>-0.00936687957566094</v>
      </c>
      <c r="BM34" s="49">
        <f t="shared" ref="BM34:BY34" si="166">AX34*LN(AX34)</f>
        <v>-0.00935447644472992</v>
      </c>
      <c r="BN34" s="49">
        <f t="shared" si="166"/>
        <v>-0.00928619657123423</v>
      </c>
      <c r="BO34" s="49">
        <f t="shared" si="166"/>
        <v>-0.00854261560136933</v>
      </c>
      <c r="BP34" s="49">
        <f t="shared" si="166"/>
        <v>-0.009246835574771</v>
      </c>
      <c r="BQ34" s="49">
        <f t="shared" si="166"/>
        <v>-0.00908695413142355</v>
      </c>
      <c r="BR34" s="49">
        <f t="shared" si="166"/>
        <v>-0.0090744709667716</v>
      </c>
      <c r="BS34" s="49">
        <f t="shared" si="166"/>
        <v>-0.00841809434998943</v>
      </c>
      <c r="BT34" s="49">
        <f t="shared" si="166"/>
        <v>-0.0091223034663699</v>
      </c>
      <c r="BU34" s="49">
        <f t="shared" si="166"/>
        <v>-0.00840963844736294</v>
      </c>
      <c r="BV34" s="49">
        <f t="shared" si="166"/>
        <v>-0.00843500087797506</v>
      </c>
      <c r="BW34" s="49">
        <f t="shared" si="166"/>
        <v>-0.00775307690355941</v>
      </c>
      <c r="BX34" s="49">
        <f t="shared" si="166"/>
        <v>-0.00887424335489686</v>
      </c>
      <c r="BY34" s="49">
        <f t="shared" si="166"/>
        <v>-0.00853629314788521</v>
      </c>
      <c r="BZ34" s="49">
        <f t="shared" si="14"/>
        <v>-0.123507079413999</v>
      </c>
      <c r="CA34" s="49"/>
      <c r="CB34" s="49"/>
      <c r="CC34" s="50"/>
      <c r="CD34" s="49"/>
      <c r="CE34" s="49"/>
      <c r="CF34" s="49">
        <f t="shared" si="113"/>
        <v>0.000471122247553377</v>
      </c>
      <c r="CG34" s="49">
        <f t="shared" si="114"/>
        <v>0.000470386114036708</v>
      </c>
      <c r="CH34" s="49">
        <f t="shared" si="115"/>
        <v>0.000466337379695024</v>
      </c>
      <c r="CI34" s="49">
        <f t="shared" si="116"/>
        <v>0.000422660124372634</v>
      </c>
      <c r="CJ34" s="49">
        <f t="shared" si="117"/>
        <v>0.000464006290225572</v>
      </c>
      <c r="CK34" s="49">
        <f t="shared" si="118"/>
        <v>0.000454559243428312</v>
      </c>
      <c r="CL34" s="49">
        <f t="shared" si="119"/>
        <v>0.000453823109911643</v>
      </c>
      <c r="CM34" s="49">
        <f t="shared" si="120"/>
        <v>0.000415421478125384</v>
      </c>
      <c r="CN34" s="49">
        <f t="shared" si="121"/>
        <v>0.000456644955058875</v>
      </c>
      <c r="CO34" s="49">
        <f t="shared" si="122"/>
        <v>0.000414930722447604</v>
      </c>
      <c r="CP34" s="49">
        <f t="shared" si="123"/>
        <v>0.000416402989480945</v>
      </c>
      <c r="CQ34" s="49">
        <f t="shared" si="124"/>
        <v>0.00037714253525857</v>
      </c>
      <c r="CR34" s="49">
        <f t="shared" si="125"/>
        <v>0.000442044973644931</v>
      </c>
      <c r="CS34" s="49">
        <f t="shared" si="126"/>
        <v>0.000422292057614301</v>
      </c>
      <c r="CT34" s="58">
        <v>2020</v>
      </c>
    </row>
    <row r="35" ht="22.5" customHeight="1" spans="1:98">
      <c r="A35" s="43">
        <v>2019</v>
      </c>
      <c r="B35" s="44">
        <v>3.768</v>
      </c>
      <c r="C35" s="44">
        <v>3.736</v>
      </c>
      <c r="D35" s="44">
        <v>3.718</v>
      </c>
      <c r="E35" s="44">
        <v>3.352</v>
      </c>
      <c r="F35" s="44">
        <v>3.66</v>
      </c>
      <c r="G35" s="44">
        <v>3.639</v>
      </c>
      <c r="H35" s="44">
        <v>3.573</v>
      </c>
      <c r="I35" s="44">
        <v>3.292</v>
      </c>
      <c r="J35" s="44">
        <v>3.613</v>
      </c>
      <c r="K35" s="44">
        <v>3.278</v>
      </c>
      <c r="L35" s="44">
        <v>3.318</v>
      </c>
      <c r="M35" s="44">
        <v>2.967</v>
      </c>
      <c r="N35" s="44">
        <v>3.495</v>
      </c>
      <c r="O35" s="44">
        <v>3.33</v>
      </c>
      <c r="P35" s="40"/>
      <c r="Q35" s="50"/>
      <c r="R35" s="49">
        <f t="shared" ref="R35:R71" si="167">(B35-MIN($B$2:$O$71)/(MAX($B$2:$O$71)-MIN($B$2:$O$71)))</f>
        <v>3.75387389238474</v>
      </c>
      <c r="S35" s="49">
        <f t="shared" ref="S35:AE35" si="168">(C35-MIN($B$2:$O$71)/(MAX($B$2:$O$71)-MIN($B$2:$O$71)))</f>
        <v>3.72187389238474</v>
      </c>
      <c r="T35" s="49">
        <f t="shared" si="168"/>
        <v>3.70387389238474</v>
      </c>
      <c r="U35" s="49">
        <f t="shared" si="168"/>
        <v>3.33787389238474</v>
      </c>
      <c r="V35" s="49">
        <f t="shared" si="168"/>
        <v>3.64587389238474</v>
      </c>
      <c r="W35" s="49">
        <f t="shared" si="168"/>
        <v>3.62487389238474</v>
      </c>
      <c r="X35" s="49">
        <f t="shared" si="168"/>
        <v>3.55887389238474</v>
      </c>
      <c r="Y35" s="49">
        <f t="shared" si="168"/>
        <v>3.27787389238474</v>
      </c>
      <c r="Z35" s="49">
        <f t="shared" si="168"/>
        <v>3.59887389238474</v>
      </c>
      <c r="AA35" s="49">
        <f t="shared" si="168"/>
        <v>3.26387389238474</v>
      </c>
      <c r="AB35" s="49">
        <f t="shared" si="168"/>
        <v>3.30387389238474</v>
      </c>
      <c r="AC35" s="49">
        <f t="shared" si="168"/>
        <v>2.95287389238474</v>
      </c>
      <c r="AD35" s="49">
        <f t="shared" si="168"/>
        <v>3.48087389238474</v>
      </c>
      <c r="AE35" s="49">
        <f t="shared" si="168"/>
        <v>3.31587389238474</v>
      </c>
      <c r="AF35" s="50"/>
      <c r="AG35" s="49">
        <f t="shared" ref="AG35:AG67" si="169">R35+0.0001</f>
        <v>3.75397389238474</v>
      </c>
      <c r="AH35" s="49">
        <f t="shared" ref="AH35:AU35" si="170">S35+0.0001</f>
        <v>3.72197389238474</v>
      </c>
      <c r="AI35" s="49">
        <f t="shared" si="170"/>
        <v>3.70397389238474</v>
      </c>
      <c r="AJ35" s="49">
        <f t="shared" si="170"/>
        <v>3.33797389238474</v>
      </c>
      <c r="AK35" s="49">
        <f t="shared" si="170"/>
        <v>3.64597389238474</v>
      </c>
      <c r="AL35" s="49">
        <f t="shared" si="170"/>
        <v>3.62497389238474</v>
      </c>
      <c r="AM35" s="49">
        <f t="shared" si="170"/>
        <v>3.55897389238474</v>
      </c>
      <c r="AN35" s="49">
        <f t="shared" si="170"/>
        <v>3.27797389238474</v>
      </c>
      <c r="AO35" s="49">
        <f t="shared" si="170"/>
        <v>3.59897389238474</v>
      </c>
      <c r="AP35" s="49">
        <f t="shared" si="170"/>
        <v>3.26397389238474</v>
      </c>
      <c r="AQ35" s="49">
        <f t="shared" si="170"/>
        <v>3.30397389238474</v>
      </c>
      <c r="AR35" s="49">
        <f t="shared" si="170"/>
        <v>2.95297389238474</v>
      </c>
      <c r="AS35" s="49">
        <f t="shared" si="170"/>
        <v>3.48097389238474</v>
      </c>
      <c r="AT35" s="49">
        <f t="shared" si="170"/>
        <v>3.31597389238474</v>
      </c>
      <c r="AU35" s="49">
        <f t="shared" ref="AU35:AU67" si="171">SUM(AG35:AT35)</f>
        <v>48.5426344933864</v>
      </c>
      <c r="AV35" s="50"/>
      <c r="AW35" s="49">
        <f t="shared" ref="AW35:AW67" si="172">AG35/$AU$72</f>
        <v>0.00139802023913226</v>
      </c>
      <c r="AX35" s="49">
        <f t="shared" ref="AX35:BJ35" si="173">AH35/$AU$72</f>
        <v>0.0013861030950778</v>
      </c>
      <c r="AY35" s="49">
        <f t="shared" si="173"/>
        <v>0.00137939970154717</v>
      </c>
      <c r="AZ35" s="49">
        <f t="shared" si="173"/>
        <v>0.00124309736642428</v>
      </c>
      <c r="BA35" s="49">
        <f t="shared" si="173"/>
        <v>0.00135779987794846</v>
      </c>
      <c r="BB35" s="49">
        <f t="shared" si="173"/>
        <v>0.00134997925216272</v>
      </c>
      <c r="BC35" s="49">
        <f t="shared" si="173"/>
        <v>0.0013254001425504</v>
      </c>
      <c r="BD35" s="49">
        <f t="shared" si="173"/>
        <v>0.00122075272132217</v>
      </c>
      <c r="BE35" s="49">
        <f t="shared" si="173"/>
        <v>0.00134029657261847</v>
      </c>
      <c r="BF35" s="49">
        <f t="shared" si="173"/>
        <v>0.00121553897079834</v>
      </c>
      <c r="BG35" s="49">
        <f t="shared" si="173"/>
        <v>0.00123043540086642</v>
      </c>
      <c r="BH35" s="49">
        <f t="shared" si="173"/>
        <v>0.00109971922701905</v>
      </c>
      <c r="BI35" s="49">
        <f t="shared" si="173"/>
        <v>0.00129635210391765</v>
      </c>
      <c r="BJ35" s="49">
        <f t="shared" si="173"/>
        <v>0.00123490432988684</v>
      </c>
      <c r="BK35" s="49"/>
      <c r="BL35" s="49">
        <f t="shared" ref="BL35:BL67" si="174">AW35*LN(AW35)</f>
        <v>-0.00918876505068998</v>
      </c>
      <c r="BM35" s="49">
        <f t="shared" ref="BM35:BY35" si="175">AX35*LN(AX35)</f>
        <v>-0.0091223034663699</v>
      </c>
      <c r="BN35" s="49">
        <f t="shared" si="175"/>
        <v>-0.00908487385543102</v>
      </c>
      <c r="BO35" s="49">
        <f t="shared" si="175"/>
        <v>-0.00831650677409018</v>
      </c>
      <c r="BP35" s="49">
        <f t="shared" si="175"/>
        <v>-0.00896404492839289</v>
      </c>
      <c r="BQ35" s="49">
        <f t="shared" si="175"/>
        <v>-0.00892021208003453</v>
      </c>
      <c r="BR35" s="49">
        <f t="shared" si="175"/>
        <v>-0.00878215551464663</v>
      </c>
      <c r="BS35" s="49">
        <f t="shared" si="175"/>
        <v>-0.0081891603746114</v>
      </c>
      <c r="BT35" s="49">
        <f t="shared" si="175"/>
        <v>-0.00886588003896778</v>
      </c>
      <c r="BU35" s="49">
        <f t="shared" si="175"/>
        <v>-0.00815938763734362</v>
      </c>
      <c r="BV35" s="49">
        <f t="shared" si="175"/>
        <v>-0.00824439359537016</v>
      </c>
      <c r="BW35" s="49">
        <f t="shared" si="175"/>
        <v>-0.00749205759572206</v>
      </c>
      <c r="BX35" s="49">
        <f t="shared" si="175"/>
        <v>-0.00861840939617683</v>
      </c>
      <c r="BY35" s="49">
        <f t="shared" si="175"/>
        <v>-0.00826986011535606</v>
      </c>
      <c r="BZ35" s="49">
        <f t="shared" ref="BZ35:BZ67" si="176">SUM(BL35:BY35)</f>
        <v>-0.120218010423203</v>
      </c>
      <c r="CA35" s="49"/>
      <c r="CB35" s="49"/>
      <c r="CC35" s="50"/>
      <c r="CD35" s="49"/>
      <c r="CE35" s="49"/>
      <c r="CF35" s="49">
        <f t="shared" si="113"/>
        <v>0.000460571000481112</v>
      </c>
      <c r="CG35" s="49">
        <f t="shared" si="114"/>
        <v>0.000456644955058875</v>
      </c>
      <c r="CH35" s="49">
        <f t="shared" si="115"/>
        <v>0.000454436554508868</v>
      </c>
      <c r="CI35" s="49">
        <f t="shared" si="116"/>
        <v>0.000409532409992028</v>
      </c>
      <c r="CJ35" s="49">
        <f t="shared" si="117"/>
        <v>0.000447320597181062</v>
      </c>
      <c r="CK35" s="49">
        <f t="shared" si="118"/>
        <v>0.000444744129872719</v>
      </c>
      <c r="CL35" s="49">
        <f t="shared" si="119"/>
        <v>0.000436646661189356</v>
      </c>
      <c r="CM35" s="49">
        <f t="shared" si="120"/>
        <v>0.000402171074825334</v>
      </c>
      <c r="CN35" s="49">
        <f t="shared" si="121"/>
        <v>0.000441554217967151</v>
      </c>
      <c r="CO35" s="49">
        <f t="shared" si="122"/>
        <v>0.000400453429953104</v>
      </c>
      <c r="CP35" s="49">
        <f t="shared" si="123"/>
        <v>0.000405360986730902</v>
      </c>
      <c r="CQ35" s="49">
        <f t="shared" si="124"/>
        <v>0.000362297176005734</v>
      </c>
      <c r="CR35" s="49">
        <f t="shared" si="125"/>
        <v>0.000427076925472651</v>
      </c>
      <c r="CS35" s="49">
        <f t="shared" si="126"/>
        <v>0.000406833253764241</v>
      </c>
      <c r="CT35" s="59">
        <v>2019</v>
      </c>
    </row>
    <row r="36" ht="22.5" customHeight="1" spans="1:98">
      <c r="A36" s="43">
        <v>2018</v>
      </c>
      <c r="B36" s="43">
        <v>3.528</v>
      </c>
      <c r="C36" s="43">
        <v>3.485</v>
      </c>
      <c r="D36" s="43">
        <v>3.465</v>
      </c>
      <c r="E36" s="43">
        <v>3.121</v>
      </c>
      <c r="F36" s="43">
        <v>3.433</v>
      </c>
      <c r="G36" s="43">
        <v>3.433</v>
      </c>
      <c r="H36" s="43">
        <v>3.349</v>
      </c>
      <c r="I36" s="43">
        <v>3.051</v>
      </c>
      <c r="J36" s="43">
        <v>3.396</v>
      </c>
      <c r="K36" s="43">
        <v>3.061</v>
      </c>
      <c r="L36" s="43">
        <v>3.086</v>
      </c>
      <c r="M36" s="43">
        <v>2.747</v>
      </c>
      <c r="N36" s="43">
        <v>3.291</v>
      </c>
      <c r="O36" s="43">
        <v>3.092</v>
      </c>
      <c r="P36" s="40"/>
      <c r="Q36" s="50"/>
      <c r="R36" s="49">
        <f t="shared" si="167"/>
        <v>3.51387389238474</v>
      </c>
      <c r="S36" s="49">
        <f t="shared" ref="S36:AE36" si="177">(C36-MIN($B$2:$O$71)/(MAX($B$2:$O$71)-MIN($B$2:$O$71)))</f>
        <v>3.47087389238474</v>
      </c>
      <c r="T36" s="49">
        <f t="shared" si="177"/>
        <v>3.45087389238474</v>
      </c>
      <c r="U36" s="49">
        <f t="shared" si="177"/>
        <v>3.10687389238474</v>
      </c>
      <c r="V36" s="49">
        <f t="shared" si="177"/>
        <v>3.41887389238474</v>
      </c>
      <c r="W36" s="49">
        <f t="shared" si="177"/>
        <v>3.41887389238474</v>
      </c>
      <c r="X36" s="49">
        <f t="shared" si="177"/>
        <v>3.33487389238474</v>
      </c>
      <c r="Y36" s="49">
        <f t="shared" si="177"/>
        <v>3.03687389238474</v>
      </c>
      <c r="Z36" s="49">
        <f t="shared" si="177"/>
        <v>3.38187389238474</v>
      </c>
      <c r="AA36" s="49">
        <f t="shared" si="177"/>
        <v>3.04687389238474</v>
      </c>
      <c r="AB36" s="49">
        <f t="shared" si="177"/>
        <v>3.07187389238474</v>
      </c>
      <c r="AC36" s="49">
        <f t="shared" si="177"/>
        <v>2.73287389238474</v>
      </c>
      <c r="AD36" s="49">
        <f t="shared" si="177"/>
        <v>3.27687389238474</v>
      </c>
      <c r="AE36" s="49">
        <f t="shared" si="177"/>
        <v>3.07787389238474</v>
      </c>
      <c r="AF36" s="50"/>
      <c r="AG36" s="49">
        <f t="shared" si="169"/>
        <v>3.51397389238474</v>
      </c>
      <c r="AH36" s="49">
        <f t="shared" ref="AH36:AU36" si="178">S36+0.0001</f>
        <v>3.47097389238474</v>
      </c>
      <c r="AI36" s="49">
        <f t="shared" si="178"/>
        <v>3.45097389238474</v>
      </c>
      <c r="AJ36" s="49">
        <f t="shared" si="178"/>
        <v>3.10697389238474</v>
      </c>
      <c r="AK36" s="49">
        <f t="shared" si="178"/>
        <v>3.41897389238474</v>
      </c>
      <c r="AL36" s="49">
        <f t="shared" si="178"/>
        <v>3.41897389238474</v>
      </c>
      <c r="AM36" s="49">
        <f t="shared" si="178"/>
        <v>3.33497389238474</v>
      </c>
      <c r="AN36" s="49">
        <f t="shared" si="178"/>
        <v>3.03697389238474</v>
      </c>
      <c r="AO36" s="49">
        <f t="shared" si="178"/>
        <v>3.38197389238474</v>
      </c>
      <c r="AP36" s="49">
        <f t="shared" si="178"/>
        <v>3.04697389238474</v>
      </c>
      <c r="AQ36" s="49">
        <f t="shared" si="178"/>
        <v>3.07197389238474</v>
      </c>
      <c r="AR36" s="49">
        <f t="shared" si="178"/>
        <v>2.73297389238474</v>
      </c>
      <c r="AS36" s="49">
        <f t="shared" si="178"/>
        <v>3.27697389238474</v>
      </c>
      <c r="AT36" s="49">
        <f t="shared" si="178"/>
        <v>3.07797389238474</v>
      </c>
      <c r="AU36" s="49">
        <f t="shared" si="171"/>
        <v>45.3416344933864</v>
      </c>
      <c r="AV36" s="50"/>
      <c r="AW36" s="49">
        <f t="shared" si="172"/>
        <v>0.00130864165872381</v>
      </c>
      <c r="AX36" s="49">
        <f t="shared" ref="AX36:BJ36" si="179">AH36/$AU$72</f>
        <v>0.00129262799640063</v>
      </c>
      <c r="AY36" s="49">
        <f t="shared" si="179"/>
        <v>0.00128517978136659</v>
      </c>
      <c r="AZ36" s="49">
        <f t="shared" si="179"/>
        <v>0.00115707048278114</v>
      </c>
      <c r="BA36" s="49">
        <f t="shared" si="179"/>
        <v>0.00127326263731213</v>
      </c>
      <c r="BB36" s="49">
        <f t="shared" si="179"/>
        <v>0.00127326263731213</v>
      </c>
      <c r="BC36" s="49">
        <f t="shared" si="179"/>
        <v>0.00124198013416917</v>
      </c>
      <c r="BD36" s="49">
        <f t="shared" si="179"/>
        <v>0.00113100173016201</v>
      </c>
      <c r="BE36" s="49">
        <f t="shared" si="179"/>
        <v>0.00125948343949916</v>
      </c>
      <c r="BF36" s="49">
        <f t="shared" si="179"/>
        <v>0.00113472583767903</v>
      </c>
      <c r="BG36" s="49">
        <f t="shared" si="179"/>
        <v>0.00114403610647158</v>
      </c>
      <c r="BH36" s="49">
        <f t="shared" si="179"/>
        <v>0.00101778886164464</v>
      </c>
      <c r="BI36" s="49">
        <f t="shared" si="179"/>
        <v>0.00122038031057046</v>
      </c>
      <c r="BJ36" s="49">
        <f t="shared" si="179"/>
        <v>0.00114627057098179</v>
      </c>
      <c r="BK36" s="49"/>
      <c r="BL36" s="49">
        <f t="shared" si="174"/>
        <v>-0.00868776520240185</v>
      </c>
      <c r="BM36" s="49">
        <f t="shared" ref="BM36:BY36" si="180">AX36*LN(AX36)</f>
        <v>-0.00859736953389093</v>
      </c>
      <c r="BN36" s="49">
        <f t="shared" si="180"/>
        <v>-0.00855525759041259</v>
      </c>
      <c r="BO36" s="49">
        <f t="shared" si="180"/>
        <v>-0.00782395314354158</v>
      </c>
      <c r="BP36" s="49">
        <f t="shared" si="180"/>
        <v>-0.00848778859077339</v>
      </c>
      <c r="BQ36" s="49">
        <f t="shared" si="180"/>
        <v>-0.00848778859077339</v>
      </c>
      <c r="BR36" s="49">
        <f t="shared" si="180"/>
        <v>-0.00831014905373111</v>
      </c>
      <c r="BS36" s="49">
        <f t="shared" si="180"/>
        <v>-0.00767345264395595</v>
      </c>
      <c r="BT36" s="49">
        <f t="shared" si="180"/>
        <v>-0.00840963844736294</v>
      </c>
      <c r="BU36" s="49">
        <f t="shared" si="180"/>
        <v>-0.00769498918372285</v>
      </c>
      <c r="BV36" s="49">
        <f t="shared" si="180"/>
        <v>-0.00774877714780448</v>
      </c>
      <c r="BW36" s="49">
        <f t="shared" si="180"/>
        <v>-0.00701269022840956</v>
      </c>
      <c r="BX36" s="49">
        <f t="shared" si="180"/>
        <v>-0.00818703449011495</v>
      </c>
      <c r="BY36" s="49">
        <f t="shared" si="180"/>
        <v>-0.00776167496158886</v>
      </c>
      <c r="BZ36" s="49">
        <f t="shared" si="176"/>
        <v>-0.113438328808484</v>
      </c>
      <c r="CA36" s="49"/>
      <c r="CB36" s="49"/>
      <c r="CC36" s="50"/>
      <c r="CD36" s="49"/>
      <c r="CE36" s="49"/>
      <c r="CF36" s="49">
        <f t="shared" si="113"/>
        <v>0.000431125659814333</v>
      </c>
      <c r="CG36" s="49">
        <f t="shared" si="114"/>
        <v>0.000425850036278202</v>
      </c>
      <c r="CH36" s="49">
        <f t="shared" si="115"/>
        <v>0.000423396257889303</v>
      </c>
      <c r="CI36" s="49">
        <f t="shared" si="116"/>
        <v>0.000381191269600251</v>
      </c>
      <c r="CJ36" s="49">
        <f t="shared" si="117"/>
        <v>0.000419470212467066</v>
      </c>
      <c r="CK36" s="49">
        <f t="shared" si="118"/>
        <v>0.000419470212467066</v>
      </c>
      <c r="CL36" s="49">
        <f t="shared" si="119"/>
        <v>0.000409164343233692</v>
      </c>
      <c r="CM36" s="49">
        <f t="shared" si="120"/>
        <v>0.000372603045239108</v>
      </c>
      <c r="CN36" s="49">
        <f t="shared" si="121"/>
        <v>0.000414930722447604</v>
      </c>
      <c r="CO36" s="49">
        <f t="shared" si="122"/>
        <v>0.000373829934433557</v>
      </c>
      <c r="CP36" s="49">
        <f t="shared" si="123"/>
        <v>0.000376897157419681</v>
      </c>
      <c r="CQ36" s="49">
        <f t="shared" si="124"/>
        <v>0.000335305613727854</v>
      </c>
      <c r="CR36" s="49">
        <f t="shared" si="125"/>
        <v>0.000402048385905887</v>
      </c>
      <c r="CS36" s="49">
        <f t="shared" si="126"/>
        <v>0.00037763329093635</v>
      </c>
      <c r="CT36" s="59">
        <v>2018</v>
      </c>
    </row>
    <row r="37" ht="22.5" customHeight="1" spans="1:98">
      <c r="A37" s="43">
        <v>2017</v>
      </c>
      <c r="B37" s="43">
        <v>3.322</v>
      </c>
      <c r="C37" s="43">
        <v>3.266</v>
      </c>
      <c r="D37" s="43">
        <v>3.253</v>
      </c>
      <c r="E37" s="43">
        <v>2.936</v>
      </c>
      <c r="F37" s="43">
        <v>3.191</v>
      </c>
      <c r="G37" s="43">
        <v>3.208</v>
      </c>
      <c r="H37" s="43">
        <v>3.142</v>
      </c>
      <c r="I37" s="43">
        <v>2.881</v>
      </c>
      <c r="J37" s="43">
        <v>3.216</v>
      </c>
      <c r="K37" s="43">
        <v>2.913</v>
      </c>
      <c r="L37" s="43">
        <v>2.89</v>
      </c>
      <c r="M37" s="43">
        <v>2.565</v>
      </c>
      <c r="N37" s="43">
        <v>3.105</v>
      </c>
      <c r="O37" s="43">
        <v>2.881</v>
      </c>
      <c r="P37" s="40"/>
      <c r="Q37" s="50"/>
      <c r="R37" s="49">
        <f t="shared" si="167"/>
        <v>3.30787389238474</v>
      </c>
      <c r="S37" s="49">
        <f t="shared" ref="S37:AE37" si="181">(C37-MIN($B$2:$O$71)/(MAX($B$2:$O$71)-MIN($B$2:$O$71)))</f>
        <v>3.25187389238474</v>
      </c>
      <c r="T37" s="49">
        <f t="shared" si="181"/>
        <v>3.23887389238474</v>
      </c>
      <c r="U37" s="49">
        <f t="shared" si="181"/>
        <v>2.92187389238474</v>
      </c>
      <c r="V37" s="49">
        <f t="shared" si="181"/>
        <v>3.17687389238474</v>
      </c>
      <c r="W37" s="49">
        <f t="shared" si="181"/>
        <v>3.19387389238474</v>
      </c>
      <c r="X37" s="49">
        <f t="shared" si="181"/>
        <v>3.12787389238474</v>
      </c>
      <c r="Y37" s="49">
        <f t="shared" si="181"/>
        <v>2.86687389238474</v>
      </c>
      <c r="Z37" s="49">
        <f t="shared" si="181"/>
        <v>3.20187389238474</v>
      </c>
      <c r="AA37" s="49">
        <f t="shared" si="181"/>
        <v>2.89887389238474</v>
      </c>
      <c r="AB37" s="49">
        <f t="shared" si="181"/>
        <v>2.87587389238474</v>
      </c>
      <c r="AC37" s="49">
        <f t="shared" si="181"/>
        <v>2.55087389238474</v>
      </c>
      <c r="AD37" s="49">
        <f t="shared" si="181"/>
        <v>3.09087389238474</v>
      </c>
      <c r="AE37" s="49">
        <f t="shared" si="181"/>
        <v>2.86687389238474</v>
      </c>
      <c r="AF37" s="50"/>
      <c r="AG37" s="49">
        <f t="shared" si="169"/>
        <v>3.30797389238474</v>
      </c>
      <c r="AH37" s="49">
        <f t="shared" ref="AH37:AU37" si="182">S37+0.0001</f>
        <v>3.25197389238474</v>
      </c>
      <c r="AI37" s="49">
        <f t="shared" si="182"/>
        <v>3.23897389238474</v>
      </c>
      <c r="AJ37" s="49">
        <f t="shared" si="182"/>
        <v>2.92197389238474</v>
      </c>
      <c r="AK37" s="49">
        <f t="shared" si="182"/>
        <v>3.17697389238474</v>
      </c>
      <c r="AL37" s="49">
        <f t="shared" si="182"/>
        <v>3.19397389238474</v>
      </c>
      <c r="AM37" s="49">
        <f t="shared" si="182"/>
        <v>3.12797389238474</v>
      </c>
      <c r="AN37" s="49">
        <f t="shared" si="182"/>
        <v>2.86697389238474</v>
      </c>
      <c r="AO37" s="49">
        <f t="shared" si="182"/>
        <v>3.20197389238474</v>
      </c>
      <c r="AP37" s="49">
        <f t="shared" si="182"/>
        <v>2.89897389238474</v>
      </c>
      <c r="AQ37" s="49">
        <f t="shared" si="182"/>
        <v>2.87597389238474</v>
      </c>
      <c r="AR37" s="49">
        <f t="shared" si="182"/>
        <v>2.55097389238474</v>
      </c>
      <c r="AS37" s="49">
        <f t="shared" si="182"/>
        <v>3.09097389238474</v>
      </c>
      <c r="AT37" s="49">
        <f t="shared" si="182"/>
        <v>2.86697389238474</v>
      </c>
      <c r="AU37" s="49">
        <f t="shared" si="171"/>
        <v>42.5726344933864</v>
      </c>
      <c r="AV37" s="50"/>
      <c r="AW37" s="49">
        <f t="shared" si="172"/>
        <v>0.00123192504387322</v>
      </c>
      <c r="AX37" s="49">
        <f t="shared" ref="AX37:BJ37" si="183">AH37/$AU$72</f>
        <v>0.00121107004177792</v>
      </c>
      <c r="AY37" s="49">
        <f t="shared" si="183"/>
        <v>0.00120622870200579</v>
      </c>
      <c r="AZ37" s="49">
        <f t="shared" si="183"/>
        <v>0.00108817449371629</v>
      </c>
      <c r="BA37" s="49">
        <f t="shared" si="183"/>
        <v>0.00118313923540028</v>
      </c>
      <c r="BB37" s="49">
        <f t="shared" si="183"/>
        <v>0.00118947021817921</v>
      </c>
      <c r="BC37" s="49">
        <f t="shared" si="183"/>
        <v>0.00116489110856688</v>
      </c>
      <c r="BD37" s="49">
        <f t="shared" si="183"/>
        <v>0.00106769190237269</v>
      </c>
      <c r="BE37" s="49">
        <f t="shared" si="183"/>
        <v>0.00119244950419282</v>
      </c>
      <c r="BF37" s="49">
        <f t="shared" si="183"/>
        <v>0.00107960904642715</v>
      </c>
      <c r="BG37" s="49">
        <f t="shared" si="183"/>
        <v>0.00107104359913801</v>
      </c>
      <c r="BH37" s="49">
        <f t="shared" si="183"/>
        <v>0.000950010104834894</v>
      </c>
      <c r="BI37" s="49">
        <f t="shared" si="183"/>
        <v>0.00115111191075391</v>
      </c>
      <c r="BJ37" s="49">
        <f t="shared" si="183"/>
        <v>0.00106769190237269</v>
      </c>
      <c r="BK37" s="49"/>
      <c r="BL37" s="49">
        <f t="shared" si="174"/>
        <v>-0.00825288423591615</v>
      </c>
      <c r="BM37" s="49">
        <f t="shared" ref="BM37:BY37" si="184">AX37*LN(AX37)</f>
        <v>-0.00813385035265893</v>
      </c>
      <c r="BN37" s="49">
        <f t="shared" si="184"/>
        <v>-0.00810616634972839</v>
      </c>
      <c r="BO37" s="49">
        <f t="shared" si="184"/>
        <v>-0.00742489070921788</v>
      </c>
      <c r="BP37" s="49">
        <f t="shared" si="184"/>
        <v>-0.00797386626545466</v>
      </c>
      <c r="BQ37" s="49">
        <f t="shared" si="184"/>
        <v>-0.00801018656451758</v>
      </c>
      <c r="BR37" s="49">
        <f t="shared" si="184"/>
        <v>-0.00786898815462866</v>
      </c>
      <c r="BS37" s="49">
        <f t="shared" si="184"/>
        <v>-0.0073054213902765</v>
      </c>
      <c r="BT37" s="49">
        <f t="shared" si="184"/>
        <v>-0.00802726679917258</v>
      </c>
      <c r="BU37" s="49">
        <f t="shared" si="184"/>
        <v>-0.00737497813626388</v>
      </c>
      <c r="BV37" s="49">
        <f t="shared" si="184"/>
        <v>-0.00732499760569392</v>
      </c>
      <c r="BW37" s="49">
        <f t="shared" si="184"/>
        <v>-0.00661115635984942</v>
      </c>
      <c r="BX37" s="49">
        <f t="shared" si="184"/>
        <v>-0.00778960529354913</v>
      </c>
      <c r="BY37" s="49">
        <f t="shared" si="184"/>
        <v>-0.0073054213902765</v>
      </c>
      <c r="BZ37" s="49">
        <f t="shared" si="176"/>
        <v>-0.107509679607204</v>
      </c>
      <c r="CA37" s="49"/>
      <c r="CB37" s="49"/>
      <c r="CC37" s="50"/>
      <c r="CD37" s="49"/>
      <c r="CE37" s="49"/>
      <c r="CF37" s="49">
        <f t="shared" si="113"/>
        <v>0.00040585174240868</v>
      </c>
      <c r="CG37" s="49">
        <f t="shared" si="114"/>
        <v>0.000398981162919766</v>
      </c>
      <c r="CH37" s="49">
        <f t="shared" si="115"/>
        <v>0.000397386206966981</v>
      </c>
      <c r="CI37" s="49">
        <f t="shared" si="116"/>
        <v>0.000358493819502941</v>
      </c>
      <c r="CJ37" s="49">
        <f t="shared" si="117"/>
        <v>0.000389779493961398</v>
      </c>
      <c r="CK37" s="49">
        <f t="shared" si="118"/>
        <v>0.000391865205591961</v>
      </c>
      <c r="CL37" s="49">
        <f t="shared" si="119"/>
        <v>0.000383767736908595</v>
      </c>
      <c r="CM37" s="49">
        <f t="shared" si="120"/>
        <v>0.000351745928933472</v>
      </c>
      <c r="CN37" s="49">
        <f t="shared" si="121"/>
        <v>0.000392846716947519</v>
      </c>
      <c r="CO37" s="49">
        <f t="shared" si="122"/>
        <v>0.000355671974355709</v>
      </c>
      <c r="CP37" s="49">
        <f t="shared" si="123"/>
        <v>0.000352850129208477</v>
      </c>
      <c r="CQ37" s="49">
        <f t="shared" si="124"/>
        <v>0.000312976230388879</v>
      </c>
      <c r="CR37" s="49">
        <f t="shared" si="125"/>
        <v>0.000379228246889133</v>
      </c>
      <c r="CS37" s="49">
        <f t="shared" si="126"/>
        <v>0.000351745928933472</v>
      </c>
      <c r="CT37" s="59">
        <v>2017</v>
      </c>
    </row>
    <row r="38" ht="22.5" customHeight="1" spans="1:98">
      <c r="A38" s="43">
        <v>2016</v>
      </c>
      <c r="B38" s="43">
        <v>3.073</v>
      </c>
      <c r="C38" s="43">
        <v>3.027</v>
      </c>
      <c r="D38" s="43">
        <v>3.012</v>
      </c>
      <c r="E38" s="43">
        <v>2.726</v>
      </c>
      <c r="F38" s="43">
        <v>2.941</v>
      </c>
      <c r="G38" s="43">
        <v>2.976</v>
      </c>
      <c r="H38" s="43">
        <v>2.936</v>
      </c>
      <c r="I38" s="43">
        <v>2.677</v>
      </c>
      <c r="J38" s="43">
        <v>3.008</v>
      </c>
      <c r="K38" s="43">
        <v>2.692</v>
      </c>
      <c r="L38" s="43">
        <v>2.688</v>
      </c>
      <c r="M38" s="43">
        <v>2.366</v>
      </c>
      <c r="N38" s="43">
        <v>2.896</v>
      </c>
      <c r="O38" s="43">
        <v>2.661</v>
      </c>
      <c r="P38" s="40"/>
      <c r="Q38" s="50"/>
      <c r="R38" s="49">
        <f t="shared" si="167"/>
        <v>3.05887389238474</v>
      </c>
      <c r="S38" s="49">
        <f t="shared" ref="S38:AE38" si="185">(C38-MIN($B$2:$O$71)/(MAX($B$2:$O$71)-MIN($B$2:$O$71)))</f>
        <v>3.01287389238474</v>
      </c>
      <c r="T38" s="49">
        <f t="shared" si="185"/>
        <v>2.99787389238474</v>
      </c>
      <c r="U38" s="49">
        <f t="shared" si="185"/>
        <v>2.71187389238474</v>
      </c>
      <c r="V38" s="49">
        <f t="shared" si="185"/>
        <v>2.92687389238474</v>
      </c>
      <c r="W38" s="49">
        <f t="shared" si="185"/>
        <v>2.96187389238474</v>
      </c>
      <c r="X38" s="49">
        <f t="shared" si="185"/>
        <v>2.92187389238474</v>
      </c>
      <c r="Y38" s="49">
        <f t="shared" si="185"/>
        <v>2.66287389238474</v>
      </c>
      <c r="Z38" s="49">
        <f t="shared" si="185"/>
        <v>2.99387389238474</v>
      </c>
      <c r="AA38" s="49">
        <f t="shared" si="185"/>
        <v>2.67787389238474</v>
      </c>
      <c r="AB38" s="49">
        <f t="shared" si="185"/>
        <v>2.67387389238474</v>
      </c>
      <c r="AC38" s="49">
        <f t="shared" si="185"/>
        <v>2.35187389238474</v>
      </c>
      <c r="AD38" s="49">
        <f t="shared" si="185"/>
        <v>2.88187389238474</v>
      </c>
      <c r="AE38" s="49">
        <f t="shared" si="185"/>
        <v>2.64687389238474</v>
      </c>
      <c r="AF38" s="50"/>
      <c r="AG38" s="49">
        <f t="shared" si="169"/>
        <v>3.05897389238474</v>
      </c>
      <c r="AH38" s="49">
        <f t="shared" ref="AH38:AU38" si="186">S38+0.0001</f>
        <v>3.01297389238474</v>
      </c>
      <c r="AI38" s="49">
        <f t="shared" si="186"/>
        <v>2.99797389238474</v>
      </c>
      <c r="AJ38" s="49">
        <f t="shared" si="186"/>
        <v>2.71197389238474</v>
      </c>
      <c r="AK38" s="49">
        <f t="shared" si="186"/>
        <v>2.92697389238474</v>
      </c>
      <c r="AL38" s="49">
        <f t="shared" si="186"/>
        <v>2.96197389238474</v>
      </c>
      <c r="AM38" s="49">
        <f t="shared" si="186"/>
        <v>2.92197389238474</v>
      </c>
      <c r="AN38" s="49">
        <f t="shared" si="186"/>
        <v>2.66297389238474</v>
      </c>
      <c r="AO38" s="49">
        <f t="shared" si="186"/>
        <v>2.99397389238474</v>
      </c>
      <c r="AP38" s="49">
        <f t="shared" si="186"/>
        <v>2.67797389238474</v>
      </c>
      <c r="AQ38" s="49">
        <f t="shared" si="186"/>
        <v>2.67397389238474</v>
      </c>
      <c r="AR38" s="49">
        <f t="shared" si="186"/>
        <v>2.35197389238474</v>
      </c>
      <c r="AS38" s="49">
        <f t="shared" si="186"/>
        <v>2.88197389238474</v>
      </c>
      <c r="AT38" s="49">
        <f t="shared" si="186"/>
        <v>2.64697389238474</v>
      </c>
      <c r="AU38" s="49">
        <f t="shared" si="171"/>
        <v>39.4826344933864</v>
      </c>
      <c r="AV38" s="50"/>
      <c r="AW38" s="49">
        <f t="shared" si="172"/>
        <v>0.00113919476669945</v>
      </c>
      <c r="AX38" s="49">
        <f t="shared" ref="AX38:BJ38" si="187">AH38/$AU$72</f>
        <v>0.00112206387212117</v>
      </c>
      <c r="AY38" s="49">
        <f t="shared" si="187"/>
        <v>0.00111647771084564</v>
      </c>
      <c r="AZ38" s="49">
        <f t="shared" si="187"/>
        <v>0.0010099682358589</v>
      </c>
      <c r="BA38" s="49">
        <f t="shared" si="187"/>
        <v>0.0010900365474748</v>
      </c>
      <c r="BB38" s="49">
        <f t="shared" si="187"/>
        <v>0.00110307092378437</v>
      </c>
      <c r="BC38" s="49">
        <f t="shared" si="187"/>
        <v>0.00108817449371629</v>
      </c>
      <c r="BD38" s="49">
        <f t="shared" si="187"/>
        <v>0.000991720109025505</v>
      </c>
      <c r="BE38" s="49">
        <f t="shared" si="187"/>
        <v>0.00111498806783883</v>
      </c>
      <c r="BF38" s="49">
        <f t="shared" si="187"/>
        <v>0.000997306270301033</v>
      </c>
      <c r="BG38" s="49">
        <f t="shared" si="187"/>
        <v>0.000995816627294226</v>
      </c>
      <c r="BH38" s="49">
        <f t="shared" si="187"/>
        <v>0.000875900365246218</v>
      </c>
      <c r="BI38" s="49">
        <f t="shared" si="187"/>
        <v>0.00107327806364822</v>
      </c>
      <c r="BJ38" s="49">
        <f t="shared" si="187"/>
        <v>0.000985761536998275</v>
      </c>
      <c r="BK38" s="49"/>
      <c r="BL38" s="49">
        <f t="shared" si="174"/>
        <v>-0.00772081690148118</v>
      </c>
      <c r="BM38" s="49">
        <f t="shared" ref="BM38:BY38" si="188">AX38*LN(AX38)</f>
        <v>-0.00762171483999504</v>
      </c>
      <c r="BN38" s="49">
        <f t="shared" si="188"/>
        <v>-0.00758934259452881</v>
      </c>
      <c r="BO38" s="49">
        <f t="shared" si="188"/>
        <v>-0.0069665956584022</v>
      </c>
      <c r="BP38" s="49">
        <f t="shared" si="188"/>
        <v>-0.0074357323285351</v>
      </c>
      <c r="BQ38" s="49">
        <f t="shared" si="188"/>
        <v>-0.00751153490235546</v>
      </c>
      <c r="BR38" s="49">
        <f t="shared" si="188"/>
        <v>-0.00742489070921788</v>
      </c>
      <c r="BS38" s="49">
        <f t="shared" si="188"/>
        <v>-0.00685880533607042</v>
      </c>
      <c r="BT38" s="49">
        <f t="shared" si="188"/>
        <v>-0.00758070528110443</v>
      </c>
      <c r="BU38" s="49">
        <f t="shared" si="188"/>
        <v>-0.00689183775178098</v>
      </c>
      <c r="BV38" s="49">
        <f t="shared" si="188"/>
        <v>-0.00688303217426454</v>
      </c>
      <c r="BW38" s="49">
        <f t="shared" si="188"/>
        <v>-0.00616656473914329</v>
      </c>
      <c r="BX38" s="49">
        <f t="shared" si="188"/>
        <v>-0.00733804258687471</v>
      </c>
      <c r="BY38" s="49">
        <f t="shared" si="188"/>
        <v>-0.00682353607254713</v>
      </c>
      <c r="BZ38" s="49">
        <f t="shared" si="176"/>
        <v>-0.100813151876301</v>
      </c>
      <c r="CA38" s="49"/>
      <c r="CB38" s="49"/>
      <c r="CC38" s="50"/>
      <c r="CD38" s="49"/>
      <c r="CE38" s="49"/>
      <c r="CF38" s="49">
        <f t="shared" si="113"/>
        <v>0.000375302201466895</v>
      </c>
      <c r="CG38" s="49">
        <f t="shared" si="114"/>
        <v>0.000369658511172431</v>
      </c>
      <c r="CH38" s="49">
        <f t="shared" si="115"/>
        <v>0.000367818177380757</v>
      </c>
      <c r="CI38" s="49">
        <f t="shared" si="116"/>
        <v>0.000332729146419511</v>
      </c>
      <c r="CJ38" s="49">
        <f t="shared" si="117"/>
        <v>0.000359107264100166</v>
      </c>
      <c r="CK38" s="49">
        <f t="shared" si="118"/>
        <v>0.000363401376280739</v>
      </c>
      <c r="CL38" s="49">
        <f t="shared" si="119"/>
        <v>0.000358493819502941</v>
      </c>
      <c r="CM38" s="49">
        <f t="shared" si="120"/>
        <v>0.000326717389366709</v>
      </c>
      <c r="CN38" s="49">
        <f t="shared" si="121"/>
        <v>0.000367327421702977</v>
      </c>
      <c r="CO38" s="49">
        <f t="shared" si="122"/>
        <v>0.000328557723158383</v>
      </c>
      <c r="CP38" s="49">
        <f t="shared" si="123"/>
        <v>0.000328066967480603</v>
      </c>
      <c r="CQ38" s="49">
        <f t="shared" si="124"/>
        <v>0.00028856113541934</v>
      </c>
      <c r="CR38" s="49">
        <f t="shared" si="125"/>
        <v>0.000353586262725146</v>
      </c>
      <c r="CS38" s="49">
        <f t="shared" si="126"/>
        <v>0.00032475436665559</v>
      </c>
      <c r="CT38" s="59">
        <v>2016</v>
      </c>
    </row>
    <row r="39" ht="22.5" customHeight="1" spans="1:98">
      <c r="A39" s="43">
        <v>2015</v>
      </c>
      <c r="B39" s="43">
        <v>2.911</v>
      </c>
      <c r="C39" s="43">
        <v>2.818</v>
      </c>
      <c r="D39" s="43">
        <v>2.81</v>
      </c>
      <c r="E39" s="43">
        <v>2.555</v>
      </c>
      <c r="F39" s="43">
        <v>2.751</v>
      </c>
      <c r="G39" s="43">
        <v>2.758</v>
      </c>
      <c r="H39" s="43">
        <v>2.728</v>
      </c>
      <c r="I39" s="43">
        <v>2.489</v>
      </c>
      <c r="J39" s="43">
        <v>2.884</v>
      </c>
      <c r="K39" s="43">
        <v>2.496</v>
      </c>
      <c r="L39" s="43">
        <v>2.522</v>
      </c>
      <c r="M39" s="43">
        <v>2.224</v>
      </c>
      <c r="N39" s="43">
        <v>2.707</v>
      </c>
      <c r="O39" s="43">
        <v>2.463</v>
      </c>
      <c r="P39" s="40"/>
      <c r="Q39" s="50"/>
      <c r="R39" s="49">
        <f t="shared" si="167"/>
        <v>2.89687389238474</v>
      </c>
      <c r="S39" s="49">
        <f t="shared" ref="S39:AE39" si="189">(C39-MIN($B$2:$O$71)/(MAX($B$2:$O$71)-MIN($B$2:$O$71)))</f>
        <v>2.80387389238474</v>
      </c>
      <c r="T39" s="49">
        <f t="shared" si="189"/>
        <v>2.79587389238474</v>
      </c>
      <c r="U39" s="49">
        <f t="shared" si="189"/>
        <v>2.54087389238474</v>
      </c>
      <c r="V39" s="49">
        <f t="shared" si="189"/>
        <v>2.73687389238474</v>
      </c>
      <c r="W39" s="49">
        <f t="shared" si="189"/>
        <v>2.74387389238474</v>
      </c>
      <c r="X39" s="49">
        <f t="shared" si="189"/>
        <v>2.71387389238474</v>
      </c>
      <c r="Y39" s="49">
        <f t="shared" si="189"/>
        <v>2.47487389238474</v>
      </c>
      <c r="Z39" s="49">
        <f t="shared" si="189"/>
        <v>2.86987389238474</v>
      </c>
      <c r="AA39" s="49">
        <f t="shared" si="189"/>
        <v>2.48187389238474</v>
      </c>
      <c r="AB39" s="49">
        <f t="shared" si="189"/>
        <v>2.50787389238474</v>
      </c>
      <c r="AC39" s="49">
        <f t="shared" si="189"/>
        <v>2.20987389238474</v>
      </c>
      <c r="AD39" s="49">
        <f t="shared" si="189"/>
        <v>2.69287389238474</v>
      </c>
      <c r="AE39" s="49">
        <f t="shared" si="189"/>
        <v>2.44887389238474</v>
      </c>
      <c r="AF39" s="50"/>
      <c r="AG39" s="49">
        <f t="shared" si="169"/>
        <v>2.89697389238474</v>
      </c>
      <c r="AH39" s="49">
        <f t="shared" ref="AH39:AU39" si="190">S39+0.0001</f>
        <v>2.80397389238474</v>
      </c>
      <c r="AI39" s="49">
        <f t="shared" si="190"/>
        <v>2.79597389238474</v>
      </c>
      <c r="AJ39" s="49">
        <f t="shared" si="190"/>
        <v>2.54097389238474</v>
      </c>
      <c r="AK39" s="49">
        <f t="shared" si="190"/>
        <v>2.73697389238474</v>
      </c>
      <c r="AL39" s="49">
        <f t="shared" si="190"/>
        <v>2.74397389238474</v>
      </c>
      <c r="AM39" s="49">
        <f t="shared" si="190"/>
        <v>2.71397389238474</v>
      </c>
      <c r="AN39" s="49">
        <f t="shared" si="190"/>
        <v>2.47497389238474</v>
      </c>
      <c r="AO39" s="49">
        <f t="shared" si="190"/>
        <v>2.86997389238474</v>
      </c>
      <c r="AP39" s="49">
        <f t="shared" si="190"/>
        <v>2.48197389238474</v>
      </c>
      <c r="AQ39" s="49">
        <f t="shared" si="190"/>
        <v>2.50797389238474</v>
      </c>
      <c r="AR39" s="49">
        <f t="shared" si="190"/>
        <v>2.20997389238474</v>
      </c>
      <c r="AS39" s="49">
        <f t="shared" si="190"/>
        <v>2.69297389238474</v>
      </c>
      <c r="AT39" s="49">
        <f t="shared" si="190"/>
        <v>2.44897389238474</v>
      </c>
      <c r="AU39" s="49">
        <f t="shared" si="171"/>
        <v>36.9196344933864</v>
      </c>
      <c r="AV39" s="50"/>
      <c r="AW39" s="49">
        <f t="shared" si="172"/>
        <v>0.00107886422492375</v>
      </c>
      <c r="AX39" s="49">
        <f t="shared" ref="AX39:BJ39" si="191">AH39/$AU$72</f>
        <v>0.00104423002501547</v>
      </c>
      <c r="AY39" s="49">
        <f t="shared" si="191"/>
        <v>0.00104125073900186</v>
      </c>
      <c r="AZ39" s="49">
        <f t="shared" si="191"/>
        <v>0.000946285997317875</v>
      </c>
      <c r="BA39" s="49">
        <f t="shared" si="191"/>
        <v>0.00101927850465144</v>
      </c>
      <c r="BB39" s="49">
        <f t="shared" si="191"/>
        <v>0.00102188537991336</v>
      </c>
      <c r="BC39" s="49">
        <f t="shared" si="191"/>
        <v>0.0010107130573623</v>
      </c>
      <c r="BD39" s="49">
        <f t="shared" si="191"/>
        <v>0.00092170688770555</v>
      </c>
      <c r="BE39" s="49">
        <f t="shared" si="191"/>
        <v>0.0010688091346278</v>
      </c>
      <c r="BF39" s="49">
        <f t="shared" si="191"/>
        <v>0.000924313762967463</v>
      </c>
      <c r="BG39" s="49">
        <f t="shared" si="191"/>
        <v>0.000933996442511712</v>
      </c>
      <c r="BH39" s="49">
        <f t="shared" si="191"/>
        <v>0.00082301803850455</v>
      </c>
      <c r="BI39" s="49">
        <f t="shared" si="191"/>
        <v>0.00100289243157656</v>
      </c>
      <c r="BJ39" s="49">
        <f t="shared" si="191"/>
        <v>0.000912024208161301</v>
      </c>
      <c r="BK39" s="49"/>
      <c r="BL39" s="49">
        <f t="shared" si="174"/>
        <v>-0.00737063470867883</v>
      </c>
      <c r="BM39" s="49">
        <f t="shared" ref="BM39:BY39" si="192">AX39*LN(AX39)</f>
        <v>-0.00716809140566147</v>
      </c>
      <c r="BN39" s="49">
        <f t="shared" si="192"/>
        <v>-0.00715061520173814</v>
      </c>
      <c r="BO39" s="49">
        <f t="shared" si="192"/>
        <v>-0.00658895695293433</v>
      </c>
      <c r="BP39" s="49">
        <f t="shared" si="192"/>
        <v>-0.0070214633190345</v>
      </c>
      <c r="BQ39" s="49">
        <f t="shared" si="192"/>
        <v>-0.00703681099097346</v>
      </c>
      <c r="BR39" s="49">
        <f t="shared" si="192"/>
        <v>-0.00697098821920084</v>
      </c>
      <c r="BS39" s="49">
        <f t="shared" si="192"/>
        <v>-0.00644207055235684</v>
      </c>
      <c r="BT39" s="49">
        <f t="shared" si="192"/>
        <v>-0.00731194796285858</v>
      </c>
      <c r="BU39" s="49">
        <f t="shared" si="192"/>
        <v>-0.00645768018375448</v>
      </c>
      <c r="BV39" s="49">
        <f t="shared" si="192"/>
        <v>-0.00651559460815473</v>
      </c>
      <c r="BW39" s="49">
        <f t="shared" si="192"/>
        <v>-0.00584551231680423</v>
      </c>
      <c r="BX39" s="49">
        <f t="shared" si="192"/>
        <v>-0.00692483887784472</v>
      </c>
      <c r="BY39" s="49">
        <f t="shared" si="192"/>
        <v>-0.00638402720342883</v>
      </c>
      <c r="BZ39" s="49">
        <f t="shared" si="176"/>
        <v>-0.095189232503424</v>
      </c>
      <c r="CA39" s="49"/>
      <c r="CB39" s="49"/>
      <c r="CC39" s="50"/>
      <c r="CD39" s="49"/>
      <c r="CE39" s="49"/>
      <c r="CF39" s="49">
        <f t="shared" si="113"/>
        <v>0.000355426596516821</v>
      </c>
      <c r="CG39" s="49">
        <f t="shared" si="114"/>
        <v>0.000344016527008442</v>
      </c>
      <c r="CH39" s="49">
        <f t="shared" si="115"/>
        <v>0.000343035015652884</v>
      </c>
      <c r="CI39" s="49">
        <f t="shared" si="116"/>
        <v>0.000311749341194429</v>
      </c>
      <c r="CJ39" s="49">
        <f t="shared" si="117"/>
        <v>0.000335796369405631</v>
      </c>
      <c r="CK39" s="49">
        <f t="shared" si="118"/>
        <v>0.000336655191841748</v>
      </c>
      <c r="CL39" s="49">
        <f t="shared" si="119"/>
        <v>0.000332974524258399</v>
      </c>
      <c r="CM39" s="49">
        <f t="shared" si="120"/>
        <v>0.000303651872511065</v>
      </c>
      <c r="CN39" s="49">
        <f t="shared" si="121"/>
        <v>0.000352113995691808</v>
      </c>
      <c r="CO39" s="49">
        <f t="shared" si="122"/>
        <v>0.000304510694947179</v>
      </c>
      <c r="CP39" s="49">
        <f t="shared" si="123"/>
        <v>0.000307700606852747</v>
      </c>
      <c r="CQ39" s="49">
        <f t="shared" si="124"/>
        <v>0.000271139308858162</v>
      </c>
      <c r="CR39" s="49">
        <f t="shared" si="125"/>
        <v>0.000330398056950056</v>
      </c>
      <c r="CS39" s="49">
        <f t="shared" si="126"/>
        <v>0.000300461960605497</v>
      </c>
      <c r="CT39" s="59">
        <v>2015</v>
      </c>
    </row>
    <row r="40" ht="22.5" customHeight="1" spans="1:98">
      <c r="A40" s="43">
        <v>2014</v>
      </c>
      <c r="B40" s="43">
        <v>2.654</v>
      </c>
      <c r="C40" s="43">
        <v>2.619</v>
      </c>
      <c r="D40" s="43">
        <v>2.619</v>
      </c>
      <c r="E40" s="43">
        <v>2.427</v>
      </c>
      <c r="F40" s="43">
        <v>2.562</v>
      </c>
      <c r="G40" s="43">
        <v>2.573</v>
      </c>
      <c r="H40" s="43">
        <v>2.543</v>
      </c>
      <c r="I40" s="43">
        <v>2.325</v>
      </c>
      <c r="J40" s="43">
        <v>2.668</v>
      </c>
      <c r="K40" s="43">
        <v>2.336</v>
      </c>
      <c r="L40" s="43">
        <v>2.361</v>
      </c>
      <c r="M40" s="43">
        <v>2.088</v>
      </c>
      <c r="N40" s="43">
        <v>2.539</v>
      </c>
      <c r="O40" s="43">
        <v>2.126</v>
      </c>
      <c r="P40" s="40"/>
      <c r="Q40" s="50"/>
      <c r="R40" s="49">
        <f t="shared" si="167"/>
        <v>2.63987389238474</v>
      </c>
      <c r="S40" s="49">
        <f t="shared" ref="S40:AE40" si="193">(C40-MIN($B$2:$O$71)/(MAX($B$2:$O$71)-MIN($B$2:$O$71)))</f>
        <v>2.60487389238474</v>
      </c>
      <c r="T40" s="49">
        <f t="shared" si="193"/>
        <v>2.60487389238474</v>
      </c>
      <c r="U40" s="49">
        <f t="shared" si="193"/>
        <v>2.41287389238474</v>
      </c>
      <c r="V40" s="49">
        <f t="shared" si="193"/>
        <v>2.54787389238474</v>
      </c>
      <c r="W40" s="49">
        <f t="shared" si="193"/>
        <v>2.55887389238474</v>
      </c>
      <c r="X40" s="49">
        <f t="shared" si="193"/>
        <v>2.52887389238474</v>
      </c>
      <c r="Y40" s="49">
        <f t="shared" si="193"/>
        <v>2.31087389238474</v>
      </c>
      <c r="Z40" s="49">
        <f t="shared" si="193"/>
        <v>2.65387389238474</v>
      </c>
      <c r="AA40" s="49">
        <f t="shared" si="193"/>
        <v>2.32187389238474</v>
      </c>
      <c r="AB40" s="49">
        <f t="shared" si="193"/>
        <v>2.34687389238474</v>
      </c>
      <c r="AC40" s="49">
        <f t="shared" si="193"/>
        <v>2.07387389238474</v>
      </c>
      <c r="AD40" s="49">
        <f t="shared" si="193"/>
        <v>2.52487389238474</v>
      </c>
      <c r="AE40" s="49">
        <f t="shared" si="193"/>
        <v>2.11187389238474</v>
      </c>
      <c r="AF40" s="50"/>
      <c r="AG40" s="49">
        <f t="shared" si="169"/>
        <v>2.63997389238474</v>
      </c>
      <c r="AH40" s="49">
        <f t="shared" ref="AH40:AU40" si="194">S40+0.0001</f>
        <v>2.60497389238474</v>
      </c>
      <c r="AI40" s="49">
        <f t="shared" si="194"/>
        <v>2.60497389238474</v>
      </c>
      <c r="AJ40" s="49">
        <f t="shared" si="194"/>
        <v>2.41297389238474</v>
      </c>
      <c r="AK40" s="49">
        <f t="shared" si="194"/>
        <v>2.54797389238474</v>
      </c>
      <c r="AL40" s="49">
        <f t="shared" si="194"/>
        <v>2.55897389238474</v>
      </c>
      <c r="AM40" s="49">
        <f t="shared" si="194"/>
        <v>2.52897389238474</v>
      </c>
      <c r="AN40" s="49">
        <f t="shared" si="194"/>
        <v>2.31097389238474</v>
      </c>
      <c r="AO40" s="49">
        <f t="shared" si="194"/>
        <v>2.65397389238474</v>
      </c>
      <c r="AP40" s="49">
        <f t="shared" si="194"/>
        <v>2.32197389238474</v>
      </c>
      <c r="AQ40" s="49">
        <f t="shared" si="194"/>
        <v>2.34697389238474</v>
      </c>
      <c r="AR40" s="49">
        <f t="shared" si="194"/>
        <v>2.07397389238474</v>
      </c>
      <c r="AS40" s="49">
        <f t="shared" si="194"/>
        <v>2.52497389238474</v>
      </c>
      <c r="AT40" s="49">
        <f t="shared" si="194"/>
        <v>2.11197389238474</v>
      </c>
      <c r="AU40" s="49">
        <f t="shared" si="171"/>
        <v>34.2436344933864</v>
      </c>
      <c r="AV40" s="50"/>
      <c r="AW40" s="49">
        <f t="shared" si="172"/>
        <v>0.000983154661736362</v>
      </c>
      <c r="AX40" s="49">
        <f t="shared" ref="AX40:BJ40" si="195">AH40/$AU$72</f>
        <v>0.000970120285426796</v>
      </c>
      <c r="AY40" s="49">
        <f t="shared" si="195"/>
        <v>0.000970120285426796</v>
      </c>
      <c r="AZ40" s="49">
        <f t="shared" si="195"/>
        <v>0.000898617421100033</v>
      </c>
      <c r="BA40" s="49">
        <f t="shared" si="195"/>
        <v>0.000948892872579788</v>
      </c>
      <c r="BB40" s="49">
        <f t="shared" si="195"/>
        <v>0.000952989390848509</v>
      </c>
      <c r="BC40" s="49">
        <f t="shared" si="195"/>
        <v>0.000941817068297452</v>
      </c>
      <c r="BD40" s="49">
        <f t="shared" si="195"/>
        <v>0.000860631524426441</v>
      </c>
      <c r="BE40" s="49">
        <f t="shared" si="195"/>
        <v>0.000988368412260188</v>
      </c>
      <c r="BF40" s="49">
        <f t="shared" si="195"/>
        <v>0.000864728042695161</v>
      </c>
      <c r="BG40" s="49">
        <f t="shared" si="195"/>
        <v>0.000874038311487709</v>
      </c>
      <c r="BH40" s="49">
        <f t="shared" si="195"/>
        <v>0.000772370176273093</v>
      </c>
      <c r="BI40" s="49">
        <f t="shared" si="195"/>
        <v>0.000940327425290645</v>
      </c>
      <c r="BJ40" s="49">
        <f t="shared" si="195"/>
        <v>0.000786521784837765</v>
      </c>
      <c r="BK40" s="49"/>
      <c r="BL40" s="49">
        <f t="shared" si="174"/>
        <v>-0.00680809445675203</v>
      </c>
      <c r="BM40" s="49">
        <f t="shared" ref="BM40:BY40" si="196">AX40*LN(AX40)</f>
        <v>-0.00673078232507902</v>
      </c>
      <c r="BN40" s="49">
        <f t="shared" si="196"/>
        <v>-0.00673078232507902</v>
      </c>
      <c r="BO40" s="49">
        <f t="shared" si="196"/>
        <v>-0.00630348954565302</v>
      </c>
      <c r="BP40" s="49">
        <f t="shared" si="196"/>
        <v>-0.00660449807325485</v>
      </c>
      <c r="BQ40" s="49">
        <f t="shared" si="196"/>
        <v>-0.00662890537149918</v>
      </c>
      <c r="BR40" s="49">
        <f t="shared" si="196"/>
        <v>-0.0065622983132866</v>
      </c>
      <c r="BS40" s="49">
        <f t="shared" si="196"/>
        <v>-0.00607420313338226</v>
      </c>
      <c r="BT40" s="49">
        <f t="shared" si="196"/>
        <v>-0.0068389707943762</v>
      </c>
      <c r="BU40" s="49">
        <f t="shared" si="196"/>
        <v>-0.00609900946836523</v>
      </c>
      <c r="BV40" s="49">
        <f t="shared" si="196"/>
        <v>-0.00615531547298782</v>
      </c>
      <c r="BW40" s="49">
        <f t="shared" si="196"/>
        <v>-0.00553484069100872</v>
      </c>
      <c r="BX40" s="49">
        <f t="shared" si="196"/>
        <v>-0.00655340739278098</v>
      </c>
      <c r="BY40" s="49">
        <f t="shared" si="196"/>
        <v>-0.0056219713086849</v>
      </c>
      <c r="BZ40" s="49">
        <f t="shared" si="176"/>
        <v>-0.0892465686721899</v>
      </c>
      <c r="CA40" s="49"/>
      <c r="CB40" s="49"/>
      <c r="CC40" s="50"/>
      <c r="CD40" s="49"/>
      <c r="CE40" s="49"/>
      <c r="CF40" s="49">
        <f t="shared" si="113"/>
        <v>0.000323895544219476</v>
      </c>
      <c r="CG40" s="49">
        <f t="shared" si="114"/>
        <v>0.000319601432038904</v>
      </c>
      <c r="CH40" s="49">
        <f t="shared" si="115"/>
        <v>0.000319601432038904</v>
      </c>
      <c r="CI40" s="49">
        <f t="shared" si="116"/>
        <v>0.00029604515950548</v>
      </c>
      <c r="CJ40" s="49">
        <f t="shared" si="117"/>
        <v>0.000312608163630544</v>
      </c>
      <c r="CK40" s="49">
        <f t="shared" si="118"/>
        <v>0.000313957741744438</v>
      </c>
      <c r="CL40" s="49">
        <f t="shared" si="119"/>
        <v>0.00031027707416109</v>
      </c>
      <c r="CM40" s="49">
        <f t="shared" si="120"/>
        <v>0.000283530889722098</v>
      </c>
      <c r="CN40" s="49">
        <f t="shared" si="121"/>
        <v>0.000325613189091705</v>
      </c>
      <c r="CO40" s="49">
        <f t="shared" si="122"/>
        <v>0.000284880467835992</v>
      </c>
      <c r="CP40" s="49">
        <f t="shared" si="123"/>
        <v>0.000287947690822115</v>
      </c>
      <c r="CQ40" s="49">
        <f t="shared" si="124"/>
        <v>0.000254453615813653</v>
      </c>
      <c r="CR40" s="49">
        <f t="shared" si="125"/>
        <v>0.000309786318483311</v>
      </c>
      <c r="CS40" s="49">
        <f t="shared" si="126"/>
        <v>0.00025911579475256</v>
      </c>
      <c r="CT40" s="59">
        <v>2014</v>
      </c>
    </row>
    <row r="41" ht="22.5" customHeight="1" spans="1:98">
      <c r="A41" s="43">
        <v>2013</v>
      </c>
      <c r="B41" s="43">
        <v>2.433</v>
      </c>
      <c r="C41" s="43">
        <v>2.436</v>
      </c>
      <c r="D41" s="43">
        <v>2.455</v>
      </c>
      <c r="E41" s="43">
        <v>2.254</v>
      </c>
      <c r="F41" s="43">
        <v>2.341</v>
      </c>
      <c r="G41" s="43">
        <v>2.369</v>
      </c>
      <c r="H41" s="43">
        <v>2.37</v>
      </c>
      <c r="I41" s="43">
        <v>2.136</v>
      </c>
      <c r="J41" s="43">
        <v>2.437</v>
      </c>
      <c r="K41" s="43">
        <v>2.153</v>
      </c>
      <c r="L41" s="43">
        <v>2.17</v>
      </c>
      <c r="M41" s="43">
        <v>1.965</v>
      </c>
      <c r="N41" s="43">
        <v>2.355</v>
      </c>
      <c r="O41" s="43">
        <v>1.935</v>
      </c>
      <c r="P41" s="40"/>
      <c r="Q41" s="50"/>
      <c r="R41" s="49">
        <f t="shared" si="167"/>
        <v>2.41887389238474</v>
      </c>
      <c r="S41" s="49">
        <f t="shared" ref="S41:AE41" si="197">(C41-MIN($B$2:$O$71)/(MAX($B$2:$O$71)-MIN($B$2:$O$71)))</f>
        <v>2.42187389238474</v>
      </c>
      <c r="T41" s="49">
        <f t="shared" si="197"/>
        <v>2.44087389238474</v>
      </c>
      <c r="U41" s="49">
        <f t="shared" si="197"/>
        <v>2.23987389238474</v>
      </c>
      <c r="V41" s="49">
        <f t="shared" si="197"/>
        <v>2.32687389238474</v>
      </c>
      <c r="W41" s="49">
        <f t="shared" si="197"/>
        <v>2.35487389238474</v>
      </c>
      <c r="X41" s="49">
        <f t="shared" si="197"/>
        <v>2.35587389238474</v>
      </c>
      <c r="Y41" s="49">
        <f t="shared" si="197"/>
        <v>2.12187389238474</v>
      </c>
      <c r="Z41" s="49">
        <f t="shared" si="197"/>
        <v>2.42287389238474</v>
      </c>
      <c r="AA41" s="49">
        <f t="shared" si="197"/>
        <v>2.13887389238474</v>
      </c>
      <c r="AB41" s="49">
        <f t="shared" si="197"/>
        <v>2.15587389238474</v>
      </c>
      <c r="AC41" s="49">
        <f t="shared" si="197"/>
        <v>1.95087389238474</v>
      </c>
      <c r="AD41" s="49">
        <f t="shared" si="197"/>
        <v>2.34087389238474</v>
      </c>
      <c r="AE41" s="49">
        <f t="shared" si="197"/>
        <v>1.92087389238474</v>
      </c>
      <c r="AF41" s="50"/>
      <c r="AG41" s="49">
        <f t="shared" si="169"/>
        <v>2.41897389238474</v>
      </c>
      <c r="AH41" s="49">
        <f t="shared" ref="AH41:AU41" si="198">S41+0.0001</f>
        <v>2.42197389238474</v>
      </c>
      <c r="AI41" s="49">
        <f t="shared" si="198"/>
        <v>2.44097389238474</v>
      </c>
      <c r="AJ41" s="49">
        <f t="shared" si="198"/>
        <v>2.23997389238474</v>
      </c>
      <c r="AK41" s="49">
        <f t="shared" si="198"/>
        <v>2.32697389238474</v>
      </c>
      <c r="AL41" s="49">
        <f t="shared" si="198"/>
        <v>2.35497389238474</v>
      </c>
      <c r="AM41" s="49">
        <f t="shared" si="198"/>
        <v>2.35597389238474</v>
      </c>
      <c r="AN41" s="49">
        <f t="shared" si="198"/>
        <v>2.12197389238474</v>
      </c>
      <c r="AO41" s="49">
        <f t="shared" si="198"/>
        <v>2.42297389238474</v>
      </c>
      <c r="AP41" s="49">
        <f t="shared" si="198"/>
        <v>2.13897389238474</v>
      </c>
      <c r="AQ41" s="49">
        <f t="shared" si="198"/>
        <v>2.15597389238474</v>
      </c>
      <c r="AR41" s="49">
        <f t="shared" si="198"/>
        <v>1.95097389238474</v>
      </c>
      <c r="AS41" s="49">
        <f t="shared" si="198"/>
        <v>2.34097389238474</v>
      </c>
      <c r="AT41" s="49">
        <f t="shared" si="198"/>
        <v>1.92097389238474</v>
      </c>
      <c r="AU41" s="49">
        <f t="shared" si="171"/>
        <v>31.6126344933864</v>
      </c>
      <c r="AV41" s="50"/>
      <c r="AW41" s="49">
        <f t="shared" si="172"/>
        <v>0.000900851885610244</v>
      </c>
      <c r="AX41" s="49">
        <f t="shared" ref="AX41:BJ41" si="199">AH41/$AU$72</f>
        <v>0.00090196911786535</v>
      </c>
      <c r="AY41" s="49">
        <f t="shared" si="199"/>
        <v>0.000909044922147686</v>
      </c>
      <c r="AZ41" s="49">
        <f t="shared" si="199"/>
        <v>0.000834190361055606</v>
      </c>
      <c r="BA41" s="49">
        <f t="shared" si="199"/>
        <v>0.000866590096453671</v>
      </c>
      <c r="BB41" s="49">
        <f t="shared" si="199"/>
        <v>0.000877017597501324</v>
      </c>
      <c r="BC41" s="49">
        <f t="shared" si="199"/>
        <v>0.000877390008253025</v>
      </c>
      <c r="BD41" s="49">
        <f t="shared" si="199"/>
        <v>0.000790245892354784</v>
      </c>
      <c r="BE41" s="49">
        <f t="shared" si="199"/>
        <v>0.000902341528617052</v>
      </c>
      <c r="BF41" s="49">
        <f t="shared" si="199"/>
        <v>0.000796576875133716</v>
      </c>
      <c r="BG41" s="49">
        <f t="shared" si="199"/>
        <v>0.000802907857912648</v>
      </c>
      <c r="BH41" s="49">
        <f t="shared" si="199"/>
        <v>0.000726563653813761</v>
      </c>
      <c r="BI41" s="49">
        <f t="shared" si="199"/>
        <v>0.000871803846977497</v>
      </c>
      <c r="BJ41" s="49">
        <f t="shared" si="199"/>
        <v>0.000715391331262704</v>
      </c>
      <c r="BK41" s="49"/>
      <c r="BL41" s="49">
        <f t="shared" si="174"/>
        <v>-0.00631692629894958</v>
      </c>
      <c r="BM41" s="49">
        <f t="shared" ref="BM41:BY41" si="200">AX41*LN(AX41)</f>
        <v>-0.00632364259635781</v>
      </c>
      <c r="BN41" s="49">
        <f t="shared" si="200"/>
        <v>-0.00636614708055775</v>
      </c>
      <c r="BO41" s="49">
        <f t="shared" si="200"/>
        <v>-0.00591361628727886</v>
      </c>
      <c r="BP41" s="49">
        <f t="shared" si="200"/>
        <v>-0.00611027865421505</v>
      </c>
      <c r="BQ41" s="49">
        <f t="shared" si="200"/>
        <v>-0.00617331239822095</v>
      </c>
      <c r="BR41" s="49">
        <f t="shared" si="200"/>
        <v>-0.006175561301548</v>
      </c>
      <c r="BS41" s="49">
        <f t="shared" si="200"/>
        <v>-0.00564485790979045</v>
      </c>
      <c r="BT41" s="49">
        <f t="shared" si="200"/>
        <v>-0.0063258810545492</v>
      </c>
      <c r="BU41" s="49">
        <f t="shared" si="200"/>
        <v>-0.00568372489791542</v>
      </c>
      <c r="BV41" s="49">
        <f t="shared" si="200"/>
        <v>-0.00572254156853033</v>
      </c>
      <c r="BW41" s="49">
        <f t="shared" si="200"/>
        <v>-0.00525100954928243</v>
      </c>
      <c r="BX41" s="49">
        <f t="shared" si="200"/>
        <v>-0.006141811116512</v>
      </c>
      <c r="BY41" s="49">
        <f t="shared" si="200"/>
        <v>-0.00518135109414932</v>
      </c>
      <c r="BZ41" s="49">
        <f t="shared" si="176"/>
        <v>-0.0833306618078572</v>
      </c>
      <c r="CA41" s="49"/>
      <c r="CB41" s="49"/>
      <c r="CC41" s="50"/>
      <c r="CD41" s="49"/>
      <c r="CE41" s="49"/>
      <c r="CF41" s="49">
        <f t="shared" si="113"/>
        <v>0.000296781293022149</v>
      </c>
      <c r="CG41" s="49">
        <f t="shared" si="114"/>
        <v>0.000297149359780484</v>
      </c>
      <c r="CH41" s="49">
        <f t="shared" si="115"/>
        <v>0.000299480449249938</v>
      </c>
      <c r="CI41" s="49">
        <f t="shared" si="116"/>
        <v>0.000274819976441509</v>
      </c>
      <c r="CJ41" s="49">
        <f t="shared" si="117"/>
        <v>0.000285493912433217</v>
      </c>
      <c r="CK41" s="49">
        <f t="shared" si="118"/>
        <v>0.000288929202177675</v>
      </c>
      <c r="CL41" s="49">
        <f t="shared" si="119"/>
        <v>0.000289051891097119</v>
      </c>
      <c r="CM41" s="49">
        <f t="shared" si="120"/>
        <v>0.000260342683947009</v>
      </c>
      <c r="CN41" s="49">
        <f t="shared" si="121"/>
        <v>0.000297272048699929</v>
      </c>
      <c r="CO41" s="49">
        <f t="shared" si="122"/>
        <v>0.000262428395577573</v>
      </c>
      <c r="CP41" s="49">
        <f t="shared" si="123"/>
        <v>0.000264514107208136</v>
      </c>
      <c r="CQ41" s="49">
        <f t="shared" si="124"/>
        <v>0.000239362878721928</v>
      </c>
      <c r="CR41" s="49">
        <f t="shared" si="125"/>
        <v>0.000287211557305446</v>
      </c>
      <c r="CS41" s="49">
        <f t="shared" si="126"/>
        <v>0.000235682211138581</v>
      </c>
      <c r="CT41" s="59">
        <v>2013</v>
      </c>
    </row>
    <row r="42" ht="22.5" customHeight="1" spans="1:98">
      <c r="A42" s="44" t="s">
        <v>46</v>
      </c>
      <c r="B42" s="43">
        <v>2.063</v>
      </c>
      <c r="C42" s="43">
        <v>2.492</v>
      </c>
      <c r="D42" s="43">
        <v>2.226</v>
      </c>
      <c r="E42" s="43">
        <v>2.464</v>
      </c>
      <c r="F42" s="43">
        <v>2.374</v>
      </c>
      <c r="G42" s="43">
        <v>2.582</v>
      </c>
      <c r="H42" s="43">
        <v>2.084</v>
      </c>
      <c r="I42" s="43">
        <v>2.283</v>
      </c>
      <c r="J42" s="43">
        <v>2.27</v>
      </c>
      <c r="K42" s="43">
        <v>1.969</v>
      </c>
      <c r="L42" s="43">
        <v>2.015</v>
      </c>
      <c r="M42" s="43">
        <v>2.021</v>
      </c>
      <c r="N42" s="43">
        <v>2.081</v>
      </c>
      <c r="O42" s="43">
        <v>2.109</v>
      </c>
      <c r="P42" s="40"/>
      <c r="Q42" s="50"/>
      <c r="R42" s="49">
        <f t="shared" si="167"/>
        <v>2.04887389238474</v>
      </c>
      <c r="S42" s="49">
        <f t="shared" ref="S42:AE42" si="201">(C42-MIN($B$2:$O$71)/(MAX($B$2:$O$71)-MIN($B$2:$O$71)))</f>
        <v>2.47787389238474</v>
      </c>
      <c r="T42" s="49">
        <f t="shared" si="201"/>
        <v>2.21187389238474</v>
      </c>
      <c r="U42" s="49">
        <f t="shared" si="201"/>
        <v>2.44987389238474</v>
      </c>
      <c r="V42" s="49">
        <f t="shared" si="201"/>
        <v>2.35987389238474</v>
      </c>
      <c r="W42" s="49">
        <f t="shared" si="201"/>
        <v>2.56787389238474</v>
      </c>
      <c r="X42" s="49">
        <f t="shared" si="201"/>
        <v>2.06987389238474</v>
      </c>
      <c r="Y42" s="49">
        <f t="shared" si="201"/>
        <v>2.26887389238474</v>
      </c>
      <c r="Z42" s="49">
        <f t="shared" si="201"/>
        <v>2.25587389238474</v>
      </c>
      <c r="AA42" s="49">
        <f t="shared" si="201"/>
        <v>1.95487389238474</v>
      </c>
      <c r="AB42" s="49">
        <f t="shared" si="201"/>
        <v>2.00087389238474</v>
      </c>
      <c r="AC42" s="49">
        <f t="shared" si="201"/>
        <v>2.00687389238474</v>
      </c>
      <c r="AD42" s="49">
        <f t="shared" si="201"/>
        <v>2.06687389238474</v>
      </c>
      <c r="AE42" s="49">
        <f t="shared" si="201"/>
        <v>2.09487389238474</v>
      </c>
      <c r="AF42" s="50"/>
      <c r="AG42" s="49">
        <f t="shared" si="169"/>
        <v>2.04897389238474</v>
      </c>
      <c r="AH42" s="49">
        <f t="shared" ref="AH42:AU42" si="202">S42+0.0001</f>
        <v>2.47797389238474</v>
      </c>
      <c r="AI42" s="49">
        <f t="shared" si="202"/>
        <v>2.21197389238474</v>
      </c>
      <c r="AJ42" s="49">
        <f t="shared" si="202"/>
        <v>2.44997389238474</v>
      </c>
      <c r="AK42" s="49">
        <f t="shared" si="202"/>
        <v>2.35997389238474</v>
      </c>
      <c r="AL42" s="49">
        <f t="shared" si="202"/>
        <v>2.56797389238474</v>
      </c>
      <c r="AM42" s="49">
        <f t="shared" si="202"/>
        <v>2.06997389238474</v>
      </c>
      <c r="AN42" s="49">
        <f t="shared" si="202"/>
        <v>2.26897389238474</v>
      </c>
      <c r="AO42" s="49">
        <f t="shared" si="202"/>
        <v>2.25597389238474</v>
      </c>
      <c r="AP42" s="49">
        <f t="shared" si="202"/>
        <v>1.95497389238474</v>
      </c>
      <c r="AQ42" s="49">
        <f t="shared" si="202"/>
        <v>2.00097389238474</v>
      </c>
      <c r="AR42" s="49">
        <f t="shared" si="202"/>
        <v>2.00697389238474</v>
      </c>
      <c r="AS42" s="49">
        <f t="shared" si="202"/>
        <v>2.06697389238474</v>
      </c>
      <c r="AT42" s="49">
        <f t="shared" si="202"/>
        <v>2.09497389238474</v>
      </c>
      <c r="AU42" s="49">
        <f t="shared" si="171"/>
        <v>30.8366344933864</v>
      </c>
      <c r="AV42" s="50"/>
      <c r="AW42" s="49">
        <f t="shared" si="172"/>
        <v>0.000763059907480546</v>
      </c>
      <c r="AX42" s="49">
        <f t="shared" ref="AX42:BJ42" si="203">AH42/$AU$72</f>
        <v>0.000922824119960656</v>
      </c>
      <c r="AY42" s="49">
        <f t="shared" si="203"/>
        <v>0.000823762860007954</v>
      </c>
      <c r="AZ42" s="49">
        <f t="shared" si="203"/>
        <v>0.000912396618913003</v>
      </c>
      <c r="BA42" s="49">
        <f t="shared" si="203"/>
        <v>0.000878879651259833</v>
      </c>
      <c r="BB42" s="49">
        <f t="shared" si="203"/>
        <v>0.000956341087613826</v>
      </c>
      <c r="BC42" s="49">
        <f t="shared" si="203"/>
        <v>0.000770880533266286</v>
      </c>
      <c r="BD42" s="49">
        <f t="shared" si="203"/>
        <v>0.000844990272854961</v>
      </c>
      <c r="BE42" s="49">
        <f t="shared" si="203"/>
        <v>0.000840148933082837</v>
      </c>
      <c r="BF42" s="49">
        <f t="shared" si="203"/>
        <v>0.000728053296820568</v>
      </c>
      <c r="BG42" s="49">
        <f t="shared" si="203"/>
        <v>0.000745184191398855</v>
      </c>
      <c r="BH42" s="49">
        <f t="shared" si="203"/>
        <v>0.000747418655909067</v>
      </c>
      <c r="BI42" s="49">
        <f t="shared" si="203"/>
        <v>0.00076976330101118</v>
      </c>
      <c r="BJ42" s="49">
        <f t="shared" si="203"/>
        <v>0.000780190802058833</v>
      </c>
      <c r="BK42" s="49"/>
      <c r="BL42" s="49">
        <f t="shared" si="174"/>
        <v>-0.00547737679904797</v>
      </c>
      <c r="BM42" s="49">
        <f t="shared" ref="BM42:BY42" si="204">AX42*LN(AX42)</f>
        <v>-0.00644876129599387</v>
      </c>
      <c r="BN42" s="49">
        <f t="shared" si="204"/>
        <v>-0.00585005727726475</v>
      </c>
      <c r="BO42" s="49">
        <f t="shared" si="204"/>
        <v>-0.00638626153382829</v>
      </c>
      <c r="BP42" s="49">
        <f t="shared" si="204"/>
        <v>-0.0061845553348182</v>
      </c>
      <c r="BQ42" s="49">
        <f t="shared" si="204"/>
        <v>-0.00664886187789161</v>
      </c>
      <c r="BR42" s="49">
        <f t="shared" si="204"/>
        <v>-0.00552565404534644</v>
      </c>
      <c r="BS42" s="49">
        <f t="shared" si="204"/>
        <v>-0.00597930786748191</v>
      </c>
      <c r="BT42" s="49">
        <f t="shared" si="204"/>
        <v>-0.00594987709353817</v>
      </c>
      <c r="BU42" s="49">
        <f t="shared" si="204"/>
        <v>-0.00526028430503417</v>
      </c>
      <c r="BV42" s="49">
        <f t="shared" si="204"/>
        <v>-0.00536672647854941</v>
      </c>
      <c r="BW42" s="49">
        <f t="shared" si="204"/>
        <v>-0.0053805810106475</v>
      </c>
      <c r="BX42" s="49">
        <f t="shared" si="204"/>
        <v>-0.00551876217233911</v>
      </c>
      <c r="BY42" s="49">
        <f t="shared" si="204"/>
        <v>-0.00558302357333319</v>
      </c>
      <c r="BZ42" s="49">
        <f t="shared" si="176"/>
        <v>-0.0815600906651146</v>
      </c>
      <c r="CA42" s="49"/>
      <c r="CB42" s="49"/>
      <c r="CC42" s="50"/>
      <c r="CD42" s="49"/>
      <c r="CE42" s="49"/>
      <c r="CF42" s="49">
        <f t="shared" si="113"/>
        <v>0.00025138639282753</v>
      </c>
      <c r="CG42" s="49">
        <f t="shared" si="114"/>
        <v>0.000304019939269399</v>
      </c>
      <c r="CH42" s="49">
        <f t="shared" si="115"/>
        <v>0.000271384686697052</v>
      </c>
      <c r="CI42" s="49">
        <f t="shared" si="116"/>
        <v>0.000300584649524942</v>
      </c>
      <c r="CJ42" s="49">
        <f t="shared" si="117"/>
        <v>0.000289542646774899</v>
      </c>
      <c r="CK42" s="49">
        <f t="shared" si="118"/>
        <v>0.000315061942019442</v>
      </c>
      <c r="CL42" s="49">
        <f t="shared" si="119"/>
        <v>0.000253962860135873</v>
      </c>
      <c r="CM42" s="49">
        <f t="shared" si="120"/>
        <v>0.000278377955105412</v>
      </c>
      <c r="CN42" s="49">
        <f t="shared" si="121"/>
        <v>0.000276782999152628</v>
      </c>
      <c r="CO42" s="49">
        <f t="shared" si="122"/>
        <v>0.000239853634399708</v>
      </c>
      <c r="CP42" s="49">
        <f t="shared" si="123"/>
        <v>0.000245497324694174</v>
      </c>
      <c r="CQ42" s="49">
        <f t="shared" si="124"/>
        <v>0.000246233458210844</v>
      </c>
      <c r="CR42" s="49">
        <f t="shared" si="125"/>
        <v>0.000253594793377539</v>
      </c>
      <c r="CS42" s="49">
        <f t="shared" si="126"/>
        <v>0.000257030083121996</v>
      </c>
      <c r="CT42" s="49" t="s">
        <v>46</v>
      </c>
    </row>
    <row r="43" ht="22.5" customHeight="1" spans="1:98">
      <c r="A43" s="43">
        <v>2021</v>
      </c>
      <c r="B43" s="43">
        <v>2.058</v>
      </c>
      <c r="C43" s="43">
        <v>2.467</v>
      </c>
      <c r="D43" s="43">
        <v>2.334</v>
      </c>
      <c r="E43" s="43">
        <v>2.399</v>
      </c>
      <c r="F43" s="43">
        <v>2.322</v>
      </c>
      <c r="G43" s="43">
        <v>2.547</v>
      </c>
      <c r="H43" s="43">
        <v>2.151</v>
      </c>
      <c r="I43" s="43">
        <v>2.265</v>
      </c>
      <c r="J43" s="43">
        <v>2.244</v>
      </c>
      <c r="K43" s="43">
        <v>2.019</v>
      </c>
      <c r="L43" s="43">
        <v>1.995</v>
      </c>
      <c r="M43" s="43">
        <v>2.047</v>
      </c>
      <c r="N43" s="43">
        <v>2.053</v>
      </c>
      <c r="O43" s="43">
        <v>2.146</v>
      </c>
      <c r="P43" s="40"/>
      <c r="Q43" s="50"/>
      <c r="R43" s="49">
        <f t="shared" si="167"/>
        <v>2.04387389238474</v>
      </c>
      <c r="S43" s="49">
        <f t="shared" ref="S43:AE43" si="205">(C43-MIN($B$2:$O$71)/(MAX($B$2:$O$71)-MIN($B$2:$O$71)))</f>
        <v>2.45287389238474</v>
      </c>
      <c r="T43" s="49">
        <f t="shared" si="205"/>
        <v>2.31987389238474</v>
      </c>
      <c r="U43" s="49">
        <f t="shared" si="205"/>
        <v>2.38487389238474</v>
      </c>
      <c r="V43" s="49">
        <f t="shared" si="205"/>
        <v>2.30787389238474</v>
      </c>
      <c r="W43" s="49">
        <f t="shared" si="205"/>
        <v>2.53287389238474</v>
      </c>
      <c r="X43" s="49">
        <f t="shared" si="205"/>
        <v>2.13687389238474</v>
      </c>
      <c r="Y43" s="49">
        <f t="shared" si="205"/>
        <v>2.25087389238474</v>
      </c>
      <c r="Z43" s="49">
        <f t="shared" si="205"/>
        <v>2.22987389238474</v>
      </c>
      <c r="AA43" s="49">
        <f t="shared" si="205"/>
        <v>2.00487389238474</v>
      </c>
      <c r="AB43" s="49">
        <f t="shared" si="205"/>
        <v>1.98087389238474</v>
      </c>
      <c r="AC43" s="49">
        <f t="shared" si="205"/>
        <v>2.03287389238474</v>
      </c>
      <c r="AD43" s="49">
        <f t="shared" si="205"/>
        <v>2.03887389238474</v>
      </c>
      <c r="AE43" s="49">
        <f t="shared" si="205"/>
        <v>2.13187389238474</v>
      </c>
      <c r="AF43" s="50"/>
      <c r="AG43" s="49">
        <f t="shared" si="169"/>
        <v>2.04397389238474</v>
      </c>
      <c r="AH43" s="49">
        <f t="shared" ref="AH43:AU43" si="206">S43+0.0001</f>
        <v>2.45297389238474</v>
      </c>
      <c r="AI43" s="49">
        <f t="shared" si="206"/>
        <v>2.31997389238474</v>
      </c>
      <c r="AJ43" s="49">
        <f t="shared" si="206"/>
        <v>2.38497389238474</v>
      </c>
      <c r="AK43" s="49">
        <f t="shared" si="206"/>
        <v>2.30797389238474</v>
      </c>
      <c r="AL43" s="49">
        <f t="shared" si="206"/>
        <v>2.53297389238474</v>
      </c>
      <c r="AM43" s="49">
        <f t="shared" si="206"/>
        <v>2.13697389238474</v>
      </c>
      <c r="AN43" s="49">
        <f t="shared" si="206"/>
        <v>2.25097389238474</v>
      </c>
      <c r="AO43" s="49">
        <f t="shared" si="206"/>
        <v>2.22997389238474</v>
      </c>
      <c r="AP43" s="49">
        <f t="shared" si="206"/>
        <v>2.00497389238474</v>
      </c>
      <c r="AQ43" s="49">
        <f t="shared" si="206"/>
        <v>1.98097389238474</v>
      </c>
      <c r="AR43" s="49">
        <f t="shared" si="206"/>
        <v>2.03297389238474</v>
      </c>
      <c r="AS43" s="49">
        <f t="shared" si="206"/>
        <v>2.03897389238474</v>
      </c>
      <c r="AT43" s="49">
        <f t="shared" si="206"/>
        <v>2.13197389238474</v>
      </c>
      <c r="AU43" s="49">
        <f t="shared" si="171"/>
        <v>30.8506344933864</v>
      </c>
      <c r="AV43" s="50"/>
      <c r="AW43" s="49">
        <f t="shared" si="172"/>
        <v>0.000761197853722036</v>
      </c>
      <c r="AX43" s="49">
        <f t="shared" ref="AX43:BJ43" si="207">AH43/$AU$72</f>
        <v>0.000913513851168109</v>
      </c>
      <c r="AY43" s="49">
        <f t="shared" si="207"/>
        <v>0.000863983221191758</v>
      </c>
      <c r="AZ43" s="49">
        <f t="shared" si="207"/>
        <v>0.00088818992005238</v>
      </c>
      <c r="BA43" s="49">
        <f t="shared" si="207"/>
        <v>0.000859514292171335</v>
      </c>
      <c r="BB43" s="49">
        <f t="shared" si="207"/>
        <v>0.00094330671130426</v>
      </c>
      <c r="BC43" s="49">
        <f t="shared" si="207"/>
        <v>0.000795832053630312</v>
      </c>
      <c r="BD43" s="49">
        <f t="shared" si="207"/>
        <v>0.000838286879324327</v>
      </c>
      <c r="BE43" s="49">
        <f t="shared" si="207"/>
        <v>0.000830466253538588</v>
      </c>
      <c r="BF43" s="49">
        <f t="shared" si="207"/>
        <v>0.000746673834405663</v>
      </c>
      <c r="BG43" s="49">
        <f t="shared" si="207"/>
        <v>0.000737735976364818</v>
      </c>
      <c r="BH43" s="49">
        <f t="shared" si="207"/>
        <v>0.000757101335453316</v>
      </c>
      <c r="BI43" s="49">
        <f t="shared" si="207"/>
        <v>0.000759335799963527</v>
      </c>
      <c r="BJ43" s="49">
        <f t="shared" si="207"/>
        <v>0.000793969999871802</v>
      </c>
      <c r="BK43" s="49"/>
      <c r="BL43" s="49">
        <f t="shared" si="174"/>
        <v>-0.00546587043311962</v>
      </c>
      <c r="BM43" s="49">
        <f t="shared" ref="BM43:BY43" si="208">AX43*LN(AX43)</f>
        <v>-0.00639296361323861</v>
      </c>
      <c r="BN43" s="49">
        <f t="shared" si="208"/>
        <v>-0.00609450067181023</v>
      </c>
      <c r="BO43" s="49">
        <f t="shared" si="208"/>
        <v>-0.00624071100795461</v>
      </c>
      <c r="BP43" s="49">
        <f t="shared" si="208"/>
        <v>-0.00606743438906523</v>
      </c>
      <c r="BQ43" s="49">
        <f t="shared" si="208"/>
        <v>-0.00657118687766883</v>
      </c>
      <c r="BR43" s="49">
        <f t="shared" si="208"/>
        <v>-0.00567915493044919</v>
      </c>
      <c r="BS43" s="49">
        <f t="shared" si="208"/>
        <v>-0.00593855014535589</v>
      </c>
      <c r="BT43" s="49">
        <f t="shared" si="208"/>
        <v>-0.00589093168914849</v>
      </c>
      <c r="BU43" s="49">
        <f t="shared" si="208"/>
        <v>-0.00537596357650265</v>
      </c>
      <c r="BV43" s="49">
        <f t="shared" si="208"/>
        <v>-0.00532049620155976</v>
      </c>
      <c r="BW43" s="49">
        <f t="shared" si="208"/>
        <v>-0.00544054037878588</v>
      </c>
      <c r="BX43" s="49">
        <f t="shared" si="208"/>
        <v>-0.00545435951220252</v>
      </c>
      <c r="BY43" s="49">
        <f t="shared" si="208"/>
        <v>-0.00566772696062681</v>
      </c>
      <c r="BZ43" s="49">
        <f t="shared" si="176"/>
        <v>-0.0816003903874883</v>
      </c>
      <c r="CA43" s="49"/>
      <c r="CB43" s="49"/>
      <c r="CC43" s="50"/>
      <c r="CD43" s="49"/>
      <c r="CE43" s="49"/>
      <c r="CF43" s="49">
        <f t="shared" si="113"/>
        <v>0.000250772948230305</v>
      </c>
      <c r="CG43" s="49">
        <f t="shared" si="114"/>
        <v>0.000300952716283277</v>
      </c>
      <c r="CH43" s="49">
        <f t="shared" si="115"/>
        <v>0.000284635089997103</v>
      </c>
      <c r="CI43" s="49">
        <f t="shared" si="116"/>
        <v>0.000292609869761022</v>
      </c>
      <c r="CJ43" s="49">
        <f t="shared" si="117"/>
        <v>0.000283162822963764</v>
      </c>
      <c r="CK43" s="49">
        <f t="shared" si="118"/>
        <v>0.00031076782983887</v>
      </c>
      <c r="CL43" s="49">
        <f t="shared" si="119"/>
        <v>0.000262183017738683</v>
      </c>
      <c r="CM43" s="49">
        <f t="shared" si="120"/>
        <v>0.000276169554555403</v>
      </c>
      <c r="CN43" s="49">
        <f t="shared" si="121"/>
        <v>0.00027359308724706</v>
      </c>
      <c r="CO43" s="49">
        <f t="shared" si="122"/>
        <v>0.000245988080371954</v>
      </c>
      <c r="CP43" s="49">
        <f t="shared" si="123"/>
        <v>0.000243043546305276</v>
      </c>
      <c r="CQ43" s="49">
        <f t="shared" si="124"/>
        <v>0.000249423370116411</v>
      </c>
      <c r="CR43" s="49">
        <f t="shared" si="125"/>
        <v>0.000250159503633081</v>
      </c>
      <c r="CS43" s="49">
        <f t="shared" si="126"/>
        <v>0.000261569573141458</v>
      </c>
      <c r="CT43" s="59">
        <v>2021</v>
      </c>
    </row>
    <row r="44" ht="22.5" customHeight="1" spans="1:98">
      <c r="A44" s="43">
        <v>2020</v>
      </c>
      <c r="B44" s="43">
        <v>1.924</v>
      </c>
      <c r="C44" s="43">
        <v>2.325</v>
      </c>
      <c r="D44" s="43">
        <v>2.151</v>
      </c>
      <c r="E44" s="43">
        <v>2.287</v>
      </c>
      <c r="F44" s="43">
        <v>2.233</v>
      </c>
      <c r="G44" s="43">
        <v>2.407</v>
      </c>
      <c r="H44" s="43">
        <v>2.054</v>
      </c>
      <c r="I44" s="43">
        <v>2.029</v>
      </c>
      <c r="J44" s="43">
        <v>2.095</v>
      </c>
      <c r="K44" s="43">
        <v>1.93</v>
      </c>
      <c r="L44" s="43">
        <v>1.799</v>
      </c>
      <c r="M44" s="43">
        <v>1.904</v>
      </c>
      <c r="N44" s="43">
        <v>1.953</v>
      </c>
      <c r="O44" s="43">
        <v>1.976</v>
      </c>
      <c r="P44" s="40"/>
      <c r="Q44" s="50"/>
      <c r="R44" s="49">
        <f t="shared" si="167"/>
        <v>1.90987389238474</v>
      </c>
      <c r="S44" s="49">
        <f t="shared" ref="S44:AE44" si="209">(C44-MIN($B$2:$O$71)/(MAX($B$2:$O$71)-MIN($B$2:$O$71)))</f>
        <v>2.31087389238474</v>
      </c>
      <c r="T44" s="49">
        <f t="shared" si="209"/>
        <v>2.13687389238474</v>
      </c>
      <c r="U44" s="49">
        <f t="shared" si="209"/>
        <v>2.27287389238474</v>
      </c>
      <c r="V44" s="49">
        <f t="shared" si="209"/>
        <v>2.21887389238474</v>
      </c>
      <c r="W44" s="49">
        <f t="shared" si="209"/>
        <v>2.39287389238474</v>
      </c>
      <c r="X44" s="49">
        <f t="shared" si="209"/>
        <v>2.03987389238474</v>
      </c>
      <c r="Y44" s="49">
        <f t="shared" si="209"/>
        <v>2.01487389238474</v>
      </c>
      <c r="Z44" s="49">
        <f t="shared" si="209"/>
        <v>2.08087389238474</v>
      </c>
      <c r="AA44" s="49">
        <f t="shared" si="209"/>
        <v>1.91587389238474</v>
      </c>
      <c r="AB44" s="49">
        <f t="shared" si="209"/>
        <v>1.78487389238474</v>
      </c>
      <c r="AC44" s="49">
        <f t="shared" si="209"/>
        <v>1.88987389238474</v>
      </c>
      <c r="AD44" s="49">
        <f t="shared" si="209"/>
        <v>1.93887389238474</v>
      </c>
      <c r="AE44" s="49">
        <f t="shared" si="209"/>
        <v>1.96187389238474</v>
      </c>
      <c r="AF44" s="50"/>
      <c r="AG44" s="49">
        <f t="shared" si="169"/>
        <v>1.90997389238474</v>
      </c>
      <c r="AH44" s="49">
        <f t="shared" ref="AH44:AU44" si="210">S44+0.0001</f>
        <v>2.31097389238474</v>
      </c>
      <c r="AI44" s="49">
        <f t="shared" si="210"/>
        <v>2.13697389238474</v>
      </c>
      <c r="AJ44" s="49">
        <f t="shared" si="210"/>
        <v>2.27297389238474</v>
      </c>
      <c r="AK44" s="49">
        <f t="shared" si="210"/>
        <v>2.21897389238474</v>
      </c>
      <c r="AL44" s="49">
        <f t="shared" si="210"/>
        <v>2.39297389238474</v>
      </c>
      <c r="AM44" s="49">
        <f t="shared" si="210"/>
        <v>2.03997389238474</v>
      </c>
      <c r="AN44" s="49">
        <f t="shared" si="210"/>
        <v>2.01497389238474</v>
      </c>
      <c r="AO44" s="49">
        <f t="shared" si="210"/>
        <v>2.08097389238474</v>
      </c>
      <c r="AP44" s="49">
        <f t="shared" si="210"/>
        <v>1.91597389238474</v>
      </c>
      <c r="AQ44" s="49">
        <f t="shared" si="210"/>
        <v>1.78497389238474</v>
      </c>
      <c r="AR44" s="49">
        <f t="shared" si="210"/>
        <v>1.88997389238474</v>
      </c>
      <c r="AS44" s="49">
        <f t="shared" si="210"/>
        <v>1.93897389238474</v>
      </c>
      <c r="AT44" s="49">
        <f t="shared" si="210"/>
        <v>1.96197389238474</v>
      </c>
      <c r="AU44" s="49">
        <f t="shared" si="171"/>
        <v>28.8706344933864</v>
      </c>
      <c r="AV44" s="50"/>
      <c r="AW44" s="49">
        <f t="shared" si="172"/>
        <v>0.000711294812993983</v>
      </c>
      <c r="AX44" s="49">
        <f t="shared" ref="AX44:BJ44" si="211">AH44/$AU$72</f>
        <v>0.000860631524426441</v>
      </c>
      <c r="AY44" s="49">
        <f t="shared" si="211"/>
        <v>0.000795832053630312</v>
      </c>
      <c r="AZ44" s="49">
        <f t="shared" si="211"/>
        <v>0.000846479915861769</v>
      </c>
      <c r="BA44" s="49">
        <f t="shared" si="211"/>
        <v>0.000826369735269867</v>
      </c>
      <c r="BB44" s="49">
        <f t="shared" si="211"/>
        <v>0.000891169206065995</v>
      </c>
      <c r="BC44" s="49">
        <f t="shared" si="211"/>
        <v>0.000759708210715229</v>
      </c>
      <c r="BD44" s="49">
        <f t="shared" si="211"/>
        <v>0.000750397941922682</v>
      </c>
      <c r="BE44" s="49">
        <f t="shared" si="211"/>
        <v>0.000774977051535006</v>
      </c>
      <c r="BF44" s="49">
        <f t="shared" si="211"/>
        <v>0.000713529277504195</v>
      </c>
      <c r="BG44" s="49">
        <f t="shared" si="211"/>
        <v>0.000664743469031247</v>
      </c>
      <c r="BH44" s="49">
        <f t="shared" si="211"/>
        <v>0.000703846597959946</v>
      </c>
      <c r="BI44" s="49">
        <f t="shared" si="211"/>
        <v>0.000722094724793338</v>
      </c>
      <c r="BJ44" s="49">
        <f t="shared" si="211"/>
        <v>0.000730660172082482</v>
      </c>
      <c r="BK44" s="49"/>
      <c r="BL44" s="49">
        <f t="shared" si="174"/>
        <v>-0.00515576608668697</v>
      </c>
      <c r="BM44" s="49">
        <f t="shared" ref="BM44:BY44" si="212">AX44*LN(AX44)</f>
        <v>-0.00607420313338226</v>
      </c>
      <c r="BN44" s="49">
        <f t="shared" si="212"/>
        <v>-0.00567915493044919</v>
      </c>
      <c r="BO44" s="49">
        <f t="shared" si="212"/>
        <v>-0.00598835790235036</v>
      </c>
      <c r="BP44" s="49">
        <f t="shared" si="212"/>
        <v>-0.00586595933948526</v>
      </c>
      <c r="BQ44" s="49">
        <f t="shared" si="212"/>
        <v>-0.00625866016244986</v>
      </c>
      <c r="BR44" s="49">
        <f t="shared" si="212"/>
        <v>-0.00545666206132041</v>
      </c>
      <c r="BS44" s="49">
        <f t="shared" si="212"/>
        <v>-0.00539904333227374</v>
      </c>
      <c r="BT44" s="49">
        <f t="shared" si="212"/>
        <v>-0.00555091041103262</v>
      </c>
      <c r="BU44" s="49">
        <f t="shared" si="212"/>
        <v>-0.0051697244613869</v>
      </c>
      <c r="BV44" s="49">
        <f t="shared" si="212"/>
        <v>-0.00486333591085166</v>
      </c>
      <c r="BW44" s="49">
        <f t="shared" si="212"/>
        <v>-0.00510918735106926</v>
      </c>
      <c r="BX44" s="49">
        <f t="shared" si="212"/>
        <v>-0.00522316693197411</v>
      </c>
      <c r="BY44" s="49">
        <f t="shared" si="212"/>
        <v>-0.00527650779732124</v>
      </c>
      <c r="BZ44" s="49">
        <f t="shared" si="176"/>
        <v>-0.0770706398120338</v>
      </c>
      <c r="CA44" s="49"/>
      <c r="CB44" s="49"/>
      <c r="CC44" s="50"/>
      <c r="CD44" s="49"/>
      <c r="CE44" s="49"/>
      <c r="CF44" s="49">
        <f t="shared" si="113"/>
        <v>0.000234332633024686</v>
      </c>
      <c r="CG44" s="49">
        <f t="shared" si="114"/>
        <v>0.000283530889722098</v>
      </c>
      <c r="CH44" s="49">
        <f t="shared" si="115"/>
        <v>0.000262183017738683</v>
      </c>
      <c r="CI44" s="49">
        <f t="shared" si="116"/>
        <v>0.000278868710783192</v>
      </c>
      <c r="CJ44" s="49">
        <f t="shared" si="117"/>
        <v>0.000272243509133166</v>
      </c>
      <c r="CK44" s="49">
        <f t="shared" si="118"/>
        <v>0.000293591381116581</v>
      </c>
      <c r="CL44" s="49">
        <f t="shared" si="119"/>
        <v>0.000250282192552526</v>
      </c>
      <c r="CM44" s="49">
        <f t="shared" si="120"/>
        <v>0.000247214969566403</v>
      </c>
      <c r="CN44" s="49">
        <f t="shared" si="121"/>
        <v>0.000255312438249767</v>
      </c>
      <c r="CO44" s="49">
        <f t="shared" si="122"/>
        <v>0.000235068766541356</v>
      </c>
      <c r="CP44" s="49">
        <f t="shared" si="123"/>
        <v>0.000218996518094072</v>
      </c>
      <c r="CQ44" s="49">
        <f t="shared" si="124"/>
        <v>0.000231878854635788</v>
      </c>
      <c r="CR44" s="49">
        <f t="shared" si="125"/>
        <v>0.000237890611688589</v>
      </c>
      <c r="CS44" s="49">
        <f t="shared" si="126"/>
        <v>0.000240712456835822</v>
      </c>
      <c r="CT44" s="59">
        <v>2020</v>
      </c>
    </row>
    <row r="45" ht="22.5" customHeight="1" spans="1:98">
      <c r="A45" s="43">
        <v>2019</v>
      </c>
      <c r="B45" s="43">
        <v>2.014</v>
      </c>
      <c r="C45" s="43">
        <v>2.402</v>
      </c>
      <c r="D45" s="43">
        <v>2.245</v>
      </c>
      <c r="E45" s="43">
        <v>2.36</v>
      </c>
      <c r="F45" s="43">
        <v>2.288</v>
      </c>
      <c r="G45" s="43">
        <v>2.482</v>
      </c>
      <c r="H45" s="43">
        <v>2.09</v>
      </c>
      <c r="I45" s="43">
        <v>2.103</v>
      </c>
      <c r="J45" s="43">
        <v>2.154</v>
      </c>
      <c r="K45" s="43">
        <v>1.998</v>
      </c>
      <c r="L45" s="43">
        <v>1.874</v>
      </c>
      <c r="M45" s="43">
        <v>1.959</v>
      </c>
      <c r="N45" s="43">
        <v>2.02</v>
      </c>
      <c r="O45" s="43">
        <v>2.029</v>
      </c>
      <c r="P45" s="40"/>
      <c r="Q45" s="50"/>
      <c r="R45" s="49">
        <f t="shared" si="167"/>
        <v>1.99987389238474</v>
      </c>
      <c r="S45" s="49">
        <f t="shared" ref="S45:AE45" si="213">(C45-MIN($B$2:$O$71)/(MAX($B$2:$O$71)-MIN($B$2:$O$71)))</f>
        <v>2.38787389238474</v>
      </c>
      <c r="T45" s="49">
        <f t="shared" si="213"/>
        <v>2.23087389238474</v>
      </c>
      <c r="U45" s="49">
        <f t="shared" si="213"/>
        <v>2.34587389238474</v>
      </c>
      <c r="V45" s="49">
        <f t="shared" si="213"/>
        <v>2.27387389238474</v>
      </c>
      <c r="W45" s="49">
        <f t="shared" si="213"/>
        <v>2.46787389238474</v>
      </c>
      <c r="X45" s="49">
        <f t="shared" si="213"/>
        <v>2.07587389238474</v>
      </c>
      <c r="Y45" s="49">
        <f t="shared" si="213"/>
        <v>2.08887389238474</v>
      </c>
      <c r="Z45" s="49">
        <f t="shared" si="213"/>
        <v>2.13987389238474</v>
      </c>
      <c r="AA45" s="49">
        <f t="shared" si="213"/>
        <v>1.98387389238474</v>
      </c>
      <c r="AB45" s="49">
        <f t="shared" si="213"/>
        <v>1.85987389238474</v>
      </c>
      <c r="AC45" s="49">
        <f t="shared" si="213"/>
        <v>1.94487389238474</v>
      </c>
      <c r="AD45" s="49">
        <f t="shared" si="213"/>
        <v>2.00587389238474</v>
      </c>
      <c r="AE45" s="49">
        <f t="shared" si="213"/>
        <v>2.01487389238474</v>
      </c>
      <c r="AF45" s="50"/>
      <c r="AG45" s="49">
        <f t="shared" si="169"/>
        <v>1.99997389238474</v>
      </c>
      <c r="AH45" s="49">
        <f t="shared" ref="AH45:AU45" si="214">S45+0.0001</f>
        <v>2.38797389238474</v>
      </c>
      <c r="AI45" s="49">
        <f t="shared" si="214"/>
        <v>2.23097389238474</v>
      </c>
      <c r="AJ45" s="49">
        <f t="shared" si="214"/>
        <v>2.34597389238474</v>
      </c>
      <c r="AK45" s="49">
        <f t="shared" si="214"/>
        <v>2.27397389238474</v>
      </c>
      <c r="AL45" s="49">
        <f t="shared" si="214"/>
        <v>2.46797389238474</v>
      </c>
      <c r="AM45" s="49">
        <f t="shared" si="214"/>
        <v>2.07597389238474</v>
      </c>
      <c r="AN45" s="49">
        <f t="shared" si="214"/>
        <v>2.08897389238474</v>
      </c>
      <c r="AO45" s="49">
        <f t="shared" si="214"/>
        <v>2.13997389238474</v>
      </c>
      <c r="AP45" s="49">
        <f t="shared" si="214"/>
        <v>1.98397389238474</v>
      </c>
      <c r="AQ45" s="49">
        <f t="shared" si="214"/>
        <v>1.85997389238474</v>
      </c>
      <c r="AR45" s="49">
        <f t="shared" si="214"/>
        <v>1.94497389238474</v>
      </c>
      <c r="AS45" s="49">
        <f t="shared" si="214"/>
        <v>2.00597389238474</v>
      </c>
      <c r="AT45" s="49">
        <f t="shared" si="214"/>
        <v>2.01497389238474</v>
      </c>
      <c r="AU45" s="49">
        <f t="shared" si="171"/>
        <v>29.8216344933864</v>
      </c>
      <c r="AV45" s="50"/>
      <c r="AW45" s="49">
        <f t="shared" si="172"/>
        <v>0.000744811780647153</v>
      </c>
      <c r="AX45" s="49">
        <f t="shared" ref="AX45:BJ45" si="215">AH45/$AU$72</f>
        <v>0.000889307152307486</v>
      </c>
      <c r="AY45" s="49">
        <f t="shared" si="215"/>
        <v>0.00083083866429029</v>
      </c>
      <c r="AZ45" s="49">
        <f t="shared" si="215"/>
        <v>0.000873665900736007</v>
      </c>
      <c r="BA45" s="49">
        <f t="shared" si="215"/>
        <v>0.000846852326613471</v>
      </c>
      <c r="BB45" s="49">
        <f t="shared" si="215"/>
        <v>0.000919100012443637</v>
      </c>
      <c r="BC45" s="49">
        <f t="shared" si="215"/>
        <v>0.000773114997776497</v>
      </c>
      <c r="BD45" s="49">
        <f t="shared" si="215"/>
        <v>0.000777956337548621</v>
      </c>
      <c r="BE45" s="49">
        <f t="shared" si="215"/>
        <v>0.000796949285885418</v>
      </c>
      <c r="BF45" s="49">
        <f t="shared" si="215"/>
        <v>0.000738853208619923</v>
      </c>
      <c r="BG45" s="49">
        <f t="shared" si="215"/>
        <v>0.000692674275408889</v>
      </c>
      <c r="BH45" s="49">
        <f t="shared" si="215"/>
        <v>0.00072432918930355</v>
      </c>
      <c r="BI45" s="49">
        <f t="shared" si="215"/>
        <v>0.000747046245157365</v>
      </c>
      <c r="BJ45" s="49">
        <f t="shared" si="215"/>
        <v>0.000750397941922682</v>
      </c>
      <c r="BK45" s="49"/>
      <c r="BL45" s="49">
        <f t="shared" si="174"/>
        <v>-0.00536441673900651</v>
      </c>
      <c r="BM45" s="49">
        <f t="shared" ref="BM45:BY45" si="216">AX45*LN(AX45)</f>
        <v>-0.00624744311020899</v>
      </c>
      <c r="BN45" s="49">
        <f t="shared" si="216"/>
        <v>-0.00589320089923894</v>
      </c>
      <c r="BO45" s="49">
        <f t="shared" si="216"/>
        <v>-0.0061530651439959</v>
      </c>
      <c r="BP45" s="49">
        <f t="shared" si="216"/>
        <v>-0.00599062000127972</v>
      </c>
      <c r="BQ45" s="49">
        <f t="shared" si="216"/>
        <v>-0.00642645354789106</v>
      </c>
      <c r="BR45" s="49">
        <f t="shared" si="216"/>
        <v>-0.00553943293610989</v>
      </c>
      <c r="BS45" s="49">
        <f t="shared" si="216"/>
        <v>-0.00556926506945177</v>
      </c>
      <c r="BT45" s="49">
        <f t="shared" si="216"/>
        <v>-0.00568600962044701</v>
      </c>
      <c r="BU45" s="49">
        <f t="shared" si="216"/>
        <v>-0.00532743551849139</v>
      </c>
      <c r="BV45" s="49">
        <f t="shared" si="216"/>
        <v>-0.0050391711980555</v>
      </c>
      <c r="BW45" s="49">
        <f t="shared" si="216"/>
        <v>-0.00523709168715483</v>
      </c>
      <c r="BX45" s="49">
        <f t="shared" si="216"/>
        <v>-0.0053782723864005</v>
      </c>
      <c r="BY45" s="49">
        <f t="shared" si="216"/>
        <v>-0.00539904333227374</v>
      </c>
      <c r="BZ45" s="49">
        <f t="shared" si="176"/>
        <v>-0.0792509211900057</v>
      </c>
      <c r="CA45" s="49"/>
      <c r="CB45" s="49"/>
      <c r="CC45" s="50"/>
      <c r="CD45" s="49"/>
      <c r="CE45" s="49"/>
      <c r="CF45" s="49">
        <f t="shared" si="113"/>
        <v>0.000245374635774729</v>
      </c>
      <c r="CG45" s="49">
        <f t="shared" si="114"/>
        <v>0.000292977936519357</v>
      </c>
      <c r="CH45" s="49">
        <f t="shared" si="115"/>
        <v>0.000273715776166505</v>
      </c>
      <c r="CI45" s="49">
        <f t="shared" si="116"/>
        <v>0.000287825001902671</v>
      </c>
      <c r="CJ45" s="49">
        <f t="shared" si="117"/>
        <v>0.000278991399702636</v>
      </c>
      <c r="CK45" s="49">
        <f t="shared" si="118"/>
        <v>0.00030279305007495</v>
      </c>
      <c r="CL45" s="49">
        <f t="shared" si="119"/>
        <v>0.000254698993652543</v>
      </c>
      <c r="CM45" s="49">
        <f t="shared" si="120"/>
        <v>0.000256293949605327</v>
      </c>
      <c r="CN45" s="49">
        <f t="shared" si="121"/>
        <v>0.000262551084497018</v>
      </c>
      <c r="CO45" s="49">
        <f t="shared" si="122"/>
        <v>0.00024341161306361</v>
      </c>
      <c r="CP45" s="49">
        <f t="shared" si="123"/>
        <v>0.000228198187052441</v>
      </c>
      <c r="CQ45" s="49">
        <f t="shared" si="124"/>
        <v>0.000238626745205259</v>
      </c>
      <c r="CR45" s="49">
        <f t="shared" si="125"/>
        <v>0.000246110769291399</v>
      </c>
      <c r="CS45" s="49">
        <f t="shared" si="126"/>
        <v>0.000247214969566403</v>
      </c>
      <c r="CT45" s="59">
        <v>2019</v>
      </c>
    </row>
    <row r="46" ht="22.5" customHeight="1" spans="1:98">
      <c r="A46" s="43">
        <v>2018</v>
      </c>
      <c r="B46" s="43">
        <v>1.872</v>
      </c>
      <c r="C46" s="43">
        <v>2.242</v>
      </c>
      <c r="D46" s="43">
        <v>2.047</v>
      </c>
      <c r="E46" s="43">
        <v>2.122</v>
      </c>
      <c r="F46" s="43">
        <v>2.115</v>
      </c>
      <c r="G46" s="43">
        <v>2.275</v>
      </c>
      <c r="H46" s="43">
        <v>1.951</v>
      </c>
      <c r="I46" s="43">
        <v>1.933</v>
      </c>
      <c r="J46" s="43">
        <v>1.96</v>
      </c>
      <c r="K46" s="43">
        <v>1.901</v>
      </c>
      <c r="L46" s="43">
        <v>1.756</v>
      </c>
      <c r="M46" s="43">
        <v>1.83</v>
      </c>
      <c r="N46" s="43">
        <v>1.933</v>
      </c>
      <c r="O46" s="43">
        <v>1.881</v>
      </c>
      <c r="P46" s="40"/>
      <c r="Q46" s="50"/>
      <c r="R46" s="49">
        <f t="shared" si="167"/>
        <v>1.85787389238474</v>
      </c>
      <c r="S46" s="49">
        <f t="shared" ref="S46:AE46" si="217">(C46-MIN($B$2:$O$71)/(MAX($B$2:$O$71)-MIN($B$2:$O$71)))</f>
        <v>2.22787389238474</v>
      </c>
      <c r="T46" s="49">
        <f t="shared" si="217"/>
        <v>2.03287389238474</v>
      </c>
      <c r="U46" s="49">
        <f t="shared" si="217"/>
        <v>2.10787389238474</v>
      </c>
      <c r="V46" s="49">
        <f t="shared" si="217"/>
        <v>2.10087389238474</v>
      </c>
      <c r="W46" s="49">
        <f t="shared" si="217"/>
        <v>2.26087389238474</v>
      </c>
      <c r="X46" s="49">
        <f t="shared" si="217"/>
        <v>1.93687389238474</v>
      </c>
      <c r="Y46" s="49">
        <f t="shared" si="217"/>
        <v>1.91887389238474</v>
      </c>
      <c r="Z46" s="49">
        <f t="shared" si="217"/>
        <v>1.94587389238474</v>
      </c>
      <c r="AA46" s="49">
        <f t="shared" si="217"/>
        <v>1.88687389238474</v>
      </c>
      <c r="AB46" s="49">
        <f t="shared" si="217"/>
        <v>1.74187389238474</v>
      </c>
      <c r="AC46" s="49">
        <f t="shared" si="217"/>
        <v>1.81587389238474</v>
      </c>
      <c r="AD46" s="49">
        <f t="shared" si="217"/>
        <v>1.91887389238474</v>
      </c>
      <c r="AE46" s="49">
        <f t="shared" si="217"/>
        <v>1.86687389238474</v>
      </c>
      <c r="AF46" s="50"/>
      <c r="AG46" s="49">
        <f t="shared" si="169"/>
        <v>1.85797389238474</v>
      </c>
      <c r="AH46" s="49">
        <f t="shared" ref="AH46:AU46" si="218">S46+0.0001</f>
        <v>2.22797389238474</v>
      </c>
      <c r="AI46" s="49">
        <f t="shared" si="218"/>
        <v>2.03297389238474</v>
      </c>
      <c r="AJ46" s="49">
        <f t="shared" si="218"/>
        <v>2.10797389238474</v>
      </c>
      <c r="AK46" s="49">
        <f t="shared" si="218"/>
        <v>2.10097389238474</v>
      </c>
      <c r="AL46" s="49">
        <f t="shared" si="218"/>
        <v>2.26097389238474</v>
      </c>
      <c r="AM46" s="49">
        <f t="shared" si="218"/>
        <v>1.93697389238474</v>
      </c>
      <c r="AN46" s="49">
        <f t="shared" si="218"/>
        <v>1.91897389238474</v>
      </c>
      <c r="AO46" s="49">
        <f t="shared" si="218"/>
        <v>1.94597389238474</v>
      </c>
      <c r="AP46" s="49">
        <f t="shared" si="218"/>
        <v>1.88697389238474</v>
      </c>
      <c r="AQ46" s="49">
        <f t="shared" si="218"/>
        <v>1.74197389238474</v>
      </c>
      <c r="AR46" s="49">
        <f t="shared" si="218"/>
        <v>1.81597389238474</v>
      </c>
      <c r="AS46" s="49">
        <f t="shared" si="218"/>
        <v>1.91897389238474</v>
      </c>
      <c r="AT46" s="49">
        <f t="shared" si="218"/>
        <v>1.86697389238474</v>
      </c>
      <c r="AU46" s="49">
        <f t="shared" si="171"/>
        <v>27.6216344933864</v>
      </c>
      <c r="AV46" s="50"/>
      <c r="AW46" s="49">
        <f t="shared" si="172"/>
        <v>0.000691929453905485</v>
      </c>
      <c r="AX46" s="49">
        <f t="shared" ref="AX46:BJ46" si="219">AH46/$AU$72</f>
        <v>0.000829721432035184</v>
      </c>
      <c r="AY46" s="49">
        <f t="shared" si="219"/>
        <v>0.000757101335453316</v>
      </c>
      <c r="AZ46" s="49">
        <f t="shared" si="219"/>
        <v>0.000785032141830957</v>
      </c>
      <c r="BA46" s="49">
        <f t="shared" si="219"/>
        <v>0.000782425266569044</v>
      </c>
      <c r="BB46" s="49">
        <f t="shared" si="219"/>
        <v>0.000842010986841346</v>
      </c>
      <c r="BC46" s="49">
        <f t="shared" si="219"/>
        <v>0.000721349903289934</v>
      </c>
      <c r="BD46" s="49">
        <f t="shared" si="219"/>
        <v>0.0007146465097593</v>
      </c>
      <c r="BE46" s="49">
        <f t="shared" si="219"/>
        <v>0.000724701600055251</v>
      </c>
      <c r="BF46" s="49">
        <f t="shared" si="219"/>
        <v>0.00070272936570484</v>
      </c>
      <c r="BG46" s="49">
        <f t="shared" si="219"/>
        <v>0.000648729806708066</v>
      </c>
      <c r="BH46" s="49">
        <f t="shared" si="219"/>
        <v>0.000676288202334006</v>
      </c>
      <c r="BI46" s="49">
        <f t="shared" si="219"/>
        <v>0.0007146465097593</v>
      </c>
      <c r="BJ46" s="49">
        <f t="shared" si="219"/>
        <v>0.000695281150670802</v>
      </c>
      <c r="BK46" s="49"/>
      <c r="BL46" s="49">
        <f t="shared" si="174"/>
        <v>-0.00503449707925764</v>
      </c>
      <c r="BM46" s="49">
        <f t="shared" ref="BM46:BY46" si="220">AX46*LN(AX46)</f>
        <v>-0.00588639276788575</v>
      </c>
      <c r="BN46" s="49">
        <f t="shared" si="220"/>
        <v>-0.00544054037878588</v>
      </c>
      <c r="BO46" s="49">
        <f t="shared" si="220"/>
        <v>-0.00561281173557946</v>
      </c>
      <c r="BP46" s="49">
        <f t="shared" si="220"/>
        <v>-0.00559677567770509</v>
      </c>
      <c r="BQ46" s="49">
        <f t="shared" si="220"/>
        <v>-0.00596119991477711</v>
      </c>
      <c r="BR46" s="49">
        <f t="shared" si="220"/>
        <v>-0.00521852381144142</v>
      </c>
      <c r="BS46" s="49">
        <f t="shared" si="220"/>
        <v>-0.00517670102334861</v>
      </c>
      <c r="BT46" s="49">
        <f t="shared" si="220"/>
        <v>-0.00523941180895288</v>
      </c>
      <c r="BU46" s="49">
        <f t="shared" si="220"/>
        <v>-0.00510219376293115</v>
      </c>
      <c r="BV46" s="49">
        <f t="shared" si="220"/>
        <v>-0.00476199741622324</v>
      </c>
      <c r="BW46" s="49">
        <f t="shared" si="220"/>
        <v>-0.00493615403435312</v>
      </c>
      <c r="BX46" s="49">
        <f t="shared" si="220"/>
        <v>-0.00517670102334861</v>
      </c>
      <c r="BY46" s="49">
        <f t="shared" si="220"/>
        <v>-0.00505552431244289</v>
      </c>
      <c r="BZ46" s="49">
        <f t="shared" si="176"/>
        <v>-0.0741994247470329</v>
      </c>
      <c r="CA46" s="49"/>
      <c r="CB46" s="49"/>
      <c r="CC46" s="50"/>
      <c r="CD46" s="49"/>
      <c r="CE46" s="49"/>
      <c r="CF46" s="49">
        <f t="shared" si="113"/>
        <v>0.000227952809213551</v>
      </c>
      <c r="CG46" s="49">
        <f t="shared" si="114"/>
        <v>0.00027334770940817</v>
      </c>
      <c r="CH46" s="49">
        <f t="shared" si="115"/>
        <v>0.000249423370116411</v>
      </c>
      <c r="CI46" s="49">
        <f t="shared" si="116"/>
        <v>0.00025862503907478</v>
      </c>
      <c r="CJ46" s="49">
        <f t="shared" si="117"/>
        <v>0.000257766216638666</v>
      </c>
      <c r="CK46" s="49">
        <f t="shared" si="118"/>
        <v>0.000277396443749852</v>
      </c>
      <c r="CL46" s="49">
        <f t="shared" si="119"/>
        <v>0.000237645233849699</v>
      </c>
      <c r="CM46" s="49">
        <f t="shared" si="120"/>
        <v>0.000235436833299691</v>
      </c>
      <c r="CN46" s="49">
        <f t="shared" si="121"/>
        <v>0.000238749434124703</v>
      </c>
      <c r="CO46" s="49">
        <f t="shared" si="122"/>
        <v>0.000231510787877453</v>
      </c>
      <c r="CP46" s="49">
        <f t="shared" si="123"/>
        <v>0.00021372089455794</v>
      </c>
      <c r="CQ46" s="49">
        <f t="shared" si="124"/>
        <v>0.000222799874596864</v>
      </c>
      <c r="CR46" s="49">
        <f t="shared" si="125"/>
        <v>0.000235436833299691</v>
      </c>
      <c r="CS46" s="49">
        <f t="shared" si="126"/>
        <v>0.000229057009488555</v>
      </c>
      <c r="CT46" s="59">
        <v>2018</v>
      </c>
    </row>
    <row r="47" ht="22.5" customHeight="1" spans="1:98">
      <c r="A47" s="43">
        <v>2017</v>
      </c>
      <c r="B47" s="43">
        <v>1.728</v>
      </c>
      <c r="C47" s="43">
        <v>2.091</v>
      </c>
      <c r="D47" s="43">
        <v>1.901</v>
      </c>
      <c r="E47" s="43">
        <v>1.902</v>
      </c>
      <c r="F47" s="43">
        <v>2.024</v>
      </c>
      <c r="G47" s="43">
        <v>2.054</v>
      </c>
      <c r="H47" s="43">
        <v>1.839</v>
      </c>
      <c r="I47" s="43">
        <v>1.779</v>
      </c>
      <c r="J47" s="43">
        <v>1.831</v>
      </c>
      <c r="K47" s="43">
        <v>1.799</v>
      </c>
      <c r="L47" s="43">
        <v>1.634</v>
      </c>
      <c r="M47" s="43">
        <v>1.678</v>
      </c>
      <c r="N47" s="43">
        <v>1.862</v>
      </c>
      <c r="O47" s="43">
        <v>1.745</v>
      </c>
      <c r="P47" s="40"/>
      <c r="Q47" s="50"/>
      <c r="R47" s="49">
        <f t="shared" si="167"/>
        <v>1.71387389238474</v>
      </c>
      <c r="S47" s="49">
        <f t="shared" ref="S47:AE47" si="221">(C47-MIN($B$2:$O$71)/(MAX($B$2:$O$71)-MIN($B$2:$O$71)))</f>
        <v>2.07687389238474</v>
      </c>
      <c r="T47" s="49">
        <f t="shared" si="221"/>
        <v>1.88687389238474</v>
      </c>
      <c r="U47" s="49">
        <f t="shared" si="221"/>
        <v>1.88787389238474</v>
      </c>
      <c r="V47" s="49">
        <f t="shared" si="221"/>
        <v>2.00987389238474</v>
      </c>
      <c r="W47" s="49">
        <f t="shared" si="221"/>
        <v>2.03987389238474</v>
      </c>
      <c r="X47" s="49">
        <f t="shared" si="221"/>
        <v>1.82487389238474</v>
      </c>
      <c r="Y47" s="49">
        <f t="shared" si="221"/>
        <v>1.76487389238474</v>
      </c>
      <c r="Z47" s="49">
        <f t="shared" si="221"/>
        <v>1.81687389238474</v>
      </c>
      <c r="AA47" s="49">
        <f t="shared" si="221"/>
        <v>1.78487389238474</v>
      </c>
      <c r="AB47" s="49">
        <f t="shared" si="221"/>
        <v>1.61987389238474</v>
      </c>
      <c r="AC47" s="49">
        <f t="shared" si="221"/>
        <v>1.66387389238474</v>
      </c>
      <c r="AD47" s="49">
        <f t="shared" si="221"/>
        <v>1.84787389238474</v>
      </c>
      <c r="AE47" s="49">
        <f t="shared" si="221"/>
        <v>1.73087389238474</v>
      </c>
      <c r="AF47" s="50"/>
      <c r="AG47" s="49">
        <f t="shared" si="169"/>
        <v>1.71397389238474</v>
      </c>
      <c r="AH47" s="49">
        <f t="shared" ref="AH47:AU47" si="222">S47+0.0001</f>
        <v>2.07697389238474</v>
      </c>
      <c r="AI47" s="49">
        <f t="shared" si="222"/>
        <v>1.88697389238474</v>
      </c>
      <c r="AJ47" s="49">
        <f t="shared" si="222"/>
        <v>1.88797389238474</v>
      </c>
      <c r="AK47" s="49">
        <f t="shared" si="222"/>
        <v>2.00997389238474</v>
      </c>
      <c r="AL47" s="49">
        <f t="shared" si="222"/>
        <v>2.03997389238474</v>
      </c>
      <c r="AM47" s="49">
        <f t="shared" si="222"/>
        <v>1.82497389238474</v>
      </c>
      <c r="AN47" s="49">
        <f t="shared" si="222"/>
        <v>1.76497389238474</v>
      </c>
      <c r="AO47" s="49">
        <f t="shared" si="222"/>
        <v>1.81697389238474</v>
      </c>
      <c r="AP47" s="49">
        <f t="shared" si="222"/>
        <v>1.78497389238474</v>
      </c>
      <c r="AQ47" s="49">
        <f t="shared" si="222"/>
        <v>1.61997389238474</v>
      </c>
      <c r="AR47" s="49">
        <f t="shared" si="222"/>
        <v>1.66397389238474</v>
      </c>
      <c r="AS47" s="49">
        <f t="shared" si="222"/>
        <v>1.84797389238474</v>
      </c>
      <c r="AT47" s="49">
        <f t="shared" si="222"/>
        <v>1.73097389238474</v>
      </c>
      <c r="AU47" s="49">
        <f t="shared" si="171"/>
        <v>25.6706344933864</v>
      </c>
      <c r="AV47" s="50"/>
      <c r="AW47" s="49">
        <f t="shared" si="172"/>
        <v>0.000638302305660413</v>
      </c>
      <c r="AX47" s="49">
        <f t="shared" ref="AX47:BJ47" si="223">AH47/$AU$72</f>
        <v>0.000773487408528199</v>
      </c>
      <c r="AY47" s="49">
        <f t="shared" si="223"/>
        <v>0.00070272936570484</v>
      </c>
      <c r="AZ47" s="49">
        <f t="shared" si="223"/>
        <v>0.000703101776456542</v>
      </c>
      <c r="BA47" s="49">
        <f t="shared" si="223"/>
        <v>0.000748535888164172</v>
      </c>
      <c r="BB47" s="49">
        <f t="shared" si="223"/>
        <v>0.000759708210715229</v>
      </c>
      <c r="BC47" s="49">
        <f t="shared" si="223"/>
        <v>0.000679639899099323</v>
      </c>
      <c r="BD47" s="49">
        <f t="shared" si="223"/>
        <v>0.00065729525399721</v>
      </c>
      <c r="BE47" s="49">
        <f t="shared" si="223"/>
        <v>0.000676660613085708</v>
      </c>
      <c r="BF47" s="49">
        <f t="shared" si="223"/>
        <v>0.000664743469031247</v>
      </c>
      <c r="BG47" s="49">
        <f t="shared" si="223"/>
        <v>0.000603295695000436</v>
      </c>
      <c r="BH47" s="49">
        <f t="shared" si="223"/>
        <v>0.000619681768075319</v>
      </c>
      <c r="BI47" s="49">
        <f t="shared" si="223"/>
        <v>0.000688205346388466</v>
      </c>
      <c r="BJ47" s="49">
        <f t="shared" si="223"/>
        <v>0.000644633288439345</v>
      </c>
      <c r="BK47" s="49"/>
      <c r="BL47" s="49">
        <f t="shared" si="174"/>
        <v>-0.00469579764876013</v>
      </c>
      <c r="BM47" s="49">
        <f t="shared" ref="BM47:BY47" si="224">AX47*LN(AX47)</f>
        <v>-0.00554172878953095</v>
      </c>
      <c r="BN47" s="49">
        <f t="shared" si="224"/>
        <v>-0.00510219376293115</v>
      </c>
      <c r="BO47" s="49">
        <f t="shared" si="224"/>
        <v>-0.00510452515619658</v>
      </c>
      <c r="BP47" s="49">
        <f t="shared" si="224"/>
        <v>-0.00538750577040793</v>
      </c>
      <c r="BQ47" s="49">
        <f t="shared" si="224"/>
        <v>-0.00545666206132041</v>
      </c>
      <c r="BR47" s="49">
        <f t="shared" si="224"/>
        <v>-0.00495725771589199</v>
      </c>
      <c r="BS47" s="49">
        <f t="shared" si="224"/>
        <v>-0.00481625028618434</v>
      </c>
      <c r="BT47" s="49">
        <f t="shared" si="224"/>
        <v>-0.00493849970665528</v>
      </c>
      <c r="BU47" s="49">
        <f t="shared" si="224"/>
        <v>-0.00486333591085166</v>
      </c>
      <c r="BV47" s="49">
        <f t="shared" si="224"/>
        <v>-0.00447229319182912</v>
      </c>
      <c r="BW47" s="49">
        <f t="shared" si="224"/>
        <v>-0.00457715822528302</v>
      </c>
      <c r="BX47" s="49">
        <f t="shared" si="224"/>
        <v>-0.00501111444160816</v>
      </c>
      <c r="BY47" s="49">
        <f t="shared" si="224"/>
        <v>-0.00473601050429054</v>
      </c>
      <c r="BZ47" s="49">
        <f t="shared" si="176"/>
        <v>-0.0696603331717413</v>
      </c>
      <c r="CA47" s="49"/>
      <c r="CB47" s="49"/>
      <c r="CC47" s="50"/>
      <c r="CD47" s="49"/>
      <c r="CE47" s="49"/>
      <c r="CF47" s="49">
        <f t="shared" si="113"/>
        <v>0.000210285604813483</v>
      </c>
      <c r="CG47" s="49">
        <f t="shared" si="114"/>
        <v>0.000254821682571988</v>
      </c>
      <c r="CH47" s="49">
        <f t="shared" si="115"/>
        <v>0.000231510787877453</v>
      </c>
      <c r="CI47" s="49">
        <f t="shared" si="116"/>
        <v>0.000231633476796898</v>
      </c>
      <c r="CJ47" s="49">
        <f t="shared" si="117"/>
        <v>0.000246601524969178</v>
      </c>
      <c r="CK47" s="49">
        <f t="shared" si="118"/>
        <v>0.000250282192552526</v>
      </c>
      <c r="CL47" s="49">
        <f t="shared" si="119"/>
        <v>0.000223904074871869</v>
      </c>
      <c r="CM47" s="49">
        <f t="shared" si="120"/>
        <v>0.000216542739705174</v>
      </c>
      <c r="CN47" s="49">
        <f t="shared" si="121"/>
        <v>0.000222922563516309</v>
      </c>
      <c r="CO47" s="49">
        <f t="shared" si="122"/>
        <v>0.000218996518094072</v>
      </c>
      <c r="CP47" s="49">
        <f t="shared" si="123"/>
        <v>0.000198752846385661</v>
      </c>
      <c r="CQ47" s="49">
        <f t="shared" si="124"/>
        <v>0.000204151158841237</v>
      </c>
      <c r="CR47" s="49">
        <f t="shared" si="125"/>
        <v>0.000226725920019102</v>
      </c>
      <c r="CS47" s="49">
        <f t="shared" si="126"/>
        <v>0.000212371316444046</v>
      </c>
      <c r="CT47" s="59">
        <v>2017</v>
      </c>
    </row>
    <row r="48" ht="22.5" customHeight="1" spans="1:98">
      <c r="A48" s="43">
        <v>2016</v>
      </c>
      <c r="B48" s="44">
        <v>1.589</v>
      </c>
      <c r="C48" s="44">
        <v>1.936</v>
      </c>
      <c r="D48" s="44">
        <v>1.765</v>
      </c>
      <c r="E48" s="44">
        <v>1.797</v>
      </c>
      <c r="F48" s="44">
        <v>1.886</v>
      </c>
      <c r="G48" s="44">
        <v>1.871</v>
      </c>
      <c r="H48" s="44">
        <v>1.717</v>
      </c>
      <c r="I48" s="44">
        <v>1.6</v>
      </c>
      <c r="J48" s="44">
        <v>1.721</v>
      </c>
      <c r="K48" s="44">
        <v>1.649</v>
      </c>
      <c r="L48" s="44">
        <v>1.521</v>
      </c>
      <c r="M48" s="44">
        <v>1.571</v>
      </c>
      <c r="N48" s="44">
        <v>1.739</v>
      </c>
      <c r="O48" s="44">
        <v>1.595</v>
      </c>
      <c r="P48" s="40"/>
      <c r="Q48" s="50"/>
      <c r="R48" s="49">
        <f t="shared" si="167"/>
        <v>1.57487389238474</v>
      </c>
      <c r="S48" s="49">
        <f t="shared" ref="S48:AE48" si="225">(C48-MIN($B$2:$O$71)/(MAX($B$2:$O$71)-MIN($B$2:$O$71)))</f>
        <v>1.92187389238474</v>
      </c>
      <c r="T48" s="49">
        <f t="shared" si="225"/>
        <v>1.75087389238474</v>
      </c>
      <c r="U48" s="49">
        <f t="shared" si="225"/>
        <v>1.78287389238474</v>
      </c>
      <c r="V48" s="49">
        <f t="shared" si="225"/>
        <v>1.87187389238474</v>
      </c>
      <c r="W48" s="49">
        <f t="shared" si="225"/>
        <v>1.85687389238474</v>
      </c>
      <c r="X48" s="49">
        <f t="shared" si="225"/>
        <v>1.70287389238474</v>
      </c>
      <c r="Y48" s="49">
        <f t="shared" si="225"/>
        <v>1.58587389238474</v>
      </c>
      <c r="Z48" s="49">
        <f t="shared" si="225"/>
        <v>1.70687389238474</v>
      </c>
      <c r="AA48" s="49">
        <f t="shared" si="225"/>
        <v>1.63487389238474</v>
      </c>
      <c r="AB48" s="49">
        <f t="shared" si="225"/>
        <v>1.50687389238474</v>
      </c>
      <c r="AC48" s="49">
        <f t="shared" si="225"/>
        <v>1.55687389238474</v>
      </c>
      <c r="AD48" s="49">
        <f t="shared" si="225"/>
        <v>1.72487389238474</v>
      </c>
      <c r="AE48" s="49">
        <f t="shared" si="225"/>
        <v>1.58087389238474</v>
      </c>
      <c r="AF48" s="50"/>
      <c r="AG48" s="49">
        <f t="shared" si="169"/>
        <v>1.57497389238474</v>
      </c>
      <c r="AH48" s="49">
        <f t="shared" ref="AH48:AU48" si="226">S48+0.0001</f>
        <v>1.92197389238474</v>
      </c>
      <c r="AI48" s="49">
        <f t="shared" si="226"/>
        <v>1.75097389238474</v>
      </c>
      <c r="AJ48" s="49">
        <f t="shared" si="226"/>
        <v>1.78297389238474</v>
      </c>
      <c r="AK48" s="49">
        <f t="shared" si="226"/>
        <v>1.87197389238474</v>
      </c>
      <c r="AL48" s="49">
        <f t="shared" si="226"/>
        <v>1.85697389238474</v>
      </c>
      <c r="AM48" s="49">
        <f t="shared" si="226"/>
        <v>1.70297389238474</v>
      </c>
      <c r="AN48" s="49">
        <f t="shared" si="226"/>
        <v>1.58597389238474</v>
      </c>
      <c r="AO48" s="49">
        <f t="shared" si="226"/>
        <v>1.70697389238474</v>
      </c>
      <c r="AP48" s="49">
        <f t="shared" si="226"/>
        <v>1.63497389238474</v>
      </c>
      <c r="AQ48" s="49">
        <f t="shared" si="226"/>
        <v>1.50697389238474</v>
      </c>
      <c r="AR48" s="49">
        <f t="shared" si="226"/>
        <v>1.55697389238474</v>
      </c>
      <c r="AS48" s="49">
        <f t="shared" si="226"/>
        <v>1.72497389238474</v>
      </c>
      <c r="AT48" s="49">
        <f t="shared" si="226"/>
        <v>1.58097389238474</v>
      </c>
      <c r="AU48" s="49">
        <f t="shared" si="171"/>
        <v>23.7606344933864</v>
      </c>
      <c r="AV48" s="50"/>
      <c r="AW48" s="49">
        <f t="shared" si="172"/>
        <v>0.000586537211173851</v>
      </c>
      <c r="AX48" s="49">
        <f t="shared" ref="AX48:BJ48" si="227">AH48/$AU$72</f>
        <v>0.000715763742014406</v>
      </c>
      <c r="AY48" s="49">
        <f t="shared" si="227"/>
        <v>0.000652081503473383</v>
      </c>
      <c r="AZ48" s="49">
        <f t="shared" si="227"/>
        <v>0.000663998647527844</v>
      </c>
      <c r="BA48" s="49">
        <f t="shared" si="227"/>
        <v>0.000697143204429312</v>
      </c>
      <c r="BB48" s="49">
        <f t="shared" si="227"/>
        <v>0.000691557043153783</v>
      </c>
      <c r="BC48" s="49">
        <f t="shared" si="227"/>
        <v>0.000634205787391693</v>
      </c>
      <c r="BD48" s="49">
        <f t="shared" si="227"/>
        <v>0.000590633729442572</v>
      </c>
      <c r="BE48" s="49">
        <f t="shared" si="227"/>
        <v>0.0006356954303985</v>
      </c>
      <c r="BF48" s="49">
        <f t="shared" si="227"/>
        <v>0.000608881856275964</v>
      </c>
      <c r="BG48" s="49">
        <f t="shared" si="227"/>
        <v>0.000561213280058122</v>
      </c>
      <c r="BH48" s="49">
        <f t="shared" si="227"/>
        <v>0.000579833817643217</v>
      </c>
      <c r="BI48" s="49">
        <f t="shared" si="227"/>
        <v>0.000642398823929134</v>
      </c>
      <c r="BJ48" s="49">
        <f t="shared" si="227"/>
        <v>0.000588771675684062</v>
      </c>
      <c r="BK48" s="49"/>
      <c r="BL48" s="49">
        <f t="shared" si="174"/>
        <v>-0.00436458436097282</v>
      </c>
      <c r="BM48" s="49">
        <f t="shared" ref="BM48:BY48" si="228">AX48*LN(AX48)</f>
        <v>-0.00518367583870078</v>
      </c>
      <c r="BN48" s="49">
        <f t="shared" si="228"/>
        <v>-0.00478324018680674</v>
      </c>
      <c r="BO48" s="49">
        <f t="shared" si="228"/>
        <v>-0.00485863111935902</v>
      </c>
      <c r="BP48" s="49">
        <f t="shared" si="228"/>
        <v>-0.00506719912209797</v>
      </c>
      <c r="BQ48" s="49">
        <f t="shared" si="228"/>
        <v>-0.00503215971925386</v>
      </c>
      <c r="BR48" s="49">
        <f t="shared" si="228"/>
        <v>-0.00466974414340746</v>
      </c>
      <c r="BS48" s="49">
        <f t="shared" si="228"/>
        <v>-0.00439095688706317</v>
      </c>
      <c r="BT48" s="49">
        <f t="shared" si="228"/>
        <v>-0.00467922119795309</v>
      </c>
      <c r="BU48" s="49">
        <f t="shared" si="228"/>
        <v>-0.0045080920372497</v>
      </c>
      <c r="BV48" s="49">
        <f t="shared" si="228"/>
        <v>-0.00420091124407667</v>
      </c>
      <c r="BW48" s="49">
        <f t="shared" si="228"/>
        <v>-0.00432136751101476</v>
      </c>
      <c r="BX48" s="49">
        <f t="shared" si="228"/>
        <v>-0.00472182486315791</v>
      </c>
      <c r="BY48" s="49">
        <f t="shared" si="228"/>
        <v>-0.00437897290932339</v>
      </c>
      <c r="BZ48" s="49">
        <f t="shared" si="176"/>
        <v>-0.0651605811404373</v>
      </c>
      <c r="CA48" s="49"/>
      <c r="CB48" s="49"/>
      <c r="CC48" s="50"/>
      <c r="CD48" s="49"/>
      <c r="CE48" s="49"/>
      <c r="CF48" s="49">
        <f t="shared" si="113"/>
        <v>0.000193231845010639</v>
      </c>
      <c r="CG48" s="49">
        <f t="shared" si="114"/>
        <v>0.000235804900058026</v>
      </c>
      <c r="CH48" s="49">
        <f t="shared" si="115"/>
        <v>0.000214825094832945</v>
      </c>
      <c r="CI48" s="49">
        <f t="shared" si="116"/>
        <v>0.000218751140255182</v>
      </c>
      <c r="CJ48" s="49">
        <f t="shared" si="117"/>
        <v>0.00022967045408578</v>
      </c>
      <c r="CK48" s="49">
        <f t="shared" si="118"/>
        <v>0.000227830120294106</v>
      </c>
      <c r="CL48" s="49">
        <f t="shared" si="119"/>
        <v>0.000208936026699589</v>
      </c>
      <c r="CM48" s="49">
        <f t="shared" si="120"/>
        <v>0.000194581423124534</v>
      </c>
      <c r="CN48" s="49">
        <f t="shared" si="121"/>
        <v>0.000209426782377368</v>
      </c>
      <c r="CO48" s="49">
        <f t="shared" si="122"/>
        <v>0.000200593180177334</v>
      </c>
      <c r="CP48" s="49">
        <f t="shared" si="123"/>
        <v>0.000184888998488385</v>
      </c>
      <c r="CQ48" s="49">
        <f t="shared" si="124"/>
        <v>0.000191023444460631</v>
      </c>
      <c r="CR48" s="49">
        <f t="shared" si="125"/>
        <v>0.000211635182927377</v>
      </c>
      <c r="CS48" s="49">
        <f t="shared" si="126"/>
        <v>0.000193967978527309</v>
      </c>
      <c r="CT48" s="59">
        <v>2016</v>
      </c>
    </row>
    <row r="49" ht="22.5" customHeight="1" spans="1:98">
      <c r="A49" s="43">
        <v>2015</v>
      </c>
      <c r="B49" s="44">
        <v>1.39</v>
      </c>
      <c r="C49" s="44">
        <v>1.831</v>
      </c>
      <c r="D49" s="44">
        <v>1.8</v>
      </c>
      <c r="E49" s="44">
        <v>1.678</v>
      </c>
      <c r="F49" s="44">
        <v>1.695</v>
      </c>
      <c r="G49" s="44">
        <v>1.715</v>
      </c>
      <c r="H49" s="44">
        <v>1.645</v>
      </c>
      <c r="I49" s="44">
        <v>1.665</v>
      </c>
      <c r="J49" s="44">
        <v>1.73</v>
      </c>
      <c r="K49" s="44">
        <v>1.553</v>
      </c>
      <c r="L49" s="44">
        <v>1.432</v>
      </c>
      <c r="M49" s="44">
        <v>1.487</v>
      </c>
      <c r="N49" s="44">
        <v>1.676</v>
      </c>
      <c r="O49" s="44">
        <v>1.403</v>
      </c>
      <c r="P49" s="40"/>
      <c r="Q49" s="50"/>
      <c r="R49" s="49">
        <f t="shared" si="167"/>
        <v>1.37587389238474</v>
      </c>
      <c r="S49" s="49">
        <f t="shared" ref="S49:AE49" si="229">(C49-MIN($B$2:$O$71)/(MAX($B$2:$O$71)-MIN($B$2:$O$71)))</f>
        <v>1.81687389238474</v>
      </c>
      <c r="T49" s="49">
        <f t="shared" si="229"/>
        <v>1.78587389238474</v>
      </c>
      <c r="U49" s="49">
        <f t="shared" si="229"/>
        <v>1.66387389238474</v>
      </c>
      <c r="V49" s="49">
        <f t="shared" si="229"/>
        <v>1.68087389238474</v>
      </c>
      <c r="W49" s="49">
        <f t="shared" si="229"/>
        <v>1.70087389238474</v>
      </c>
      <c r="X49" s="49">
        <f t="shared" si="229"/>
        <v>1.63087389238474</v>
      </c>
      <c r="Y49" s="49">
        <f t="shared" si="229"/>
        <v>1.65087389238474</v>
      </c>
      <c r="Z49" s="49">
        <f t="shared" si="229"/>
        <v>1.71587389238474</v>
      </c>
      <c r="AA49" s="49">
        <f t="shared" si="229"/>
        <v>1.53887389238474</v>
      </c>
      <c r="AB49" s="49">
        <f t="shared" si="229"/>
        <v>1.41787389238474</v>
      </c>
      <c r="AC49" s="49">
        <f t="shared" si="229"/>
        <v>1.47287389238474</v>
      </c>
      <c r="AD49" s="49">
        <f t="shared" si="229"/>
        <v>1.66187389238474</v>
      </c>
      <c r="AE49" s="49">
        <f t="shared" si="229"/>
        <v>1.38887389238474</v>
      </c>
      <c r="AF49" s="50"/>
      <c r="AG49" s="49">
        <f t="shared" si="169"/>
        <v>1.37597389238474</v>
      </c>
      <c r="AH49" s="49">
        <f t="shared" ref="AH49:AU49" si="230">S49+0.0001</f>
        <v>1.81697389238474</v>
      </c>
      <c r="AI49" s="49">
        <f t="shared" si="230"/>
        <v>1.78597389238474</v>
      </c>
      <c r="AJ49" s="49">
        <f t="shared" si="230"/>
        <v>1.66397389238474</v>
      </c>
      <c r="AK49" s="49">
        <f t="shared" si="230"/>
        <v>1.68097389238474</v>
      </c>
      <c r="AL49" s="49">
        <f t="shared" si="230"/>
        <v>1.70097389238474</v>
      </c>
      <c r="AM49" s="49">
        <f t="shared" si="230"/>
        <v>1.63097389238474</v>
      </c>
      <c r="AN49" s="49">
        <f t="shared" si="230"/>
        <v>1.65097389238474</v>
      </c>
      <c r="AO49" s="49">
        <f t="shared" si="230"/>
        <v>1.71597389238474</v>
      </c>
      <c r="AP49" s="49">
        <f t="shared" si="230"/>
        <v>1.53897389238474</v>
      </c>
      <c r="AQ49" s="49">
        <f t="shared" si="230"/>
        <v>1.41797389238474</v>
      </c>
      <c r="AR49" s="49">
        <f t="shared" si="230"/>
        <v>1.47297389238474</v>
      </c>
      <c r="AS49" s="49">
        <f t="shared" si="230"/>
        <v>1.66197389238474</v>
      </c>
      <c r="AT49" s="49">
        <f t="shared" si="230"/>
        <v>1.38897389238474</v>
      </c>
      <c r="AU49" s="49">
        <f t="shared" si="171"/>
        <v>22.5036344933864</v>
      </c>
      <c r="AV49" s="50"/>
      <c r="AW49" s="49">
        <f t="shared" si="172"/>
        <v>0.000512427471585175</v>
      </c>
      <c r="AX49" s="49">
        <f t="shared" ref="AX49:BJ49" si="231">AH49/$AU$72</f>
        <v>0.000676660613085708</v>
      </c>
      <c r="AY49" s="49">
        <f t="shared" si="231"/>
        <v>0.000665115879782949</v>
      </c>
      <c r="AZ49" s="49">
        <f t="shared" si="231"/>
        <v>0.000619681768075319</v>
      </c>
      <c r="BA49" s="49">
        <f t="shared" si="231"/>
        <v>0.000626012750854251</v>
      </c>
      <c r="BB49" s="49">
        <f t="shared" si="231"/>
        <v>0.000633460965888289</v>
      </c>
      <c r="BC49" s="49">
        <f t="shared" si="231"/>
        <v>0.000607392213269157</v>
      </c>
      <c r="BD49" s="49">
        <f t="shared" si="231"/>
        <v>0.000614840428303194</v>
      </c>
      <c r="BE49" s="49">
        <f t="shared" si="231"/>
        <v>0.000639047127163817</v>
      </c>
      <c r="BF49" s="49">
        <f t="shared" si="231"/>
        <v>0.000573130424112583</v>
      </c>
      <c r="BG49" s="49">
        <f t="shared" si="231"/>
        <v>0.000528068723156654</v>
      </c>
      <c r="BH49" s="49">
        <f t="shared" si="231"/>
        <v>0.000548551314500258</v>
      </c>
      <c r="BI49" s="49">
        <f t="shared" si="231"/>
        <v>0.000618936946571915</v>
      </c>
      <c r="BJ49" s="49">
        <f t="shared" si="231"/>
        <v>0.0005172688113573</v>
      </c>
      <c r="BK49" s="49"/>
      <c r="BL49" s="49">
        <f t="shared" si="174"/>
        <v>-0.00388233057935469</v>
      </c>
      <c r="BM49" s="49">
        <f t="shared" ref="BM49:BY49" si="232">AX49*LN(AX49)</f>
        <v>-0.00493849970665528</v>
      </c>
      <c r="BN49" s="49">
        <f t="shared" si="232"/>
        <v>-0.00486568799358471</v>
      </c>
      <c r="BO49" s="49">
        <f t="shared" si="232"/>
        <v>-0.00457715822528302</v>
      </c>
      <c r="BP49" s="49">
        <f t="shared" si="232"/>
        <v>-0.00461755757833634</v>
      </c>
      <c r="BQ49" s="49">
        <f t="shared" si="232"/>
        <v>-0.00466500430455181</v>
      </c>
      <c r="BR49" s="49">
        <f t="shared" si="232"/>
        <v>-0.00449855070908833</v>
      </c>
      <c r="BS49" s="49">
        <f t="shared" si="232"/>
        <v>-0.00454622099413985</v>
      </c>
      <c r="BT49" s="49">
        <f t="shared" si="232"/>
        <v>-0.00470053182014412</v>
      </c>
      <c r="BU49" s="49">
        <f t="shared" si="232"/>
        <v>-0.00427807316215189</v>
      </c>
      <c r="BV49" s="49">
        <f t="shared" si="232"/>
        <v>-0.0039849566225897</v>
      </c>
      <c r="BW49" s="49">
        <f t="shared" si="232"/>
        <v>-0.00411864928707585</v>
      </c>
      <c r="BX49" s="49">
        <f t="shared" si="232"/>
        <v>-0.00457240112057679</v>
      </c>
      <c r="BY49" s="49">
        <f t="shared" si="232"/>
        <v>-0.00391414613237729</v>
      </c>
      <c r="BZ49" s="49">
        <f t="shared" si="176"/>
        <v>-0.0621597682359097</v>
      </c>
      <c r="CA49" s="49"/>
      <c r="CB49" s="49"/>
      <c r="CC49" s="50"/>
      <c r="CD49" s="49"/>
      <c r="CE49" s="49"/>
      <c r="CF49" s="49">
        <f t="shared" si="113"/>
        <v>0.000168816750041101</v>
      </c>
      <c r="CG49" s="49">
        <f t="shared" si="114"/>
        <v>0.000222922563516309</v>
      </c>
      <c r="CH49" s="49">
        <f t="shared" si="115"/>
        <v>0.000219119207013517</v>
      </c>
      <c r="CI49" s="49">
        <f t="shared" si="116"/>
        <v>0.000204151158841237</v>
      </c>
      <c r="CJ49" s="49">
        <f t="shared" si="117"/>
        <v>0.000206236870471801</v>
      </c>
      <c r="CK49" s="49">
        <f t="shared" si="118"/>
        <v>0.000208690648860699</v>
      </c>
      <c r="CL49" s="49">
        <f t="shared" si="119"/>
        <v>0.000200102424499555</v>
      </c>
      <c r="CM49" s="49">
        <f t="shared" si="120"/>
        <v>0.000202556202888453</v>
      </c>
      <c r="CN49" s="49">
        <f t="shared" si="121"/>
        <v>0.000210530982652373</v>
      </c>
      <c r="CO49" s="49">
        <f t="shared" si="122"/>
        <v>0.000188815043910622</v>
      </c>
      <c r="CP49" s="49">
        <f t="shared" si="123"/>
        <v>0.000173969684657787</v>
      </c>
      <c r="CQ49" s="49">
        <f t="shared" si="124"/>
        <v>0.000180717575227258</v>
      </c>
      <c r="CR49" s="49">
        <f t="shared" si="125"/>
        <v>0.000203905781002347</v>
      </c>
      <c r="CS49" s="49">
        <f t="shared" si="126"/>
        <v>0.000170411705993885</v>
      </c>
      <c r="CT49" s="59">
        <v>2015</v>
      </c>
    </row>
    <row r="50" ht="22.5" customHeight="1" spans="1:98">
      <c r="A50" s="43">
        <v>2014</v>
      </c>
      <c r="B50" s="44">
        <v>1.266</v>
      </c>
      <c r="C50" s="44">
        <v>1.697</v>
      </c>
      <c r="D50" s="44">
        <v>1.693</v>
      </c>
      <c r="E50" s="44">
        <v>1.59</v>
      </c>
      <c r="F50" s="44">
        <v>1.505</v>
      </c>
      <c r="G50" s="44">
        <v>1.579</v>
      </c>
      <c r="H50" s="44">
        <v>1.532</v>
      </c>
      <c r="I50" s="44">
        <v>1.578</v>
      </c>
      <c r="J50" s="44">
        <v>1.6</v>
      </c>
      <c r="K50" s="44">
        <v>1.447</v>
      </c>
      <c r="L50" s="44">
        <v>1.349</v>
      </c>
      <c r="M50" s="44">
        <v>1.42</v>
      </c>
      <c r="N50" s="44">
        <v>1.565</v>
      </c>
      <c r="O50" s="44">
        <v>1.322</v>
      </c>
      <c r="P50" s="40"/>
      <c r="Q50" s="50"/>
      <c r="R50" s="49">
        <f t="shared" si="167"/>
        <v>1.25187389238474</v>
      </c>
      <c r="S50" s="49">
        <f t="shared" ref="S50:AE50" si="233">(C50-MIN($B$2:$O$71)/(MAX($B$2:$O$71)-MIN($B$2:$O$71)))</f>
        <v>1.68287389238474</v>
      </c>
      <c r="T50" s="49">
        <f t="shared" si="233"/>
        <v>1.67887389238474</v>
      </c>
      <c r="U50" s="49">
        <f t="shared" si="233"/>
        <v>1.57587389238474</v>
      </c>
      <c r="V50" s="49">
        <f t="shared" si="233"/>
        <v>1.49087389238474</v>
      </c>
      <c r="W50" s="49">
        <f t="shared" si="233"/>
        <v>1.56487389238474</v>
      </c>
      <c r="X50" s="49">
        <f t="shared" si="233"/>
        <v>1.51787389238474</v>
      </c>
      <c r="Y50" s="49">
        <f t="shared" si="233"/>
        <v>1.56387389238474</v>
      </c>
      <c r="Z50" s="49">
        <f t="shared" si="233"/>
        <v>1.58587389238474</v>
      </c>
      <c r="AA50" s="49">
        <f t="shared" si="233"/>
        <v>1.43287389238474</v>
      </c>
      <c r="AB50" s="49">
        <f t="shared" si="233"/>
        <v>1.33487389238474</v>
      </c>
      <c r="AC50" s="49">
        <f t="shared" si="233"/>
        <v>1.40587389238474</v>
      </c>
      <c r="AD50" s="49">
        <f t="shared" si="233"/>
        <v>1.55087389238474</v>
      </c>
      <c r="AE50" s="49">
        <f t="shared" si="233"/>
        <v>1.30787389238474</v>
      </c>
      <c r="AF50" s="50"/>
      <c r="AG50" s="49">
        <f t="shared" si="169"/>
        <v>1.25197389238474</v>
      </c>
      <c r="AH50" s="49">
        <f t="shared" ref="AH50:AU50" si="234">S50+0.0001</f>
        <v>1.68297389238474</v>
      </c>
      <c r="AI50" s="49">
        <f t="shared" si="234"/>
        <v>1.67897389238474</v>
      </c>
      <c r="AJ50" s="49">
        <f t="shared" si="234"/>
        <v>1.57597389238474</v>
      </c>
      <c r="AK50" s="49">
        <f t="shared" si="234"/>
        <v>1.49097389238474</v>
      </c>
      <c r="AL50" s="49">
        <f t="shared" si="234"/>
        <v>1.56497389238474</v>
      </c>
      <c r="AM50" s="49">
        <f t="shared" si="234"/>
        <v>1.51797389238474</v>
      </c>
      <c r="AN50" s="49">
        <f t="shared" si="234"/>
        <v>1.56397389238474</v>
      </c>
      <c r="AO50" s="49">
        <f t="shared" si="234"/>
        <v>1.58597389238474</v>
      </c>
      <c r="AP50" s="49">
        <f t="shared" si="234"/>
        <v>1.43297389238474</v>
      </c>
      <c r="AQ50" s="49">
        <f t="shared" si="234"/>
        <v>1.33497389238474</v>
      </c>
      <c r="AR50" s="49">
        <f t="shared" si="234"/>
        <v>1.40597389238474</v>
      </c>
      <c r="AS50" s="49">
        <f t="shared" si="234"/>
        <v>1.55097389238474</v>
      </c>
      <c r="AT50" s="49">
        <f t="shared" si="234"/>
        <v>1.30797389238474</v>
      </c>
      <c r="AU50" s="49">
        <f t="shared" si="171"/>
        <v>20.9466344933864</v>
      </c>
      <c r="AV50" s="50"/>
      <c r="AW50" s="49">
        <f t="shared" si="172"/>
        <v>0.000466248538374141</v>
      </c>
      <c r="AX50" s="49">
        <f t="shared" ref="AX50:BJ50" si="235">AH50/$AU$72</f>
        <v>0.000626757572357655</v>
      </c>
      <c r="AY50" s="49">
        <f t="shared" si="235"/>
        <v>0.000625267929350847</v>
      </c>
      <c r="AZ50" s="49">
        <f t="shared" si="235"/>
        <v>0.000586909621925553</v>
      </c>
      <c r="BA50" s="49">
        <f t="shared" si="235"/>
        <v>0.000555254708030892</v>
      </c>
      <c r="BB50" s="49">
        <f t="shared" si="235"/>
        <v>0.000582813103656832</v>
      </c>
      <c r="BC50" s="49">
        <f t="shared" si="235"/>
        <v>0.000565309798326843</v>
      </c>
      <c r="BD50" s="49">
        <f t="shared" si="235"/>
        <v>0.00058244069290513</v>
      </c>
      <c r="BE50" s="49">
        <f t="shared" si="235"/>
        <v>0.000590633729442572</v>
      </c>
      <c r="BF50" s="49">
        <f t="shared" si="235"/>
        <v>0.000533654884432183</v>
      </c>
      <c r="BG50" s="49">
        <f t="shared" si="235"/>
        <v>0.000497158630765398</v>
      </c>
      <c r="BH50" s="49">
        <f t="shared" si="235"/>
        <v>0.000523599794136232</v>
      </c>
      <c r="BI50" s="49">
        <f t="shared" si="235"/>
        <v>0.000577599353133006</v>
      </c>
      <c r="BJ50" s="49">
        <f t="shared" si="235"/>
        <v>0.000487103540469447</v>
      </c>
      <c r="BK50" s="49"/>
      <c r="BL50" s="49">
        <f t="shared" si="174"/>
        <v>-0.00357649542849227</v>
      </c>
      <c r="BM50" s="49">
        <f t="shared" ref="BM50:BY50" si="236">AX50*LN(AX50)</f>
        <v>-0.00462230622146806</v>
      </c>
      <c r="BN50" s="49">
        <f t="shared" si="236"/>
        <v>-0.00461280804902586</v>
      </c>
      <c r="BO50" s="49">
        <f t="shared" si="236"/>
        <v>-0.00436698304262848</v>
      </c>
      <c r="BP50" s="49">
        <f t="shared" si="236"/>
        <v>-0.00416223571963641</v>
      </c>
      <c r="BQ50" s="49">
        <f t="shared" si="236"/>
        <v>-0.00434058451452893</v>
      </c>
      <c r="BR50" s="49">
        <f t="shared" si="236"/>
        <v>-0.00422746392795346</v>
      </c>
      <c r="BS50" s="49">
        <f t="shared" si="236"/>
        <v>-0.0043381832235718</v>
      </c>
      <c r="BT50" s="49">
        <f t="shared" si="236"/>
        <v>-0.00439095688706317</v>
      </c>
      <c r="BU50" s="49">
        <f t="shared" si="236"/>
        <v>-0.00402149577857584</v>
      </c>
      <c r="BV50" s="49">
        <f t="shared" si="236"/>
        <v>-0.00378168753988619</v>
      </c>
      <c r="BW50" s="49">
        <f t="shared" si="236"/>
        <v>-0.00395568278013671</v>
      </c>
      <c r="BX50" s="49">
        <f t="shared" si="236"/>
        <v>-0.00430694471671422</v>
      </c>
      <c r="BY50" s="49">
        <f t="shared" si="236"/>
        <v>-0.00371515519098836</v>
      </c>
      <c r="BZ50" s="49">
        <f t="shared" si="176"/>
        <v>-0.0584189830206698</v>
      </c>
      <c r="CA50" s="49"/>
      <c r="CB50" s="49"/>
      <c r="CC50" s="50"/>
      <c r="CD50" s="49"/>
      <c r="CE50" s="49"/>
      <c r="CF50" s="49">
        <f t="shared" si="113"/>
        <v>0.000153603324029931</v>
      </c>
      <c r="CG50" s="49">
        <f t="shared" si="114"/>
        <v>0.00020648224831069</v>
      </c>
      <c r="CH50" s="49">
        <f t="shared" si="115"/>
        <v>0.000205991492632911</v>
      </c>
      <c r="CI50" s="49">
        <f t="shared" si="116"/>
        <v>0.000193354533930084</v>
      </c>
      <c r="CJ50" s="49">
        <f t="shared" si="117"/>
        <v>0.000182925975777266</v>
      </c>
      <c r="CK50" s="49">
        <f t="shared" si="118"/>
        <v>0.00019200495581619</v>
      </c>
      <c r="CL50" s="49">
        <f t="shared" si="119"/>
        <v>0.000186238576602279</v>
      </c>
      <c r="CM50" s="49">
        <f t="shared" si="120"/>
        <v>0.000191882266896745</v>
      </c>
      <c r="CN50" s="49">
        <f t="shared" si="121"/>
        <v>0.000194581423124534</v>
      </c>
      <c r="CO50" s="49">
        <f t="shared" si="122"/>
        <v>0.000175810018449461</v>
      </c>
      <c r="CP50" s="49">
        <f t="shared" si="123"/>
        <v>0.000163786504343859</v>
      </c>
      <c r="CQ50" s="49">
        <f t="shared" si="124"/>
        <v>0.000172497417624448</v>
      </c>
      <c r="CR50" s="49">
        <f t="shared" si="125"/>
        <v>0.000190287310943961</v>
      </c>
      <c r="CS50" s="49">
        <f t="shared" si="126"/>
        <v>0.000160473903518847</v>
      </c>
      <c r="CT50" s="59">
        <v>2014</v>
      </c>
    </row>
    <row r="51" ht="22.5" customHeight="1" spans="1:98">
      <c r="A51" s="43">
        <v>2013</v>
      </c>
      <c r="B51" s="44">
        <v>1.139</v>
      </c>
      <c r="C51" s="44">
        <v>1.54</v>
      </c>
      <c r="D51" s="44">
        <v>1.556</v>
      </c>
      <c r="E51" s="44">
        <v>1.475</v>
      </c>
      <c r="F51" s="44">
        <v>1.519</v>
      </c>
      <c r="G51" s="44">
        <v>1.453</v>
      </c>
      <c r="H51" s="44">
        <v>1.436</v>
      </c>
      <c r="I51" s="44">
        <v>1.465</v>
      </c>
      <c r="J51" s="44">
        <v>1.494</v>
      </c>
      <c r="K51" s="44">
        <v>1.345</v>
      </c>
      <c r="L51" s="44">
        <v>1.264</v>
      </c>
      <c r="M51" s="44">
        <v>1.202</v>
      </c>
      <c r="N51" s="44">
        <v>1.468</v>
      </c>
      <c r="O51" s="44">
        <v>1.238</v>
      </c>
      <c r="P51" s="40"/>
      <c r="Q51" s="50"/>
      <c r="R51" s="49">
        <f t="shared" si="167"/>
        <v>1.12487389238474</v>
      </c>
      <c r="S51" s="49">
        <f t="shared" ref="S51:AE51" si="237">(C51-MIN($B$2:$O$71)/(MAX($B$2:$O$71)-MIN($B$2:$O$71)))</f>
        <v>1.52587389238474</v>
      </c>
      <c r="T51" s="49">
        <f t="shared" si="237"/>
        <v>1.54187389238474</v>
      </c>
      <c r="U51" s="49">
        <f t="shared" si="237"/>
        <v>1.46087389238474</v>
      </c>
      <c r="V51" s="49">
        <f t="shared" si="237"/>
        <v>1.50487389238474</v>
      </c>
      <c r="W51" s="49">
        <f t="shared" si="237"/>
        <v>1.43887389238474</v>
      </c>
      <c r="X51" s="49">
        <f t="shared" si="237"/>
        <v>1.42187389238474</v>
      </c>
      <c r="Y51" s="49">
        <f t="shared" si="237"/>
        <v>1.45087389238474</v>
      </c>
      <c r="Z51" s="49">
        <f t="shared" si="237"/>
        <v>1.47987389238474</v>
      </c>
      <c r="AA51" s="49">
        <f t="shared" si="237"/>
        <v>1.33087389238474</v>
      </c>
      <c r="AB51" s="49">
        <f t="shared" si="237"/>
        <v>1.24987389238474</v>
      </c>
      <c r="AC51" s="49">
        <f t="shared" si="237"/>
        <v>1.18787389238474</v>
      </c>
      <c r="AD51" s="49">
        <f t="shared" si="237"/>
        <v>1.45387389238474</v>
      </c>
      <c r="AE51" s="49">
        <f t="shared" si="237"/>
        <v>1.22387389238474</v>
      </c>
      <c r="AF51" s="50"/>
      <c r="AG51" s="49">
        <f t="shared" si="169"/>
        <v>1.12497389238474</v>
      </c>
      <c r="AH51" s="49">
        <f t="shared" ref="AH51:AU51" si="238">S51+0.0001</f>
        <v>1.52597389238474</v>
      </c>
      <c r="AI51" s="49">
        <f t="shared" si="238"/>
        <v>1.54197389238474</v>
      </c>
      <c r="AJ51" s="49">
        <f t="shared" si="238"/>
        <v>1.46097389238474</v>
      </c>
      <c r="AK51" s="49">
        <f t="shared" si="238"/>
        <v>1.50497389238474</v>
      </c>
      <c r="AL51" s="49">
        <f t="shared" si="238"/>
        <v>1.43897389238474</v>
      </c>
      <c r="AM51" s="49">
        <f t="shared" si="238"/>
        <v>1.42197389238474</v>
      </c>
      <c r="AN51" s="49">
        <f t="shared" si="238"/>
        <v>1.45097389238474</v>
      </c>
      <c r="AO51" s="49">
        <f t="shared" si="238"/>
        <v>1.47997389238474</v>
      </c>
      <c r="AP51" s="49">
        <f t="shared" si="238"/>
        <v>1.33097389238474</v>
      </c>
      <c r="AQ51" s="49">
        <f t="shared" si="238"/>
        <v>1.24997389238474</v>
      </c>
      <c r="AR51" s="49">
        <f t="shared" si="238"/>
        <v>1.18797389238474</v>
      </c>
      <c r="AS51" s="49">
        <f t="shared" si="238"/>
        <v>1.45397389238474</v>
      </c>
      <c r="AT51" s="49">
        <f t="shared" si="238"/>
        <v>1.22397389238474</v>
      </c>
      <c r="AU51" s="49">
        <f t="shared" si="171"/>
        <v>19.3976344933864</v>
      </c>
      <c r="AV51" s="50"/>
      <c r="AW51" s="49">
        <f t="shared" si="172"/>
        <v>0.000418952372908001</v>
      </c>
      <c r="AX51" s="49">
        <f t="shared" ref="AX51:BJ51" si="239">AH51/$AU$72</f>
        <v>0.000568289084340458</v>
      </c>
      <c r="AY51" s="49">
        <f t="shared" si="239"/>
        <v>0.000574247656367689</v>
      </c>
      <c r="AZ51" s="49">
        <f t="shared" si="239"/>
        <v>0.000544082385479836</v>
      </c>
      <c r="BA51" s="49">
        <f t="shared" si="239"/>
        <v>0.000560468458554719</v>
      </c>
      <c r="BB51" s="49">
        <f t="shared" si="239"/>
        <v>0.000535889348942394</v>
      </c>
      <c r="BC51" s="49">
        <f t="shared" si="239"/>
        <v>0.000529558366163462</v>
      </c>
      <c r="BD51" s="49">
        <f t="shared" si="239"/>
        <v>0.000540358277962817</v>
      </c>
      <c r="BE51" s="49">
        <f t="shared" si="239"/>
        <v>0.000551158189762172</v>
      </c>
      <c r="BF51" s="49">
        <f t="shared" si="239"/>
        <v>0.00049566898775859</v>
      </c>
      <c r="BG51" s="49">
        <f t="shared" si="239"/>
        <v>0.000465503716870737</v>
      </c>
      <c r="BH51" s="49">
        <f t="shared" si="239"/>
        <v>0.00044241425026522</v>
      </c>
      <c r="BI51" s="49">
        <f t="shared" si="239"/>
        <v>0.000541475510217923</v>
      </c>
      <c r="BJ51" s="49">
        <f t="shared" si="239"/>
        <v>0.000455821037326488</v>
      </c>
      <c r="BK51" s="49"/>
      <c r="BL51" s="49">
        <f t="shared" si="174"/>
        <v>-0.00325850820636613</v>
      </c>
      <c r="BM51" s="49">
        <f t="shared" ref="BM51:BY51" si="240">AX51*LN(AX51)</f>
        <v>-0.00424675631296749</v>
      </c>
      <c r="BN51" s="49">
        <f t="shared" si="240"/>
        <v>-0.00428529430703849</v>
      </c>
      <c r="BO51" s="49">
        <f t="shared" si="240"/>
        <v>-0.00408954621703535</v>
      </c>
      <c r="BP51" s="49">
        <f t="shared" si="240"/>
        <v>-0.00419608027711962</v>
      </c>
      <c r="BQ51" s="49">
        <f t="shared" si="240"/>
        <v>-0.00403609503360686</v>
      </c>
      <c r="BR51" s="49">
        <f t="shared" si="240"/>
        <v>-0.00399470614984367</v>
      </c>
      <c r="BS51" s="49">
        <f t="shared" si="240"/>
        <v>-0.00406526563155169</v>
      </c>
      <c r="BT51" s="49">
        <f t="shared" si="240"/>
        <v>-0.00413560924562835</v>
      </c>
      <c r="BU51" s="49">
        <f t="shared" si="240"/>
        <v>-0.00377184382835179</v>
      </c>
      <c r="BV51" s="49">
        <f t="shared" si="240"/>
        <v>-0.0035715262841383</v>
      </c>
      <c r="BW51" s="49">
        <f t="shared" si="240"/>
        <v>-0.0034168820065945</v>
      </c>
      <c r="BX51" s="49">
        <f t="shared" si="240"/>
        <v>-0.00407255249413528</v>
      </c>
      <c r="BY51" s="49">
        <f t="shared" si="240"/>
        <v>-0.0035068182578204</v>
      </c>
      <c r="BZ51" s="49">
        <f t="shared" si="176"/>
        <v>-0.0546474842521979</v>
      </c>
      <c r="CA51" s="49"/>
      <c r="CB51" s="49"/>
      <c r="CC51" s="50"/>
      <c r="CD51" s="49"/>
      <c r="CE51" s="49"/>
      <c r="CF51" s="49">
        <f t="shared" si="113"/>
        <v>0.000138021831260427</v>
      </c>
      <c r="CG51" s="49">
        <f t="shared" si="114"/>
        <v>0.000187220087957838</v>
      </c>
      <c r="CH51" s="49">
        <f t="shared" si="115"/>
        <v>0.000189183110668957</v>
      </c>
      <c r="CI51" s="49">
        <f t="shared" si="116"/>
        <v>0.000179245308193919</v>
      </c>
      <c r="CJ51" s="49">
        <f t="shared" si="117"/>
        <v>0.000184643620649495</v>
      </c>
      <c r="CK51" s="49">
        <f t="shared" si="118"/>
        <v>0.000176546151966131</v>
      </c>
      <c r="CL51" s="49">
        <f t="shared" si="119"/>
        <v>0.000174460440335567</v>
      </c>
      <c r="CM51" s="49">
        <f t="shared" si="120"/>
        <v>0.00017801841899947</v>
      </c>
      <c r="CN51" s="49">
        <f t="shared" si="121"/>
        <v>0.000181576397663372</v>
      </c>
      <c r="CO51" s="49">
        <f t="shared" si="122"/>
        <v>0.000163295748666079</v>
      </c>
      <c r="CP51" s="49">
        <f t="shared" si="123"/>
        <v>0.000153357946191041</v>
      </c>
      <c r="CQ51" s="49">
        <f t="shared" si="124"/>
        <v>0.000145751233185456</v>
      </c>
      <c r="CR51" s="49">
        <f t="shared" si="125"/>
        <v>0.000178386485757805</v>
      </c>
      <c r="CS51" s="49">
        <f t="shared" si="126"/>
        <v>0.000150168034285473</v>
      </c>
      <c r="CT51" s="59">
        <v>2013</v>
      </c>
    </row>
    <row r="52" ht="22.5" customHeight="1" spans="1:98">
      <c r="A52" s="43" t="s">
        <v>47</v>
      </c>
      <c r="B52" s="43">
        <v>3.927</v>
      </c>
      <c r="C52" s="43">
        <v>1.512</v>
      </c>
      <c r="D52" s="43">
        <v>1.254</v>
      </c>
      <c r="E52" s="43">
        <v>0.757</v>
      </c>
      <c r="F52" s="43">
        <v>0.677</v>
      </c>
      <c r="G52" s="43">
        <v>0.441</v>
      </c>
      <c r="H52" s="43">
        <v>0.771</v>
      </c>
      <c r="I52" s="43">
        <v>0.7</v>
      </c>
      <c r="J52" s="43">
        <v>0.765</v>
      </c>
      <c r="K52" s="43">
        <v>1.015</v>
      </c>
      <c r="L52" s="43">
        <v>0.488</v>
      </c>
      <c r="M52" s="43">
        <v>0.58</v>
      </c>
      <c r="N52" s="43">
        <v>0.506</v>
      </c>
      <c r="O52" s="43">
        <v>0.396</v>
      </c>
      <c r="P52" s="40"/>
      <c r="Q52" s="50"/>
      <c r="R52" s="49">
        <f t="shared" si="167"/>
        <v>3.91287389238474</v>
      </c>
      <c r="S52" s="49">
        <f t="shared" ref="S52:AE52" si="241">(C52-MIN($B$2:$O$71)/(MAX($B$2:$O$71)-MIN($B$2:$O$71)))</f>
        <v>1.49787389238474</v>
      </c>
      <c r="T52" s="49">
        <f t="shared" si="241"/>
        <v>1.23987389238474</v>
      </c>
      <c r="U52" s="49">
        <f t="shared" si="241"/>
        <v>0.742873892384744</v>
      </c>
      <c r="V52" s="49">
        <f t="shared" si="241"/>
        <v>0.662873892384744</v>
      </c>
      <c r="W52" s="49">
        <f t="shared" si="241"/>
        <v>0.426873892384744</v>
      </c>
      <c r="X52" s="49">
        <f t="shared" si="241"/>
        <v>0.756873892384744</v>
      </c>
      <c r="Y52" s="49">
        <f t="shared" si="241"/>
        <v>0.685873892384744</v>
      </c>
      <c r="Z52" s="49">
        <f t="shared" si="241"/>
        <v>0.750873892384744</v>
      </c>
      <c r="AA52" s="49">
        <f t="shared" si="241"/>
        <v>1.00087389238474</v>
      </c>
      <c r="AB52" s="49">
        <f t="shared" si="241"/>
        <v>0.473873892384744</v>
      </c>
      <c r="AC52" s="49">
        <f t="shared" si="241"/>
        <v>0.565873892384744</v>
      </c>
      <c r="AD52" s="49">
        <f t="shared" si="241"/>
        <v>0.491873892384744</v>
      </c>
      <c r="AE52" s="49">
        <f t="shared" si="241"/>
        <v>0.381873892384744</v>
      </c>
      <c r="AF52" s="50"/>
      <c r="AG52" s="49">
        <f t="shared" si="169"/>
        <v>3.91297389238474</v>
      </c>
      <c r="AH52" s="49">
        <f t="shared" ref="AH52:AU52" si="242">S52+0.0001</f>
        <v>1.49797389238474</v>
      </c>
      <c r="AI52" s="49">
        <f t="shared" si="242"/>
        <v>1.23997389238474</v>
      </c>
      <c r="AJ52" s="49">
        <f t="shared" si="242"/>
        <v>0.742973892384744</v>
      </c>
      <c r="AK52" s="49">
        <f t="shared" si="242"/>
        <v>0.662973892384744</v>
      </c>
      <c r="AL52" s="49">
        <f t="shared" si="242"/>
        <v>0.426973892384744</v>
      </c>
      <c r="AM52" s="49">
        <f t="shared" si="242"/>
        <v>0.756973892384744</v>
      </c>
      <c r="AN52" s="49">
        <f t="shared" si="242"/>
        <v>0.685973892384744</v>
      </c>
      <c r="AO52" s="49">
        <f t="shared" si="242"/>
        <v>0.750973892384744</v>
      </c>
      <c r="AP52" s="49">
        <f t="shared" si="242"/>
        <v>1.00097389238474</v>
      </c>
      <c r="AQ52" s="49">
        <f t="shared" si="242"/>
        <v>0.473973892384744</v>
      </c>
      <c r="AR52" s="49">
        <f t="shared" si="242"/>
        <v>0.565973892384744</v>
      </c>
      <c r="AS52" s="49">
        <f t="shared" si="242"/>
        <v>0.491973892384744</v>
      </c>
      <c r="AT52" s="49">
        <f t="shared" si="242"/>
        <v>0.381973892384744</v>
      </c>
      <c r="AU52" s="49">
        <f t="shared" si="171"/>
        <v>13.5926344933864</v>
      </c>
      <c r="AV52" s="50"/>
      <c r="AW52" s="49">
        <f t="shared" si="172"/>
        <v>0.00145723354865287</v>
      </c>
      <c r="AX52" s="49">
        <f t="shared" ref="AX52:BJ52" si="243">AH52/$AU$72</f>
        <v>0.000557861583292806</v>
      </c>
      <c r="AY52" s="49">
        <f t="shared" si="243"/>
        <v>0.000461779609353718</v>
      </c>
      <c r="AZ52" s="49">
        <f t="shared" si="243"/>
        <v>0.00027669146575788</v>
      </c>
      <c r="BA52" s="49">
        <f t="shared" si="243"/>
        <v>0.000246898605621729</v>
      </c>
      <c r="BB52" s="49">
        <f t="shared" si="243"/>
        <v>0.000159009668220083</v>
      </c>
      <c r="BC52" s="49">
        <f t="shared" si="243"/>
        <v>0.000281905216281707</v>
      </c>
      <c r="BD52" s="49">
        <f t="shared" si="243"/>
        <v>0.000255464052910872</v>
      </c>
      <c r="BE52" s="49">
        <f t="shared" si="243"/>
        <v>0.000279670751771495</v>
      </c>
      <c r="BF52" s="49">
        <f t="shared" si="243"/>
        <v>0.000372773439696967</v>
      </c>
      <c r="BG52" s="49">
        <f t="shared" si="243"/>
        <v>0.000176512973550072</v>
      </c>
      <c r="BH52" s="49">
        <f t="shared" si="243"/>
        <v>0.000210774762706646</v>
      </c>
      <c r="BI52" s="49">
        <f t="shared" si="243"/>
        <v>0.000183216367080706</v>
      </c>
      <c r="BJ52" s="49">
        <f t="shared" si="243"/>
        <v>0.000142251184393499</v>
      </c>
      <c r="BK52" s="49"/>
      <c r="BL52" s="49">
        <f t="shared" si="174"/>
        <v>-0.0095175062969656</v>
      </c>
      <c r="BM52" s="49">
        <f t="shared" ref="BM52:BY52" si="244">AX52*LN(AX52)</f>
        <v>-0.00417916408933638</v>
      </c>
      <c r="BN52" s="49">
        <f t="shared" si="244"/>
        <v>-0.00354666264798158</v>
      </c>
      <c r="BO52" s="49">
        <f t="shared" si="244"/>
        <v>-0.00226682458159073</v>
      </c>
      <c r="BP52" s="49">
        <f t="shared" si="244"/>
        <v>-0.00205087136813564</v>
      </c>
      <c r="BQ52" s="49">
        <f t="shared" si="244"/>
        <v>-0.00139078530616451</v>
      </c>
      <c r="BR52" s="49">
        <f t="shared" si="244"/>
        <v>-0.00230427622659853</v>
      </c>
      <c r="BS52" s="49">
        <f t="shared" si="244"/>
        <v>-0.00211330820177679</v>
      </c>
      <c r="BT52" s="49">
        <f t="shared" si="244"/>
        <v>-0.00228823743403365</v>
      </c>
      <c r="BU52" s="49">
        <f t="shared" si="244"/>
        <v>-0.00294287472741886</v>
      </c>
      <c r="BV52" s="49">
        <f t="shared" si="244"/>
        <v>-0.0015254456246545</v>
      </c>
      <c r="BW52" s="49">
        <f t="shared" si="244"/>
        <v>-0.00178414944843596</v>
      </c>
      <c r="BX52" s="49">
        <f t="shared" si="244"/>
        <v>-0.00157654803157513</v>
      </c>
      <c r="BY52" s="49">
        <f t="shared" si="244"/>
        <v>-0.00126004906485499</v>
      </c>
      <c r="BZ52" s="49">
        <f t="shared" si="176"/>
        <v>-0.0387467030495229</v>
      </c>
      <c r="CA52" s="49"/>
      <c r="CB52" s="49"/>
      <c r="CC52" s="50"/>
      <c r="CD52" s="49"/>
      <c r="CE52" s="49"/>
      <c r="CF52" s="49">
        <f t="shared" si="113"/>
        <v>0.000480078538672857</v>
      </c>
      <c r="CG52" s="49">
        <f t="shared" si="114"/>
        <v>0.000183784798213381</v>
      </c>
      <c r="CH52" s="49">
        <f t="shared" si="115"/>
        <v>0.000152131056996592</v>
      </c>
      <c r="CI52" s="49">
        <f t="shared" si="116"/>
        <v>9.11546640324683e-5</v>
      </c>
      <c r="CJ52" s="49">
        <f t="shared" si="117"/>
        <v>8.13395504768749e-5</v>
      </c>
      <c r="CK52" s="49">
        <f t="shared" si="118"/>
        <v>5.23849654878744e-5</v>
      </c>
      <c r="CL52" s="49">
        <f t="shared" si="119"/>
        <v>9.28723089046973e-5</v>
      </c>
      <c r="CM52" s="49">
        <f t="shared" si="120"/>
        <v>8.41613956241079e-5</v>
      </c>
      <c r="CN52" s="49">
        <f t="shared" si="121"/>
        <v>9.21361753880276e-5</v>
      </c>
      <c r="CO52" s="49">
        <f t="shared" si="122"/>
        <v>0.000122808405249257</v>
      </c>
      <c r="CP52" s="49">
        <f t="shared" si="123"/>
        <v>5.81513447017856e-5</v>
      </c>
      <c r="CQ52" s="49">
        <f t="shared" si="124"/>
        <v>6.9438725290718e-5</v>
      </c>
      <c r="CR52" s="49">
        <f t="shared" si="125"/>
        <v>6.03597452517941e-5</v>
      </c>
      <c r="CS52" s="49">
        <f t="shared" si="126"/>
        <v>4.68639641128534e-5</v>
      </c>
      <c r="CT52" s="59" t="s">
        <v>47</v>
      </c>
    </row>
    <row r="53" ht="22.5" customHeight="1" spans="1:98">
      <c r="A53" s="43">
        <v>2021</v>
      </c>
      <c r="B53" s="43">
        <v>3.918</v>
      </c>
      <c r="C53" s="43">
        <v>1.75</v>
      </c>
      <c r="D53" s="43">
        <v>1.175</v>
      </c>
      <c r="E53" s="43">
        <v>0.789</v>
      </c>
      <c r="F53" s="43">
        <v>0.721</v>
      </c>
      <c r="G53" s="43">
        <v>0.509</v>
      </c>
      <c r="H53" s="43">
        <v>0.723</v>
      </c>
      <c r="I53" s="43">
        <v>0.857</v>
      </c>
      <c r="J53" s="43">
        <v>0.796</v>
      </c>
      <c r="K53" s="43">
        <v>1.03</v>
      </c>
      <c r="L53" s="43">
        <v>0.484</v>
      </c>
      <c r="M53" s="43">
        <v>0.564</v>
      </c>
      <c r="N53" s="43">
        <v>0.468</v>
      </c>
      <c r="O53" s="43">
        <v>0.399</v>
      </c>
      <c r="P53" s="40"/>
      <c r="Q53" s="50"/>
      <c r="R53" s="49">
        <f t="shared" si="167"/>
        <v>3.90387389238474</v>
      </c>
      <c r="S53" s="49">
        <f t="shared" ref="S53:AE53" si="245">(C53-MIN($B$2:$O$71)/(MAX($B$2:$O$71)-MIN($B$2:$O$71)))</f>
        <v>1.73587389238474</v>
      </c>
      <c r="T53" s="49">
        <f t="shared" si="245"/>
        <v>1.16087389238474</v>
      </c>
      <c r="U53" s="49">
        <f t="shared" si="245"/>
        <v>0.774873892384744</v>
      </c>
      <c r="V53" s="49">
        <f t="shared" si="245"/>
        <v>0.706873892384744</v>
      </c>
      <c r="W53" s="49">
        <f t="shared" si="245"/>
        <v>0.494873892384744</v>
      </c>
      <c r="X53" s="49">
        <f t="shared" si="245"/>
        <v>0.708873892384744</v>
      </c>
      <c r="Y53" s="49">
        <f t="shared" si="245"/>
        <v>0.842873892384744</v>
      </c>
      <c r="Z53" s="49">
        <f t="shared" si="245"/>
        <v>0.781873892384744</v>
      </c>
      <c r="AA53" s="49">
        <f t="shared" si="245"/>
        <v>1.01587389238474</v>
      </c>
      <c r="AB53" s="49">
        <f t="shared" si="245"/>
        <v>0.469873892384744</v>
      </c>
      <c r="AC53" s="49">
        <f t="shared" si="245"/>
        <v>0.549873892384744</v>
      </c>
      <c r="AD53" s="49">
        <f t="shared" si="245"/>
        <v>0.453873892384744</v>
      </c>
      <c r="AE53" s="49">
        <f t="shared" si="245"/>
        <v>0.384873892384744</v>
      </c>
      <c r="AF53" s="50"/>
      <c r="AG53" s="49">
        <f t="shared" si="169"/>
        <v>3.90397389238474</v>
      </c>
      <c r="AH53" s="49">
        <f t="shared" ref="AH53:AU53" si="246">S53+0.0001</f>
        <v>1.73597389238474</v>
      </c>
      <c r="AI53" s="49">
        <f t="shared" si="246"/>
        <v>1.16097389238474</v>
      </c>
      <c r="AJ53" s="49">
        <f t="shared" si="246"/>
        <v>0.774973892384744</v>
      </c>
      <c r="AK53" s="49">
        <f t="shared" si="246"/>
        <v>0.706973892384744</v>
      </c>
      <c r="AL53" s="49">
        <f t="shared" si="246"/>
        <v>0.494973892384744</v>
      </c>
      <c r="AM53" s="49">
        <f t="shared" si="246"/>
        <v>0.708973892384744</v>
      </c>
      <c r="AN53" s="49">
        <f t="shared" si="246"/>
        <v>0.842973892384744</v>
      </c>
      <c r="AO53" s="49">
        <f t="shared" si="246"/>
        <v>0.781973892384744</v>
      </c>
      <c r="AP53" s="49">
        <f t="shared" si="246"/>
        <v>1.01597389238474</v>
      </c>
      <c r="AQ53" s="49">
        <f t="shared" si="246"/>
        <v>0.469973892384744</v>
      </c>
      <c r="AR53" s="49">
        <f t="shared" si="246"/>
        <v>0.549973892384744</v>
      </c>
      <c r="AS53" s="49">
        <f t="shared" si="246"/>
        <v>0.453973892384744</v>
      </c>
      <c r="AT53" s="49">
        <f t="shared" si="246"/>
        <v>0.384973892384744</v>
      </c>
      <c r="AU53" s="49">
        <f t="shared" si="171"/>
        <v>13.9866344933864</v>
      </c>
      <c r="AV53" s="50"/>
      <c r="AW53" s="49">
        <f t="shared" si="172"/>
        <v>0.00145388185188755</v>
      </c>
      <c r="AX53" s="49">
        <f t="shared" ref="AX53:BJ53" si="247">AH53/$AU$72</f>
        <v>0.000646495342197855</v>
      </c>
      <c r="AY53" s="49">
        <f t="shared" si="247"/>
        <v>0.000432359159969269</v>
      </c>
      <c r="AZ53" s="49">
        <f t="shared" si="247"/>
        <v>0.00028860860981234</v>
      </c>
      <c r="BA53" s="49">
        <f t="shared" si="247"/>
        <v>0.000263284678696612</v>
      </c>
      <c r="BB53" s="49">
        <f t="shared" si="247"/>
        <v>0.000184333599335812</v>
      </c>
      <c r="BC53" s="49">
        <f t="shared" si="247"/>
        <v>0.000264029500200016</v>
      </c>
      <c r="BD53" s="49">
        <f t="shared" si="247"/>
        <v>0.000313932540928069</v>
      </c>
      <c r="BE53" s="49">
        <f t="shared" si="247"/>
        <v>0.000291215485074254</v>
      </c>
      <c r="BF53" s="49">
        <f t="shared" si="247"/>
        <v>0.000378359600972496</v>
      </c>
      <c r="BG53" s="49">
        <f t="shared" si="247"/>
        <v>0.000175023330543265</v>
      </c>
      <c r="BH53" s="49">
        <f t="shared" si="247"/>
        <v>0.000204816190679416</v>
      </c>
      <c r="BI53" s="49">
        <f t="shared" si="247"/>
        <v>0.000169064758516034</v>
      </c>
      <c r="BJ53" s="49">
        <f t="shared" si="247"/>
        <v>0.000143368416648604</v>
      </c>
      <c r="BK53" s="49"/>
      <c r="BL53" s="49">
        <f t="shared" si="174"/>
        <v>-0.00949896348248674</v>
      </c>
      <c r="BM53" s="49">
        <f t="shared" ref="BM53:BY53" si="248">AX53*LN(AX53)</f>
        <v>-0.00474782595425808</v>
      </c>
      <c r="BN53" s="49">
        <f t="shared" si="248"/>
        <v>-0.00334916384049006</v>
      </c>
      <c r="BO53" s="49">
        <f t="shared" si="248"/>
        <v>-0.00235228689196188</v>
      </c>
      <c r="BP53" s="49">
        <f t="shared" si="248"/>
        <v>-0.0021700646415601</v>
      </c>
      <c r="BQ53" s="49">
        <f t="shared" si="248"/>
        <v>-0.00158504100773871</v>
      </c>
      <c r="BR53" s="49">
        <f t="shared" si="248"/>
        <v>-0.00217545779093472</v>
      </c>
      <c r="BS53" s="49">
        <f t="shared" si="248"/>
        <v>-0.00253228423664512</v>
      </c>
      <c r="BT53" s="49">
        <f t="shared" si="248"/>
        <v>-0.00237091545661588</v>
      </c>
      <c r="BU53" s="49">
        <f t="shared" si="248"/>
        <v>-0.00298134709030702</v>
      </c>
      <c r="BV53" s="49">
        <f t="shared" si="248"/>
        <v>-0.00151405529621293</v>
      </c>
      <c r="BW53" s="49">
        <f t="shared" si="248"/>
        <v>-0.00173958534478924</v>
      </c>
      <c r="BX53" s="49">
        <f t="shared" si="248"/>
        <v>-0.00146836609788603</v>
      </c>
      <c r="BY53" s="49">
        <f t="shared" si="248"/>
        <v>-0.00126882380634914</v>
      </c>
      <c r="BZ53" s="49">
        <f t="shared" si="176"/>
        <v>-0.0397541809382357</v>
      </c>
      <c r="CA53" s="49"/>
      <c r="CB53" s="49"/>
      <c r="CC53" s="50"/>
      <c r="CD53" s="49"/>
      <c r="CE53" s="49"/>
      <c r="CF53" s="49">
        <f t="shared" si="113"/>
        <v>0.000478974338397852</v>
      </c>
      <c r="CG53" s="49">
        <f t="shared" si="114"/>
        <v>0.000212984761041271</v>
      </c>
      <c r="CH53" s="49">
        <f t="shared" si="115"/>
        <v>0.000142438632360444</v>
      </c>
      <c r="CI53" s="49">
        <f t="shared" si="116"/>
        <v>9.50807094547055e-5</v>
      </c>
      <c r="CJ53" s="49">
        <f t="shared" si="117"/>
        <v>8.67378629324513e-5</v>
      </c>
      <c r="CK53" s="49">
        <f t="shared" si="118"/>
        <v>6.07278120101289e-5</v>
      </c>
      <c r="CL53" s="49">
        <f t="shared" si="119"/>
        <v>8.69832407713412e-5</v>
      </c>
      <c r="CM53" s="49">
        <f t="shared" si="120"/>
        <v>0.00010342355597696</v>
      </c>
      <c r="CN53" s="49">
        <f t="shared" si="121"/>
        <v>9.59395318908202e-5</v>
      </c>
      <c r="CO53" s="49">
        <f t="shared" si="122"/>
        <v>0.000124648739040931</v>
      </c>
      <c r="CP53" s="49">
        <f t="shared" si="123"/>
        <v>5.76605890240061e-5</v>
      </c>
      <c r="CQ53" s="49">
        <f t="shared" si="124"/>
        <v>6.74757025795994e-5</v>
      </c>
      <c r="CR53" s="49">
        <f t="shared" si="125"/>
        <v>5.56975663128871e-5</v>
      </c>
      <c r="CS53" s="49">
        <f t="shared" si="126"/>
        <v>4.72320308711879e-5</v>
      </c>
      <c r="CT53" s="59">
        <v>2021</v>
      </c>
    </row>
    <row r="54" ht="22.5" customHeight="1" spans="1:98">
      <c r="A54" s="43">
        <v>2020</v>
      </c>
      <c r="B54" s="43">
        <v>3.723</v>
      </c>
      <c r="C54" s="43">
        <v>1.731</v>
      </c>
      <c r="D54" s="43">
        <v>1.115</v>
      </c>
      <c r="E54" s="43">
        <v>0.76</v>
      </c>
      <c r="F54" s="43">
        <v>0.794</v>
      </c>
      <c r="G54" s="43">
        <v>0.537</v>
      </c>
      <c r="H54" s="43">
        <v>0.65</v>
      </c>
      <c r="I54" s="43">
        <v>0.753</v>
      </c>
      <c r="J54" s="43">
        <v>1.018</v>
      </c>
      <c r="K54" s="43">
        <v>0.945</v>
      </c>
      <c r="L54" s="43">
        <v>0.409</v>
      </c>
      <c r="M54" s="43">
        <v>0.508</v>
      </c>
      <c r="N54" s="43">
        <v>0.394</v>
      </c>
      <c r="O54" s="43">
        <v>0.338</v>
      </c>
      <c r="P54" s="40"/>
      <c r="Q54" s="50"/>
      <c r="R54" s="49">
        <f t="shared" si="167"/>
        <v>3.70887389238474</v>
      </c>
      <c r="S54" s="49">
        <f t="shared" ref="S54:AE54" si="249">(C54-MIN($B$2:$O$71)/(MAX($B$2:$O$71)-MIN($B$2:$O$71)))</f>
        <v>1.71687389238474</v>
      </c>
      <c r="T54" s="49">
        <f t="shared" si="249"/>
        <v>1.10087389238474</v>
      </c>
      <c r="U54" s="49">
        <f t="shared" si="249"/>
        <v>0.745873892384744</v>
      </c>
      <c r="V54" s="49">
        <f t="shared" si="249"/>
        <v>0.779873892384744</v>
      </c>
      <c r="W54" s="49">
        <f t="shared" si="249"/>
        <v>0.522873892384744</v>
      </c>
      <c r="X54" s="49">
        <f t="shared" si="249"/>
        <v>0.635873892384744</v>
      </c>
      <c r="Y54" s="49">
        <f t="shared" si="249"/>
        <v>0.738873892384744</v>
      </c>
      <c r="Z54" s="49">
        <f t="shared" si="249"/>
        <v>1.00387389238474</v>
      </c>
      <c r="AA54" s="49">
        <f t="shared" si="249"/>
        <v>0.930873892384744</v>
      </c>
      <c r="AB54" s="49">
        <f t="shared" si="249"/>
        <v>0.394873892384744</v>
      </c>
      <c r="AC54" s="49">
        <f t="shared" si="249"/>
        <v>0.493873892384744</v>
      </c>
      <c r="AD54" s="49">
        <f t="shared" si="249"/>
        <v>0.379873892384744</v>
      </c>
      <c r="AE54" s="49">
        <f t="shared" si="249"/>
        <v>0.323873892384744</v>
      </c>
      <c r="AF54" s="50"/>
      <c r="AG54" s="49">
        <f t="shared" si="169"/>
        <v>3.70897389238474</v>
      </c>
      <c r="AH54" s="49">
        <f t="shared" ref="AH54:AU54" si="250">S54+0.0001</f>
        <v>1.71697389238474</v>
      </c>
      <c r="AI54" s="49">
        <f t="shared" si="250"/>
        <v>1.10097389238474</v>
      </c>
      <c r="AJ54" s="49">
        <f t="shared" si="250"/>
        <v>0.745973892384744</v>
      </c>
      <c r="AK54" s="49">
        <f t="shared" si="250"/>
        <v>0.779973892384744</v>
      </c>
      <c r="AL54" s="49">
        <f t="shared" si="250"/>
        <v>0.522973892384744</v>
      </c>
      <c r="AM54" s="49">
        <f t="shared" si="250"/>
        <v>0.635973892384744</v>
      </c>
      <c r="AN54" s="49">
        <f t="shared" si="250"/>
        <v>0.738973892384744</v>
      </c>
      <c r="AO54" s="49">
        <f t="shared" si="250"/>
        <v>1.00397389238474</v>
      </c>
      <c r="AP54" s="49">
        <f t="shared" si="250"/>
        <v>0.930973892384744</v>
      </c>
      <c r="AQ54" s="49">
        <f t="shared" si="250"/>
        <v>0.394973892384744</v>
      </c>
      <c r="AR54" s="49">
        <f t="shared" si="250"/>
        <v>0.493973892384744</v>
      </c>
      <c r="AS54" s="49">
        <f t="shared" si="250"/>
        <v>0.379973892384744</v>
      </c>
      <c r="AT54" s="49">
        <f t="shared" si="250"/>
        <v>0.323973892384744</v>
      </c>
      <c r="AU54" s="49">
        <f t="shared" si="171"/>
        <v>13.4786344933864</v>
      </c>
      <c r="AV54" s="50"/>
      <c r="AW54" s="49">
        <f t="shared" si="172"/>
        <v>0.00138126175530568</v>
      </c>
      <c r="AX54" s="49">
        <f t="shared" ref="AX54:BJ54" si="251">AH54/$AU$72</f>
        <v>0.000639419537915519</v>
      </c>
      <c r="AY54" s="49">
        <f t="shared" si="251"/>
        <v>0.000410014514867156</v>
      </c>
      <c r="AZ54" s="49">
        <f t="shared" si="251"/>
        <v>0.000277808698012986</v>
      </c>
      <c r="BA54" s="49">
        <f t="shared" si="251"/>
        <v>0.00029047066357085</v>
      </c>
      <c r="BB54" s="49">
        <f t="shared" si="251"/>
        <v>0.000194761100383465</v>
      </c>
      <c r="BC54" s="49">
        <f t="shared" si="251"/>
        <v>0.000236843515325778</v>
      </c>
      <c r="BD54" s="49">
        <f t="shared" si="251"/>
        <v>0.000275201822751072</v>
      </c>
      <c r="BE54" s="49">
        <f t="shared" si="251"/>
        <v>0.000373890671952073</v>
      </c>
      <c r="BF54" s="49">
        <f t="shared" si="251"/>
        <v>0.000346704687077835</v>
      </c>
      <c r="BG54" s="49">
        <f t="shared" si="251"/>
        <v>0.000147092524165623</v>
      </c>
      <c r="BH54" s="49">
        <f t="shared" si="251"/>
        <v>0.00018396118858411</v>
      </c>
      <c r="BI54" s="49">
        <f t="shared" si="251"/>
        <v>0.000141506362890095</v>
      </c>
      <c r="BJ54" s="49">
        <f t="shared" si="251"/>
        <v>0.000120651360794789</v>
      </c>
      <c r="BK54" s="49"/>
      <c r="BL54" s="49">
        <f t="shared" si="174"/>
        <v>-0.00909527423050048</v>
      </c>
      <c r="BM54" s="49">
        <f t="shared" ref="BM54:BY54" si="252">AX54*LN(AX54)</f>
        <v>-0.004702898580234</v>
      </c>
      <c r="BN54" s="49">
        <f t="shared" si="252"/>
        <v>-0.00319783358474342</v>
      </c>
      <c r="BO54" s="49">
        <f t="shared" si="252"/>
        <v>-0.00227485814213889</v>
      </c>
      <c r="BP54" s="49">
        <f t="shared" si="252"/>
        <v>-0.00236559539997345</v>
      </c>
      <c r="BQ54" s="49">
        <f t="shared" si="252"/>
        <v>-0.00166398759549674</v>
      </c>
      <c r="BR54" s="49">
        <f t="shared" si="252"/>
        <v>-0.001977195933731</v>
      </c>
      <c r="BS54" s="49">
        <f t="shared" si="252"/>
        <v>-0.00225610614694316</v>
      </c>
      <c r="BT54" s="49">
        <f t="shared" si="252"/>
        <v>-0.00295057585703387</v>
      </c>
      <c r="BU54" s="49">
        <f t="shared" si="252"/>
        <v>-0.00276220913459551</v>
      </c>
      <c r="BV54" s="49">
        <f t="shared" si="252"/>
        <v>-0.0012980104414625</v>
      </c>
      <c r="BW54" s="49">
        <f t="shared" si="252"/>
        <v>-0.00158221077010223</v>
      </c>
      <c r="BX54" s="49">
        <f t="shared" si="252"/>
        <v>-0.00125419436658797</v>
      </c>
      <c r="BY54" s="49">
        <f t="shared" si="252"/>
        <v>-0.00108858962993243</v>
      </c>
      <c r="BZ54" s="49">
        <f t="shared" si="176"/>
        <v>-0.0384695398134756</v>
      </c>
      <c r="CA54" s="49"/>
      <c r="CB54" s="49"/>
      <c r="CC54" s="50"/>
      <c r="CD54" s="49"/>
      <c r="CE54" s="49"/>
      <c r="CF54" s="49">
        <f t="shared" si="113"/>
        <v>0.000455049999106092</v>
      </c>
      <c r="CG54" s="49">
        <f t="shared" si="114"/>
        <v>0.000210653671571818</v>
      </c>
      <c r="CH54" s="49">
        <f t="shared" si="115"/>
        <v>0.000135077297193749</v>
      </c>
      <c r="CI54" s="49">
        <f t="shared" si="116"/>
        <v>9.15227307908032e-5</v>
      </c>
      <c r="CJ54" s="49">
        <f t="shared" si="117"/>
        <v>9.56941540519303e-5</v>
      </c>
      <c r="CK54" s="49">
        <f t="shared" si="118"/>
        <v>6.41631017545867e-5</v>
      </c>
      <c r="CL54" s="49">
        <f t="shared" si="119"/>
        <v>7.80269496518622e-5</v>
      </c>
      <c r="CM54" s="49">
        <f t="shared" si="120"/>
        <v>9.06639083546885e-5</v>
      </c>
      <c r="CN54" s="49">
        <f t="shared" si="121"/>
        <v>0.000123176472007592</v>
      </c>
      <c r="CO54" s="49">
        <f t="shared" si="122"/>
        <v>0.000114220180888113</v>
      </c>
      <c r="CP54" s="49">
        <f t="shared" si="123"/>
        <v>4.84589200656372e-5</v>
      </c>
      <c r="CQ54" s="49">
        <f t="shared" si="124"/>
        <v>6.0605123090684e-5</v>
      </c>
      <c r="CR54" s="49">
        <f t="shared" si="125"/>
        <v>4.66185862739635e-5</v>
      </c>
      <c r="CS54" s="49">
        <f t="shared" si="126"/>
        <v>3.97480067850481e-5</v>
      </c>
      <c r="CT54" s="59">
        <v>2020</v>
      </c>
    </row>
    <row r="55" ht="22.5" customHeight="1" spans="1:98">
      <c r="A55" s="43">
        <v>2019</v>
      </c>
      <c r="B55" s="43">
        <v>3.709</v>
      </c>
      <c r="C55" s="43">
        <v>2.215</v>
      </c>
      <c r="D55" s="43">
        <v>1.528</v>
      </c>
      <c r="E55" s="43">
        <v>0.846</v>
      </c>
      <c r="F55" s="43">
        <v>0.781</v>
      </c>
      <c r="G55" s="43">
        <v>0.474</v>
      </c>
      <c r="H55" s="43">
        <v>0.574</v>
      </c>
      <c r="I55" s="43">
        <v>0.627</v>
      </c>
      <c r="J55" s="43">
        <v>1.111</v>
      </c>
      <c r="K55" s="43">
        <v>0.94</v>
      </c>
      <c r="L55" s="43">
        <v>0.362</v>
      </c>
      <c r="M55" s="43">
        <v>0.46</v>
      </c>
      <c r="N55" s="43">
        <v>0.344</v>
      </c>
      <c r="O55" s="43">
        <v>0.337</v>
      </c>
      <c r="P55" s="40"/>
      <c r="Q55" s="50"/>
      <c r="R55" s="49">
        <f t="shared" si="167"/>
        <v>3.69487389238474</v>
      </c>
      <c r="S55" s="49">
        <f t="shared" ref="S55:AE55" si="253">(C55-MIN($B$2:$O$71)/(MAX($B$2:$O$71)-MIN($B$2:$O$71)))</f>
        <v>2.20087389238474</v>
      </c>
      <c r="T55" s="49">
        <f t="shared" si="253"/>
        <v>1.51387389238474</v>
      </c>
      <c r="U55" s="49">
        <f t="shared" si="253"/>
        <v>0.831873892384744</v>
      </c>
      <c r="V55" s="49">
        <f t="shared" si="253"/>
        <v>0.766873892384744</v>
      </c>
      <c r="W55" s="49">
        <f t="shared" si="253"/>
        <v>0.459873892384744</v>
      </c>
      <c r="X55" s="49">
        <f t="shared" si="253"/>
        <v>0.559873892384744</v>
      </c>
      <c r="Y55" s="49">
        <f t="shared" si="253"/>
        <v>0.612873892384744</v>
      </c>
      <c r="Z55" s="49">
        <f t="shared" si="253"/>
        <v>1.09687389238474</v>
      </c>
      <c r="AA55" s="49">
        <f t="shared" si="253"/>
        <v>0.925873892384744</v>
      </c>
      <c r="AB55" s="49">
        <f t="shared" si="253"/>
        <v>0.347873892384744</v>
      </c>
      <c r="AC55" s="49">
        <f t="shared" si="253"/>
        <v>0.445873892384744</v>
      </c>
      <c r="AD55" s="49">
        <f t="shared" si="253"/>
        <v>0.329873892384744</v>
      </c>
      <c r="AE55" s="49">
        <f t="shared" si="253"/>
        <v>0.322873892384744</v>
      </c>
      <c r="AF55" s="50"/>
      <c r="AG55" s="49">
        <f t="shared" si="169"/>
        <v>3.69497389238474</v>
      </c>
      <c r="AH55" s="49">
        <f t="shared" ref="AH55:AU55" si="254">S55+0.0001</f>
        <v>2.20097389238474</v>
      </c>
      <c r="AI55" s="49">
        <f t="shared" si="254"/>
        <v>1.51397389238474</v>
      </c>
      <c r="AJ55" s="49">
        <f t="shared" si="254"/>
        <v>0.831973892384744</v>
      </c>
      <c r="AK55" s="49">
        <f t="shared" si="254"/>
        <v>0.766973892384744</v>
      </c>
      <c r="AL55" s="49">
        <f t="shared" si="254"/>
        <v>0.459973892384744</v>
      </c>
      <c r="AM55" s="49">
        <f t="shared" si="254"/>
        <v>0.559973892384744</v>
      </c>
      <c r="AN55" s="49">
        <f t="shared" si="254"/>
        <v>0.612973892384744</v>
      </c>
      <c r="AO55" s="49">
        <f t="shared" si="254"/>
        <v>1.09697389238474</v>
      </c>
      <c r="AP55" s="49">
        <f t="shared" si="254"/>
        <v>0.925973892384744</v>
      </c>
      <c r="AQ55" s="49">
        <f t="shared" si="254"/>
        <v>0.347973892384744</v>
      </c>
      <c r="AR55" s="49">
        <f t="shared" si="254"/>
        <v>0.445973892384744</v>
      </c>
      <c r="AS55" s="49">
        <f t="shared" si="254"/>
        <v>0.329973892384744</v>
      </c>
      <c r="AT55" s="49">
        <f t="shared" si="254"/>
        <v>0.322973892384744</v>
      </c>
      <c r="AU55" s="49">
        <f t="shared" si="171"/>
        <v>14.1116344933864</v>
      </c>
      <c r="AV55" s="50"/>
      <c r="AW55" s="49">
        <f t="shared" si="172"/>
        <v>0.00137604800478185</v>
      </c>
      <c r="AX55" s="49">
        <f t="shared" ref="AX55:BJ55" si="255">AH55/$AU$72</f>
        <v>0.000819666341739233</v>
      </c>
      <c r="AY55" s="49">
        <f t="shared" si="255"/>
        <v>0.000563820155320036</v>
      </c>
      <c r="AZ55" s="49">
        <f t="shared" si="255"/>
        <v>0.000309836022659348</v>
      </c>
      <c r="BA55" s="49">
        <f t="shared" si="255"/>
        <v>0.000285629323798725</v>
      </c>
      <c r="BB55" s="49">
        <f t="shared" si="255"/>
        <v>0.000171299223026246</v>
      </c>
      <c r="BC55" s="49">
        <f t="shared" si="255"/>
        <v>0.000208540298196435</v>
      </c>
      <c r="BD55" s="49">
        <f t="shared" si="255"/>
        <v>0.000228278068036635</v>
      </c>
      <c r="BE55" s="49">
        <f t="shared" si="255"/>
        <v>0.000408524871860348</v>
      </c>
      <c r="BF55" s="49">
        <f t="shared" si="255"/>
        <v>0.000344842633319326</v>
      </c>
      <c r="BG55" s="49">
        <f t="shared" si="255"/>
        <v>0.000129589218835634</v>
      </c>
      <c r="BH55" s="49">
        <f t="shared" si="255"/>
        <v>0.000166085472502419</v>
      </c>
      <c r="BI55" s="49">
        <f t="shared" si="255"/>
        <v>0.000122885825305</v>
      </c>
      <c r="BJ55" s="49">
        <f t="shared" si="255"/>
        <v>0.000120278950043087</v>
      </c>
      <c r="BK55" s="49"/>
      <c r="BL55" s="49">
        <f t="shared" si="174"/>
        <v>-0.00906614684377635</v>
      </c>
      <c r="BM55" s="49">
        <f t="shared" ref="BM55:BY55" si="256">AX55*LN(AX55)</f>
        <v>-0.00582505164448038</v>
      </c>
      <c r="BN55" s="49">
        <f t="shared" si="256"/>
        <v>-0.00421781185257958</v>
      </c>
      <c r="BO55" s="49">
        <f t="shared" si="256"/>
        <v>-0.00250331003190347</v>
      </c>
      <c r="BP55" s="49">
        <f t="shared" si="256"/>
        <v>-0.00233096825815605</v>
      </c>
      <c r="BQ55" s="49">
        <f t="shared" si="256"/>
        <v>-0.00148552376732868</v>
      </c>
      <c r="BR55" s="49">
        <f t="shared" si="256"/>
        <v>-0.00176745790939259</v>
      </c>
      <c r="BS55" s="49">
        <f t="shared" si="256"/>
        <v>-0.00191409929069778</v>
      </c>
      <c r="BT55" s="49">
        <f t="shared" si="256"/>
        <v>-0.00318770231890933</v>
      </c>
      <c r="BU55" s="49">
        <f t="shared" si="256"/>
        <v>-0.00274923112755677</v>
      </c>
      <c r="BV55" s="49">
        <f t="shared" si="256"/>
        <v>-0.00115997136540719</v>
      </c>
      <c r="BW55" s="49">
        <f t="shared" si="256"/>
        <v>-0.00144544319712256</v>
      </c>
      <c r="BX55" s="49">
        <f t="shared" si="256"/>
        <v>-0.00110649529258293</v>
      </c>
      <c r="BY55" s="49">
        <f t="shared" si="256"/>
        <v>-0.00108560135004584</v>
      </c>
      <c r="BZ55" s="49">
        <f t="shared" si="176"/>
        <v>-0.0398448142499395</v>
      </c>
      <c r="CA55" s="49"/>
      <c r="CB55" s="49"/>
      <c r="CC55" s="50"/>
      <c r="CD55" s="49"/>
      <c r="CE55" s="49"/>
      <c r="CF55" s="49">
        <f t="shared" si="113"/>
        <v>0.000453332354233862</v>
      </c>
      <c r="CG55" s="49">
        <f t="shared" si="114"/>
        <v>0.000270035108583157</v>
      </c>
      <c r="CH55" s="49">
        <f t="shared" si="115"/>
        <v>0.000185747820924499</v>
      </c>
      <c r="CI55" s="49">
        <f t="shared" si="116"/>
        <v>0.000102073977863066</v>
      </c>
      <c r="CJ55" s="49">
        <f t="shared" si="117"/>
        <v>9.40991980991462e-5</v>
      </c>
      <c r="CK55" s="49">
        <f t="shared" si="118"/>
        <v>5.64336998295569e-5</v>
      </c>
      <c r="CL55" s="49">
        <f t="shared" si="119"/>
        <v>6.87025917740486e-5</v>
      </c>
      <c r="CM55" s="49">
        <f t="shared" si="120"/>
        <v>7.52051045046292e-5</v>
      </c>
      <c r="CN55" s="49">
        <f t="shared" si="121"/>
        <v>0.000134586541515969</v>
      </c>
      <c r="CO55" s="49">
        <f t="shared" si="122"/>
        <v>0.000113606736290888</v>
      </c>
      <c r="CP55" s="49">
        <f t="shared" si="123"/>
        <v>4.2692540851726e-5</v>
      </c>
      <c r="CQ55" s="49">
        <f t="shared" si="124"/>
        <v>5.47160549573278e-5</v>
      </c>
      <c r="CR55" s="49">
        <f t="shared" si="125"/>
        <v>4.04841403017175e-5</v>
      </c>
      <c r="CS55" s="49">
        <f t="shared" si="126"/>
        <v>3.96253178656031e-5</v>
      </c>
      <c r="CT55" s="59">
        <v>2019</v>
      </c>
    </row>
    <row r="56" ht="22.5" customHeight="1" spans="1:98">
      <c r="A56" s="43">
        <v>2018</v>
      </c>
      <c r="B56" s="43">
        <v>3.59</v>
      </c>
      <c r="C56" s="43">
        <v>1.938</v>
      </c>
      <c r="D56" s="43">
        <v>1.509</v>
      </c>
      <c r="E56" s="43">
        <v>0.8</v>
      </c>
      <c r="F56" s="43">
        <v>0.717</v>
      </c>
      <c r="G56" s="43">
        <v>0.44</v>
      </c>
      <c r="H56" s="43">
        <v>0.541</v>
      </c>
      <c r="I56" s="43">
        <v>0.572</v>
      </c>
      <c r="J56" s="43">
        <v>1.061</v>
      </c>
      <c r="K56" s="43">
        <v>0.847</v>
      </c>
      <c r="L56" s="43">
        <v>0.325</v>
      </c>
      <c r="M56" s="43">
        <v>0.399</v>
      </c>
      <c r="N56" s="43">
        <v>0.278</v>
      </c>
      <c r="O56" s="43">
        <v>0.311</v>
      </c>
      <c r="P56" s="40"/>
      <c r="Q56" s="50"/>
      <c r="R56" s="49">
        <f t="shared" si="167"/>
        <v>3.57587389238474</v>
      </c>
      <c r="S56" s="49">
        <f t="shared" ref="S56:AE56" si="257">(C56-MIN($B$2:$O$71)/(MAX($B$2:$O$71)-MIN($B$2:$O$71)))</f>
        <v>1.92387389238474</v>
      </c>
      <c r="T56" s="49">
        <f t="shared" si="257"/>
        <v>1.49487389238474</v>
      </c>
      <c r="U56" s="49">
        <f t="shared" si="257"/>
        <v>0.785873892384744</v>
      </c>
      <c r="V56" s="49">
        <f t="shared" si="257"/>
        <v>0.702873892384744</v>
      </c>
      <c r="W56" s="49">
        <f t="shared" si="257"/>
        <v>0.425873892384744</v>
      </c>
      <c r="X56" s="49">
        <f t="shared" si="257"/>
        <v>0.526873892384744</v>
      </c>
      <c r="Y56" s="49">
        <f t="shared" si="257"/>
        <v>0.557873892384744</v>
      </c>
      <c r="Z56" s="49">
        <f t="shared" si="257"/>
        <v>1.04687389238474</v>
      </c>
      <c r="AA56" s="49">
        <f t="shared" si="257"/>
        <v>0.832873892384744</v>
      </c>
      <c r="AB56" s="49">
        <f t="shared" si="257"/>
        <v>0.310873892384744</v>
      </c>
      <c r="AC56" s="49">
        <f t="shared" si="257"/>
        <v>0.384873892384744</v>
      </c>
      <c r="AD56" s="49">
        <f t="shared" si="257"/>
        <v>0.263873892384744</v>
      </c>
      <c r="AE56" s="49">
        <f t="shared" si="257"/>
        <v>0.296873892384744</v>
      </c>
      <c r="AF56" s="50"/>
      <c r="AG56" s="49">
        <f t="shared" si="169"/>
        <v>3.57597389238474</v>
      </c>
      <c r="AH56" s="49">
        <f t="shared" ref="AH56:AU56" si="258">S56+0.0001</f>
        <v>1.92397389238474</v>
      </c>
      <c r="AI56" s="49">
        <f t="shared" si="258"/>
        <v>1.49497389238474</v>
      </c>
      <c r="AJ56" s="49">
        <f t="shared" si="258"/>
        <v>0.785973892384744</v>
      </c>
      <c r="AK56" s="49">
        <f t="shared" si="258"/>
        <v>0.702973892384744</v>
      </c>
      <c r="AL56" s="49">
        <f t="shared" si="258"/>
        <v>0.425973892384744</v>
      </c>
      <c r="AM56" s="49">
        <f t="shared" si="258"/>
        <v>0.526973892384744</v>
      </c>
      <c r="AN56" s="49">
        <f t="shared" si="258"/>
        <v>0.557973892384744</v>
      </c>
      <c r="AO56" s="49">
        <f t="shared" si="258"/>
        <v>1.04697389238474</v>
      </c>
      <c r="AP56" s="49">
        <f t="shared" si="258"/>
        <v>0.832973892384744</v>
      </c>
      <c r="AQ56" s="49">
        <f t="shared" si="258"/>
        <v>0.310973892384744</v>
      </c>
      <c r="AR56" s="49">
        <f t="shared" si="258"/>
        <v>0.384973892384744</v>
      </c>
      <c r="AS56" s="49">
        <f t="shared" si="258"/>
        <v>0.263973892384744</v>
      </c>
      <c r="AT56" s="49">
        <f t="shared" si="258"/>
        <v>0.296973892384744</v>
      </c>
      <c r="AU56" s="49">
        <f t="shared" si="171"/>
        <v>13.1316344933864</v>
      </c>
      <c r="AV56" s="50"/>
      <c r="AW56" s="49">
        <f t="shared" si="172"/>
        <v>0.00133173112532933</v>
      </c>
      <c r="AX56" s="49">
        <f t="shared" ref="AX56:BJ56" si="259">AH56/$AU$72</f>
        <v>0.00071650856351781</v>
      </c>
      <c r="AY56" s="49">
        <f t="shared" si="259"/>
        <v>0.0005567443510377</v>
      </c>
      <c r="AZ56" s="49">
        <f t="shared" si="259"/>
        <v>0.000292705128081061</v>
      </c>
      <c r="BA56" s="49">
        <f t="shared" si="259"/>
        <v>0.000261795035689805</v>
      </c>
      <c r="BB56" s="49">
        <f t="shared" si="259"/>
        <v>0.000158637257468382</v>
      </c>
      <c r="BC56" s="49">
        <f t="shared" si="259"/>
        <v>0.000196250743390272</v>
      </c>
      <c r="BD56" s="49">
        <f t="shared" si="259"/>
        <v>0.000207795476693031</v>
      </c>
      <c r="BE56" s="49">
        <f t="shared" si="259"/>
        <v>0.000389904334275254</v>
      </c>
      <c r="BF56" s="49">
        <f t="shared" si="259"/>
        <v>0.00031020843341105</v>
      </c>
      <c r="BG56" s="49">
        <f t="shared" si="259"/>
        <v>0.000115810021022664</v>
      </c>
      <c r="BH56" s="49">
        <f t="shared" si="259"/>
        <v>0.000143368416648604</v>
      </c>
      <c r="BI56" s="49">
        <f t="shared" si="259"/>
        <v>9.83067156926757e-5</v>
      </c>
      <c r="BJ56" s="49">
        <f t="shared" si="259"/>
        <v>0.000110596270498838</v>
      </c>
      <c r="BK56" s="49"/>
      <c r="BL56" s="49">
        <f t="shared" si="174"/>
        <v>-0.00881775878606196</v>
      </c>
      <c r="BM56" s="49">
        <f t="shared" ref="BM56:BY56" si="260">AX56*LN(AX56)</f>
        <v>-0.00518832474661024</v>
      </c>
      <c r="BN56" s="49">
        <f t="shared" si="260"/>
        <v>-0.00417191056873658</v>
      </c>
      <c r="BO56" s="49">
        <f t="shared" si="260"/>
        <v>-0.00238154985982055</v>
      </c>
      <c r="BP56" s="49">
        <f t="shared" si="260"/>
        <v>-0.00215927201561669</v>
      </c>
      <c r="BQ56" s="49">
        <f t="shared" si="260"/>
        <v>-0.00138789997286702</v>
      </c>
      <c r="BR56" s="49">
        <f t="shared" si="260"/>
        <v>-0.00167521938803325</v>
      </c>
      <c r="BS56" s="49">
        <f t="shared" si="260"/>
        <v>-0.00176188875523268</v>
      </c>
      <c r="BT56" s="49">
        <f t="shared" si="260"/>
        <v>-0.00306059662825984</v>
      </c>
      <c r="BU56" s="49">
        <f t="shared" si="260"/>
        <v>-0.00250594627794257</v>
      </c>
      <c r="BV56" s="49">
        <f t="shared" si="260"/>
        <v>-0.00104965101151485</v>
      </c>
      <c r="BW56" s="49">
        <f t="shared" si="260"/>
        <v>-0.00126882380634914</v>
      </c>
      <c r="BX56" s="49">
        <f t="shared" si="260"/>
        <v>-0.000907117179020374</v>
      </c>
      <c r="BY56" s="49">
        <f t="shared" si="260"/>
        <v>-0.00100749046106773</v>
      </c>
      <c r="BZ56" s="49">
        <f t="shared" si="176"/>
        <v>-0.0373434494571335</v>
      </c>
      <c r="CA56" s="49"/>
      <c r="CB56" s="49"/>
      <c r="CC56" s="50"/>
      <c r="CD56" s="49"/>
      <c r="CE56" s="49"/>
      <c r="CF56" s="49">
        <f t="shared" si="113"/>
        <v>0.000438732372819919</v>
      </c>
      <c r="CG56" s="49">
        <f t="shared" si="114"/>
        <v>0.000236050277896915</v>
      </c>
      <c r="CH56" s="49">
        <f t="shared" si="115"/>
        <v>0.000183416731455046</v>
      </c>
      <c r="CI56" s="49">
        <f t="shared" si="116"/>
        <v>9.64302875685997e-5</v>
      </c>
      <c r="CJ56" s="49">
        <f t="shared" si="117"/>
        <v>8.62471072546718e-5</v>
      </c>
      <c r="CK56" s="49">
        <f t="shared" si="118"/>
        <v>5.22622765684297e-5</v>
      </c>
      <c r="CL56" s="49">
        <f t="shared" si="119"/>
        <v>6.46538574323661e-5</v>
      </c>
      <c r="CM56" s="49">
        <f t="shared" si="120"/>
        <v>6.84572139351587e-5</v>
      </c>
      <c r="CN56" s="49">
        <f t="shared" si="121"/>
        <v>0.000128452095543723</v>
      </c>
      <c r="CO56" s="49">
        <f t="shared" si="122"/>
        <v>0.000102196666782511</v>
      </c>
      <c r="CP56" s="49">
        <f t="shared" si="123"/>
        <v>3.8153050832264e-5</v>
      </c>
      <c r="CQ56" s="49">
        <f t="shared" si="124"/>
        <v>4.72320308711879e-5</v>
      </c>
      <c r="CR56" s="49">
        <f t="shared" si="125"/>
        <v>3.2386671618353e-5</v>
      </c>
      <c r="CS56" s="49">
        <f t="shared" si="126"/>
        <v>3.64354059600353e-5</v>
      </c>
      <c r="CT56" s="59">
        <v>2018</v>
      </c>
    </row>
    <row r="57" ht="22.5" customHeight="1" spans="1:98">
      <c r="A57" s="43">
        <v>2017</v>
      </c>
      <c r="B57" s="43">
        <v>3.322</v>
      </c>
      <c r="C57" s="43">
        <v>1.798</v>
      </c>
      <c r="D57" s="43">
        <v>1.442</v>
      </c>
      <c r="E57" s="43">
        <v>0.846</v>
      </c>
      <c r="F57" s="43">
        <v>0.643</v>
      </c>
      <c r="G57" s="43">
        <v>0.476</v>
      </c>
      <c r="H57" s="43">
        <v>0.528</v>
      </c>
      <c r="I57" s="43">
        <v>0.504</v>
      </c>
      <c r="J57" s="43">
        <v>1.056</v>
      </c>
      <c r="K57" s="43">
        <v>0.825</v>
      </c>
      <c r="L57" s="43">
        <v>0.309</v>
      </c>
      <c r="M57" s="43">
        <v>0.362</v>
      </c>
      <c r="N57" s="43">
        <v>0.276</v>
      </c>
      <c r="O57" s="43">
        <v>0.341</v>
      </c>
      <c r="P57" s="40"/>
      <c r="Q57" s="50"/>
      <c r="R57" s="49">
        <f t="shared" si="167"/>
        <v>3.30787389238474</v>
      </c>
      <c r="S57" s="49">
        <f t="shared" ref="S57:AE57" si="261">(C57-MIN($B$2:$O$71)/(MAX($B$2:$O$71)-MIN($B$2:$O$71)))</f>
        <v>1.78387389238474</v>
      </c>
      <c r="T57" s="49">
        <f t="shared" si="261"/>
        <v>1.42787389238474</v>
      </c>
      <c r="U57" s="49">
        <f t="shared" si="261"/>
        <v>0.831873892384744</v>
      </c>
      <c r="V57" s="49">
        <f t="shared" si="261"/>
        <v>0.628873892384744</v>
      </c>
      <c r="W57" s="49">
        <f t="shared" si="261"/>
        <v>0.461873892384744</v>
      </c>
      <c r="X57" s="49">
        <f t="shared" si="261"/>
        <v>0.513873892384744</v>
      </c>
      <c r="Y57" s="49">
        <f t="shared" si="261"/>
        <v>0.489873892384744</v>
      </c>
      <c r="Z57" s="49">
        <f t="shared" si="261"/>
        <v>1.04187389238474</v>
      </c>
      <c r="AA57" s="49">
        <f t="shared" si="261"/>
        <v>0.810873892384744</v>
      </c>
      <c r="AB57" s="49">
        <f t="shared" si="261"/>
        <v>0.294873892384744</v>
      </c>
      <c r="AC57" s="49">
        <f t="shared" si="261"/>
        <v>0.347873892384744</v>
      </c>
      <c r="AD57" s="49">
        <f t="shared" si="261"/>
        <v>0.261873892384744</v>
      </c>
      <c r="AE57" s="49">
        <f t="shared" si="261"/>
        <v>0.326873892384744</v>
      </c>
      <c r="AF57" s="50"/>
      <c r="AG57" s="49">
        <f t="shared" si="169"/>
        <v>3.30797389238474</v>
      </c>
      <c r="AH57" s="49">
        <f t="shared" ref="AH57:AU57" si="262">S57+0.0001</f>
        <v>1.78397389238474</v>
      </c>
      <c r="AI57" s="49">
        <f t="shared" si="262"/>
        <v>1.42797389238474</v>
      </c>
      <c r="AJ57" s="49">
        <f t="shared" si="262"/>
        <v>0.831973892384744</v>
      </c>
      <c r="AK57" s="49">
        <f t="shared" si="262"/>
        <v>0.628973892384744</v>
      </c>
      <c r="AL57" s="49">
        <f t="shared" si="262"/>
        <v>0.461973892384744</v>
      </c>
      <c r="AM57" s="49">
        <f t="shared" si="262"/>
        <v>0.513973892384744</v>
      </c>
      <c r="AN57" s="49">
        <f t="shared" si="262"/>
        <v>0.489973892384744</v>
      </c>
      <c r="AO57" s="49">
        <f t="shared" si="262"/>
        <v>1.04197389238474</v>
      </c>
      <c r="AP57" s="49">
        <f t="shared" si="262"/>
        <v>0.810973892384744</v>
      </c>
      <c r="AQ57" s="49">
        <f t="shared" si="262"/>
        <v>0.294973892384744</v>
      </c>
      <c r="AR57" s="49">
        <f t="shared" si="262"/>
        <v>0.347973892384744</v>
      </c>
      <c r="AS57" s="49">
        <f t="shared" si="262"/>
        <v>0.261973892384744</v>
      </c>
      <c r="AT57" s="49">
        <f t="shared" si="262"/>
        <v>0.326973892384744</v>
      </c>
      <c r="AU57" s="49">
        <f t="shared" si="171"/>
        <v>12.5316344933864</v>
      </c>
      <c r="AV57" s="50"/>
      <c r="AW57" s="49">
        <f t="shared" si="172"/>
        <v>0.00123192504387322</v>
      </c>
      <c r="AX57" s="49">
        <f t="shared" ref="AX57:BJ57" si="263">AH57/$AU$72</f>
        <v>0.000664371058279546</v>
      </c>
      <c r="AY57" s="49">
        <f t="shared" si="263"/>
        <v>0.000531792830673673</v>
      </c>
      <c r="AZ57" s="49">
        <f t="shared" si="263"/>
        <v>0.000309836022659348</v>
      </c>
      <c r="BA57" s="49">
        <f t="shared" si="263"/>
        <v>0.000234236640063865</v>
      </c>
      <c r="BB57" s="49">
        <f t="shared" si="263"/>
        <v>0.00017204404452965</v>
      </c>
      <c r="BC57" s="49">
        <f t="shared" si="263"/>
        <v>0.000191409403618148</v>
      </c>
      <c r="BD57" s="49">
        <f t="shared" si="263"/>
        <v>0.000182471545577302</v>
      </c>
      <c r="BE57" s="49">
        <f t="shared" si="263"/>
        <v>0.000388042280516745</v>
      </c>
      <c r="BF57" s="49">
        <f t="shared" si="263"/>
        <v>0.000302015396873608</v>
      </c>
      <c r="BG57" s="49">
        <f t="shared" si="263"/>
        <v>0.000109851448995434</v>
      </c>
      <c r="BH57" s="49">
        <f t="shared" si="263"/>
        <v>0.000129589218835634</v>
      </c>
      <c r="BI57" s="49">
        <f t="shared" si="263"/>
        <v>9.7561894189272e-5</v>
      </c>
      <c r="BJ57" s="49">
        <f t="shared" si="263"/>
        <v>0.000121768593049895</v>
      </c>
      <c r="BK57" s="49"/>
      <c r="BL57" s="49">
        <f t="shared" si="174"/>
        <v>-0.00825288423591615</v>
      </c>
      <c r="BM57" s="49">
        <f t="shared" ref="BM57:BY57" si="264">AX57*LN(AX57)</f>
        <v>-0.00486098361948209</v>
      </c>
      <c r="BN57" s="49">
        <f t="shared" si="264"/>
        <v>-0.00400932258747893</v>
      </c>
      <c r="BO57" s="49">
        <f t="shared" si="264"/>
        <v>-0.00250331003190347</v>
      </c>
      <c r="BP57" s="49">
        <f t="shared" si="264"/>
        <v>-0.00195802592565505</v>
      </c>
      <c r="BQ57" s="49">
        <f t="shared" si="264"/>
        <v>-0.00149123649448076</v>
      </c>
      <c r="BR57" s="49">
        <f t="shared" si="264"/>
        <v>-0.00163867427000024</v>
      </c>
      <c r="BS57" s="49">
        <f t="shared" si="264"/>
        <v>-0.00157088226514932</v>
      </c>
      <c r="BT57" s="49">
        <f t="shared" si="264"/>
        <v>-0.00304783783443539</v>
      </c>
      <c r="BU57" s="49">
        <f t="shared" si="264"/>
        <v>-0.00244784462493877</v>
      </c>
      <c r="BV57" s="49">
        <f t="shared" si="264"/>
        <v>-0.00100144772490022</v>
      </c>
      <c r="BW57" s="49">
        <f t="shared" si="264"/>
        <v>-0.00115997136540719</v>
      </c>
      <c r="BX57" s="49">
        <f t="shared" si="264"/>
        <v>-0.000900986392290878</v>
      </c>
      <c r="BY57" s="49">
        <f t="shared" si="264"/>
        <v>-0.0010975475866574</v>
      </c>
      <c r="BZ57" s="49">
        <f t="shared" si="176"/>
        <v>-0.0359409549586959</v>
      </c>
      <c r="CA57" s="49"/>
      <c r="CB57" s="49"/>
      <c r="CC57" s="50"/>
      <c r="CD57" s="49"/>
      <c r="CE57" s="49"/>
      <c r="CF57" s="49">
        <f t="shared" si="113"/>
        <v>0.00040585174240868</v>
      </c>
      <c r="CG57" s="49">
        <f t="shared" si="114"/>
        <v>0.000218873829174627</v>
      </c>
      <c r="CH57" s="49">
        <f t="shared" si="115"/>
        <v>0.000175196573852236</v>
      </c>
      <c r="CI57" s="49">
        <f t="shared" si="116"/>
        <v>0.000102073977863066</v>
      </c>
      <c r="CJ57" s="49">
        <f t="shared" si="117"/>
        <v>7.71681272157478e-5</v>
      </c>
      <c r="CK57" s="49">
        <f t="shared" si="118"/>
        <v>5.66790776684468e-5</v>
      </c>
      <c r="CL57" s="49">
        <f t="shared" si="119"/>
        <v>6.30589014795824e-5</v>
      </c>
      <c r="CM57" s="49">
        <f t="shared" si="120"/>
        <v>6.01143674129042e-5</v>
      </c>
      <c r="CN57" s="49">
        <f t="shared" si="121"/>
        <v>0.000127838650946499</v>
      </c>
      <c r="CO57" s="49">
        <f t="shared" si="122"/>
        <v>9.94975105547225e-5</v>
      </c>
      <c r="CP57" s="49">
        <f t="shared" si="123"/>
        <v>3.61900281211454e-5</v>
      </c>
      <c r="CQ57" s="49">
        <f t="shared" si="124"/>
        <v>4.2692540851726e-5</v>
      </c>
      <c r="CR57" s="49">
        <f t="shared" si="125"/>
        <v>3.21412937794632e-5</v>
      </c>
      <c r="CS57" s="49">
        <f t="shared" si="126"/>
        <v>4.01160735433829e-5</v>
      </c>
      <c r="CT57" s="59">
        <v>2017</v>
      </c>
    </row>
    <row r="58" ht="22.5" customHeight="1" spans="1:98">
      <c r="A58" s="43">
        <v>2016</v>
      </c>
      <c r="B58" s="43">
        <v>3.128</v>
      </c>
      <c r="C58" s="43">
        <v>1.592</v>
      </c>
      <c r="D58" s="43">
        <v>1.453</v>
      </c>
      <c r="E58" s="43">
        <v>0.956</v>
      </c>
      <c r="F58" s="43">
        <v>0.501</v>
      </c>
      <c r="G58" s="43">
        <v>0.557</v>
      </c>
      <c r="H58" s="43">
        <v>0.495</v>
      </c>
      <c r="I58" s="43">
        <v>0.476</v>
      </c>
      <c r="J58" s="43">
        <v>1.048</v>
      </c>
      <c r="K58" s="43">
        <v>0.795</v>
      </c>
      <c r="L58" s="43">
        <v>0.324</v>
      </c>
      <c r="M58" s="43">
        <v>0.334</v>
      </c>
      <c r="N58" s="43">
        <v>0.303</v>
      </c>
      <c r="O58" s="43">
        <v>0.408</v>
      </c>
      <c r="P58" s="40"/>
      <c r="Q58" s="50"/>
      <c r="R58" s="49">
        <f t="shared" si="167"/>
        <v>3.11387389238474</v>
      </c>
      <c r="S58" s="49">
        <f t="shared" ref="S58:AE58" si="265">(C58-MIN($B$2:$O$71)/(MAX($B$2:$O$71)-MIN($B$2:$O$71)))</f>
        <v>1.57787389238474</v>
      </c>
      <c r="T58" s="49">
        <f t="shared" si="265"/>
        <v>1.43887389238474</v>
      </c>
      <c r="U58" s="49">
        <f t="shared" si="265"/>
        <v>0.941873892384744</v>
      </c>
      <c r="V58" s="49">
        <f t="shared" si="265"/>
        <v>0.486873892384744</v>
      </c>
      <c r="W58" s="49">
        <f t="shared" si="265"/>
        <v>0.542873892384744</v>
      </c>
      <c r="X58" s="49">
        <f t="shared" si="265"/>
        <v>0.480873892384744</v>
      </c>
      <c r="Y58" s="49">
        <f t="shared" si="265"/>
        <v>0.461873892384744</v>
      </c>
      <c r="Z58" s="49">
        <f t="shared" si="265"/>
        <v>1.03387389238474</v>
      </c>
      <c r="AA58" s="49">
        <f t="shared" si="265"/>
        <v>0.780873892384744</v>
      </c>
      <c r="AB58" s="49">
        <f t="shared" si="265"/>
        <v>0.309873892384744</v>
      </c>
      <c r="AC58" s="49">
        <f t="shared" si="265"/>
        <v>0.319873892384744</v>
      </c>
      <c r="AD58" s="49">
        <f t="shared" si="265"/>
        <v>0.288873892384744</v>
      </c>
      <c r="AE58" s="49">
        <f t="shared" si="265"/>
        <v>0.393873892384744</v>
      </c>
      <c r="AF58" s="50"/>
      <c r="AG58" s="49">
        <f t="shared" si="169"/>
        <v>3.11397389238474</v>
      </c>
      <c r="AH58" s="49">
        <f t="shared" ref="AH58:AU58" si="266">S58+0.0001</f>
        <v>1.57797389238474</v>
      </c>
      <c r="AI58" s="49">
        <f t="shared" si="266"/>
        <v>1.43897389238474</v>
      </c>
      <c r="AJ58" s="49">
        <f t="shared" si="266"/>
        <v>0.941973892384744</v>
      </c>
      <c r="AK58" s="49">
        <f t="shared" si="266"/>
        <v>0.486973892384744</v>
      </c>
      <c r="AL58" s="49">
        <f t="shared" si="266"/>
        <v>0.542973892384744</v>
      </c>
      <c r="AM58" s="49">
        <f t="shared" si="266"/>
        <v>0.480973892384744</v>
      </c>
      <c r="AN58" s="49">
        <f t="shared" si="266"/>
        <v>0.461973892384744</v>
      </c>
      <c r="AO58" s="49">
        <f t="shared" si="266"/>
        <v>1.03397389238474</v>
      </c>
      <c r="AP58" s="49">
        <f t="shared" si="266"/>
        <v>0.780973892384744</v>
      </c>
      <c r="AQ58" s="49">
        <f t="shared" si="266"/>
        <v>0.309973892384744</v>
      </c>
      <c r="AR58" s="49">
        <f t="shared" si="266"/>
        <v>0.319973892384744</v>
      </c>
      <c r="AS58" s="49">
        <f t="shared" si="266"/>
        <v>0.288973892384744</v>
      </c>
      <c r="AT58" s="49">
        <f t="shared" si="266"/>
        <v>0.393973892384744</v>
      </c>
      <c r="AU58" s="49">
        <f t="shared" si="171"/>
        <v>12.1736344933864</v>
      </c>
      <c r="AV58" s="50"/>
      <c r="AW58" s="49">
        <f t="shared" si="172"/>
        <v>0.00115967735804306</v>
      </c>
      <c r="AX58" s="49">
        <f t="shared" ref="AX58:BJ58" si="267">AH58/$AU$72</f>
        <v>0.000587654443428957</v>
      </c>
      <c r="AY58" s="49">
        <f t="shared" si="267"/>
        <v>0.000535889348942394</v>
      </c>
      <c r="AZ58" s="49">
        <f t="shared" si="267"/>
        <v>0.000350801205346556</v>
      </c>
      <c r="BA58" s="49">
        <f t="shared" si="267"/>
        <v>0.000181354313322197</v>
      </c>
      <c r="BB58" s="49">
        <f t="shared" si="267"/>
        <v>0.000202209315417502</v>
      </c>
      <c r="BC58" s="49">
        <f t="shared" si="267"/>
        <v>0.000179119848811985</v>
      </c>
      <c r="BD58" s="49">
        <f t="shared" si="267"/>
        <v>0.00017204404452965</v>
      </c>
      <c r="BE58" s="49">
        <f t="shared" si="267"/>
        <v>0.00038506299450313</v>
      </c>
      <c r="BF58" s="49">
        <f t="shared" si="267"/>
        <v>0.000290843074322552</v>
      </c>
      <c r="BG58" s="49">
        <f t="shared" si="267"/>
        <v>0.000115437610270963</v>
      </c>
      <c r="BH58" s="49">
        <f t="shared" si="267"/>
        <v>0.000119161717787981</v>
      </c>
      <c r="BI58" s="49">
        <f t="shared" si="267"/>
        <v>0.000107616984485223</v>
      </c>
      <c r="BJ58" s="49">
        <f t="shared" si="267"/>
        <v>0.000146720113413921</v>
      </c>
      <c r="BK58" s="49"/>
      <c r="BL58" s="49">
        <f t="shared" si="174"/>
        <v>-0.00783897066960471</v>
      </c>
      <c r="BM58" s="49">
        <f t="shared" ref="BM58:BY58" si="268">AX58*LN(AX58)</f>
        <v>-0.00437177969717416</v>
      </c>
      <c r="BN58" s="49">
        <f t="shared" si="268"/>
        <v>-0.00403609503360686</v>
      </c>
      <c r="BO58" s="49">
        <f t="shared" si="268"/>
        <v>-0.00279072562308911</v>
      </c>
      <c r="BP58" s="49">
        <f t="shared" si="268"/>
        <v>-0.00156237791113648</v>
      </c>
      <c r="BQ58" s="49">
        <f t="shared" si="268"/>
        <v>-0.00172003433109695</v>
      </c>
      <c r="BR58" s="49">
        <f t="shared" si="268"/>
        <v>-0.00154534851220611</v>
      </c>
      <c r="BS58" s="49">
        <f t="shared" si="268"/>
        <v>-0.00149123649448076</v>
      </c>
      <c r="BT58" s="49">
        <f t="shared" si="268"/>
        <v>-0.00302740516107618</v>
      </c>
      <c r="BU58" s="49">
        <f t="shared" si="268"/>
        <v>-0.00236825566672188</v>
      </c>
      <c r="BV58" s="49">
        <f t="shared" si="268"/>
        <v>-0.00104664745585099</v>
      </c>
      <c r="BW58" s="49">
        <f t="shared" si="268"/>
        <v>-0.00107662957762166</v>
      </c>
      <c r="BX58" s="49">
        <f t="shared" si="268"/>
        <v>-0.000983289077284379</v>
      </c>
      <c r="BY58" s="49">
        <f t="shared" si="268"/>
        <v>-0.00129509606078517</v>
      </c>
      <c r="BZ58" s="49">
        <f t="shared" si="176"/>
        <v>-0.0351538912717354</v>
      </c>
      <c r="CA58" s="49"/>
      <c r="CB58" s="49"/>
      <c r="CC58" s="50"/>
      <c r="CD58" s="49"/>
      <c r="CE58" s="49"/>
      <c r="CF58" s="49">
        <f t="shared" si="113"/>
        <v>0.000382050092036368</v>
      </c>
      <c r="CG58" s="49">
        <f t="shared" si="114"/>
        <v>0.000193599911768974</v>
      </c>
      <c r="CH58" s="49">
        <f t="shared" si="115"/>
        <v>0.000176546151966131</v>
      </c>
      <c r="CI58" s="49">
        <f t="shared" si="116"/>
        <v>0.000115569759002007</v>
      </c>
      <c r="CJ58" s="49">
        <f t="shared" si="117"/>
        <v>5.97463006545696e-5</v>
      </c>
      <c r="CK58" s="49">
        <f t="shared" si="118"/>
        <v>6.66168801434847e-5</v>
      </c>
      <c r="CL58" s="49">
        <f t="shared" si="119"/>
        <v>5.90101671378999e-5</v>
      </c>
      <c r="CM58" s="49">
        <f t="shared" si="120"/>
        <v>5.66790776684468e-5</v>
      </c>
      <c r="CN58" s="49">
        <f t="shared" si="121"/>
        <v>0.000126857139590939</v>
      </c>
      <c r="CO58" s="49">
        <f t="shared" si="122"/>
        <v>9.58168429713752e-5</v>
      </c>
      <c r="CP58" s="49">
        <f t="shared" si="123"/>
        <v>3.80303619128194e-5</v>
      </c>
      <c r="CQ58" s="49">
        <f t="shared" si="124"/>
        <v>3.92572511072682e-5</v>
      </c>
      <c r="CR58" s="49">
        <f t="shared" si="125"/>
        <v>3.5453894604476e-5</v>
      </c>
      <c r="CS58" s="49">
        <f t="shared" si="126"/>
        <v>4.83362311461922e-5</v>
      </c>
      <c r="CT58" s="59">
        <v>2016</v>
      </c>
    </row>
    <row r="59" ht="22.5" customHeight="1" spans="1:98">
      <c r="A59" s="43">
        <v>2015</v>
      </c>
      <c r="B59" s="43">
        <v>2.971</v>
      </c>
      <c r="C59" s="43">
        <v>1.467</v>
      </c>
      <c r="D59" s="43">
        <v>1.345</v>
      </c>
      <c r="E59" s="43">
        <v>0.924</v>
      </c>
      <c r="F59" s="43">
        <v>0.476</v>
      </c>
      <c r="G59" s="43">
        <v>0.521</v>
      </c>
      <c r="H59" s="43">
        <v>0.503</v>
      </c>
      <c r="I59" s="43">
        <v>0.426</v>
      </c>
      <c r="J59" s="43">
        <v>0.972</v>
      </c>
      <c r="K59" s="43">
        <v>0.73</v>
      </c>
      <c r="L59" s="43">
        <v>0.29</v>
      </c>
      <c r="M59" s="43">
        <v>0.315</v>
      </c>
      <c r="N59" s="43">
        <v>0.303</v>
      </c>
      <c r="O59" s="43">
        <v>0.501</v>
      </c>
      <c r="P59" s="40"/>
      <c r="Q59" s="50"/>
      <c r="R59" s="49">
        <f t="shared" si="167"/>
        <v>2.95687389238474</v>
      </c>
      <c r="S59" s="49">
        <f t="shared" ref="S59:AE59" si="269">(C59-MIN($B$2:$O$71)/(MAX($B$2:$O$71)-MIN($B$2:$O$71)))</f>
        <v>1.45287389238474</v>
      </c>
      <c r="T59" s="49">
        <f t="shared" si="269"/>
        <v>1.33087389238474</v>
      </c>
      <c r="U59" s="49">
        <f t="shared" si="269"/>
        <v>0.909873892384744</v>
      </c>
      <c r="V59" s="49">
        <f t="shared" si="269"/>
        <v>0.461873892384744</v>
      </c>
      <c r="W59" s="49">
        <f t="shared" si="269"/>
        <v>0.506873892384744</v>
      </c>
      <c r="X59" s="49">
        <f t="shared" si="269"/>
        <v>0.488873892384744</v>
      </c>
      <c r="Y59" s="49">
        <f t="shared" si="269"/>
        <v>0.411873892384744</v>
      </c>
      <c r="Z59" s="49">
        <f t="shared" si="269"/>
        <v>0.957873892384744</v>
      </c>
      <c r="AA59" s="49">
        <f t="shared" si="269"/>
        <v>0.715873892384744</v>
      </c>
      <c r="AB59" s="49">
        <f t="shared" si="269"/>
        <v>0.275873892384744</v>
      </c>
      <c r="AC59" s="49">
        <f t="shared" si="269"/>
        <v>0.300873892384744</v>
      </c>
      <c r="AD59" s="49">
        <f t="shared" si="269"/>
        <v>0.288873892384744</v>
      </c>
      <c r="AE59" s="49">
        <f t="shared" si="269"/>
        <v>0.486873892384744</v>
      </c>
      <c r="AF59" s="50"/>
      <c r="AG59" s="49">
        <f t="shared" si="169"/>
        <v>2.95697389238474</v>
      </c>
      <c r="AH59" s="49">
        <f t="shared" ref="AH59:AU59" si="270">S59+0.0001</f>
        <v>1.45297389238474</v>
      </c>
      <c r="AI59" s="49">
        <f t="shared" si="270"/>
        <v>1.33097389238474</v>
      </c>
      <c r="AJ59" s="49">
        <f t="shared" si="270"/>
        <v>0.909973892384744</v>
      </c>
      <c r="AK59" s="49">
        <f t="shared" si="270"/>
        <v>0.461973892384744</v>
      </c>
      <c r="AL59" s="49">
        <f t="shared" si="270"/>
        <v>0.506973892384744</v>
      </c>
      <c r="AM59" s="49">
        <f t="shared" si="270"/>
        <v>0.488973892384744</v>
      </c>
      <c r="AN59" s="49">
        <f t="shared" si="270"/>
        <v>0.411973892384744</v>
      </c>
      <c r="AO59" s="49">
        <f t="shared" si="270"/>
        <v>0.957973892384744</v>
      </c>
      <c r="AP59" s="49">
        <f t="shared" si="270"/>
        <v>0.715973892384744</v>
      </c>
      <c r="AQ59" s="49">
        <f t="shared" si="270"/>
        <v>0.275973892384744</v>
      </c>
      <c r="AR59" s="49">
        <f t="shared" si="270"/>
        <v>0.300973892384744</v>
      </c>
      <c r="AS59" s="49">
        <f t="shared" si="270"/>
        <v>0.288973892384744</v>
      </c>
      <c r="AT59" s="49">
        <f t="shared" si="270"/>
        <v>0.486973892384744</v>
      </c>
      <c r="AU59" s="49">
        <f t="shared" si="171"/>
        <v>11.5476344933864</v>
      </c>
      <c r="AV59" s="50"/>
      <c r="AW59" s="49">
        <f t="shared" si="172"/>
        <v>0.00110120887002586</v>
      </c>
      <c r="AX59" s="49">
        <f t="shared" ref="AX59:BJ59" si="271">AH59/$AU$72</f>
        <v>0.000541103099466221</v>
      </c>
      <c r="AY59" s="49">
        <f t="shared" si="271"/>
        <v>0.00049566898775859</v>
      </c>
      <c r="AZ59" s="49">
        <f t="shared" si="271"/>
        <v>0.000338884061292095</v>
      </c>
      <c r="BA59" s="49">
        <f t="shared" si="271"/>
        <v>0.00017204404452965</v>
      </c>
      <c r="BB59" s="49">
        <f t="shared" si="271"/>
        <v>0.000188802528356235</v>
      </c>
      <c r="BC59" s="49">
        <f t="shared" si="271"/>
        <v>0.000182099134825601</v>
      </c>
      <c r="BD59" s="49">
        <f t="shared" si="271"/>
        <v>0.000153423506944555</v>
      </c>
      <c r="BE59" s="49">
        <f t="shared" si="271"/>
        <v>0.000356759777373786</v>
      </c>
      <c r="BF59" s="49">
        <f t="shared" si="271"/>
        <v>0.000266636375461929</v>
      </c>
      <c r="BG59" s="49">
        <f t="shared" si="271"/>
        <v>0.000102775644713098</v>
      </c>
      <c r="BH59" s="49">
        <f t="shared" si="271"/>
        <v>0.000112085913505646</v>
      </c>
      <c r="BI59" s="49">
        <f t="shared" si="271"/>
        <v>0.000107616984485223</v>
      </c>
      <c r="BJ59" s="49">
        <f t="shared" si="271"/>
        <v>0.000181354313322197</v>
      </c>
      <c r="BK59" s="49"/>
      <c r="BL59" s="49">
        <f t="shared" si="174"/>
        <v>-0.00750071543573854</v>
      </c>
      <c r="BM59" s="49">
        <f t="shared" ref="BM59:BY59" si="272">AX59*LN(AX59)</f>
        <v>-0.00407012379630893</v>
      </c>
      <c r="BN59" s="49">
        <f t="shared" si="272"/>
        <v>-0.00377184382835179</v>
      </c>
      <c r="BO59" s="49">
        <f t="shared" si="272"/>
        <v>-0.00270763366810949</v>
      </c>
      <c r="BP59" s="49">
        <f t="shared" si="272"/>
        <v>-0.00149123649448076</v>
      </c>
      <c r="BQ59" s="49">
        <f t="shared" si="272"/>
        <v>-0.00161894560287521</v>
      </c>
      <c r="BR59" s="49">
        <f t="shared" si="272"/>
        <v>-0.00156804824261601</v>
      </c>
      <c r="BS59" s="49">
        <f t="shared" si="272"/>
        <v>-0.00134741256012333</v>
      </c>
      <c r="BT59" s="49">
        <f t="shared" si="272"/>
        <v>-0.00283211890378096</v>
      </c>
      <c r="BU59" s="49">
        <f t="shared" si="272"/>
        <v>-0.00219431730606858</v>
      </c>
      <c r="BV59" s="49">
        <f t="shared" si="272"/>
        <v>-0.000943784855562814</v>
      </c>
      <c r="BW59" s="49">
        <f t="shared" si="272"/>
        <v>-0.00101956091862315</v>
      </c>
      <c r="BX59" s="49">
        <f t="shared" si="272"/>
        <v>-0.000983289077284379</v>
      </c>
      <c r="BY59" s="49">
        <f t="shared" si="272"/>
        <v>-0.00156237791113648</v>
      </c>
      <c r="BZ59" s="49">
        <f t="shared" si="176"/>
        <v>-0.0336114086010604</v>
      </c>
      <c r="CA59" s="49"/>
      <c r="CB59" s="49"/>
      <c r="CC59" s="50"/>
      <c r="CD59" s="49"/>
      <c r="CE59" s="49"/>
      <c r="CF59" s="49">
        <f t="shared" si="113"/>
        <v>0.000362787931683515</v>
      </c>
      <c r="CG59" s="49">
        <f t="shared" si="114"/>
        <v>0.00017826379683836</v>
      </c>
      <c r="CH59" s="49">
        <f t="shared" si="115"/>
        <v>0.000163295748666079</v>
      </c>
      <c r="CI59" s="49">
        <f t="shared" si="116"/>
        <v>0.000111643713579769</v>
      </c>
      <c r="CJ59" s="49">
        <f t="shared" si="117"/>
        <v>5.66790776684468e-5</v>
      </c>
      <c r="CK59" s="49">
        <f t="shared" si="118"/>
        <v>6.2200079043468e-5</v>
      </c>
      <c r="CL59" s="49">
        <f t="shared" si="119"/>
        <v>5.99916784934595e-5</v>
      </c>
      <c r="CM59" s="49">
        <f t="shared" si="120"/>
        <v>5.05446316962007e-5</v>
      </c>
      <c r="CN59" s="49">
        <f t="shared" si="121"/>
        <v>0.000117532781713125</v>
      </c>
      <c r="CO59" s="49">
        <f t="shared" si="122"/>
        <v>8.78420632074555e-5</v>
      </c>
      <c r="CP59" s="49">
        <f t="shared" si="123"/>
        <v>3.38589386516919e-5</v>
      </c>
      <c r="CQ59" s="49">
        <f t="shared" si="124"/>
        <v>3.69261616378151e-5</v>
      </c>
      <c r="CR59" s="49">
        <f t="shared" si="125"/>
        <v>3.5453894604476e-5</v>
      </c>
      <c r="CS59" s="49">
        <f t="shared" si="126"/>
        <v>5.97463006545696e-5</v>
      </c>
      <c r="CT59" s="59">
        <v>2015</v>
      </c>
    </row>
    <row r="60" ht="22.5" customHeight="1" spans="1:98">
      <c r="A60" s="43">
        <v>2014</v>
      </c>
      <c r="B60" s="44">
        <v>2.749</v>
      </c>
      <c r="C60" s="44">
        <v>1.332</v>
      </c>
      <c r="D60" s="44">
        <v>1.239</v>
      </c>
      <c r="E60" s="44">
        <v>0.905</v>
      </c>
      <c r="F60" s="44">
        <v>0.473</v>
      </c>
      <c r="G60" s="44">
        <v>0.455</v>
      </c>
      <c r="H60" s="44">
        <v>0.476</v>
      </c>
      <c r="I60" s="44">
        <v>0.365</v>
      </c>
      <c r="J60" s="44">
        <v>0.888</v>
      </c>
      <c r="K60" s="44">
        <v>0.709</v>
      </c>
      <c r="L60" s="44">
        <v>0.244</v>
      </c>
      <c r="M60" s="44">
        <v>0.299</v>
      </c>
      <c r="N60" s="44">
        <v>0.38</v>
      </c>
      <c r="O60" s="44">
        <v>0.484</v>
      </c>
      <c r="P60" s="40"/>
      <c r="Q60" s="50"/>
      <c r="R60" s="49">
        <f t="shared" si="167"/>
        <v>2.73487389238474</v>
      </c>
      <c r="S60" s="49">
        <f t="shared" ref="S60:AE60" si="273">(C60-MIN($B$2:$O$71)/(MAX($B$2:$O$71)-MIN($B$2:$O$71)))</f>
        <v>1.31787389238474</v>
      </c>
      <c r="T60" s="49">
        <f t="shared" si="273"/>
        <v>1.22487389238474</v>
      </c>
      <c r="U60" s="49">
        <f t="shared" si="273"/>
        <v>0.890873892384744</v>
      </c>
      <c r="V60" s="49">
        <f t="shared" si="273"/>
        <v>0.458873892384744</v>
      </c>
      <c r="W60" s="49">
        <f t="shared" si="273"/>
        <v>0.440873892384744</v>
      </c>
      <c r="X60" s="49">
        <f t="shared" si="273"/>
        <v>0.461873892384744</v>
      </c>
      <c r="Y60" s="49">
        <f t="shared" si="273"/>
        <v>0.350873892384744</v>
      </c>
      <c r="Z60" s="49">
        <f t="shared" si="273"/>
        <v>0.873873892384744</v>
      </c>
      <c r="AA60" s="49">
        <f t="shared" si="273"/>
        <v>0.694873892384744</v>
      </c>
      <c r="AB60" s="49">
        <f t="shared" si="273"/>
        <v>0.229873892384744</v>
      </c>
      <c r="AC60" s="49">
        <f t="shared" si="273"/>
        <v>0.284873892384744</v>
      </c>
      <c r="AD60" s="49">
        <f t="shared" si="273"/>
        <v>0.365873892384744</v>
      </c>
      <c r="AE60" s="49">
        <f t="shared" si="273"/>
        <v>0.469873892384744</v>
      </c>
      <c r="AF60" s="50"/>
      <c r="AG60" s="49">
        <f t="shared" si="169"/>
        <v>2.73497389238474</v>
      </c>
      <c r="AH60" s="49">
        <f t="shared" ref="AH60:AU60" si="274">S60+0.0001</f>
        <v>1.31797389238474</v>
      </c>
      <c r="AI60" s="49">
        <f t="shared" si="274"/>
        <v>1.22497389238474</v>
      </c>
      <c r="AJ60" s="49">
        <f t="shared" si="274"/>
        <v>0.890973892384744</v>
      </c>
      <c r="AK60" s="49">
        <f t="shared" si="274"/>
        <v>0.458973892384744</v>
      </c>
      <c r="AL60" s="49">
        <f t="shared" si="274"/>
        <v>0.440973892384744</v>
      </c>
      <c r="AM60" s="49">
        <f t="shared" si="274"/>
        <v>0.461973892384744</v>
      </c>
      <c r="AN60" s="49">
        <f t="shared" si="274"/>
        <v>0.350973892384744</v>
      </c>
      <c r="AO60" s="49">
        <f t="shared" si="274"/>
        <v>0.873973892384744</v>
      </c>
      <c r="AP60" s="49">
        <f t="shared" si="274"/>
        <v>0.694973892384744</v>
      </c>
      <c r="AQ60" s="49">
        <f t="shared" si="274"/>
        <v>0.229973892384744</v>
      </c>
      <c r="AR60" s="49">
        <f t="shared" si="274"/>
        <v>0.284973892384744</v>
      </c>
      <c r="AS60" s="49">
        <f t="shared" si="274"/>
        <v>0.365973892384744</v>
      </c>
      <c r="AT60" s="49">
        <f t="shared" si="274"/>
        <v>0.469973892384744</v>
      </c>
      <c r="AU60" s="49">
        <f t="shared" si="171"/>
        <v>10.8016344933864</v>
      </c>
      <c r="AV60" s="50"/>
      <c r="AW60" s="49">
        <f t="shared" si="172"/>
        <v>0.00101853368314804</v>
      </c>
      <c r="AX60" s="49">
        <f t="shared" ref="AX60:BJ60" si="275">AH60/$AU$72</f>
        <v>0.000490827647986466</v>
      </c>
      <c r="AY60" s="49">
        <f t="shared" si="275"/>
        <v>0.00045619344807819</v>
      </c>
      <c r="AZ60" s="49">
        <f t="shared" si="275"/>
        <v>0.00033180825700976</v>
      </c>
      <c r="BA60" s="49">
        <f t="shared" si="275"/>
        <v>0.000170926812274544</v>
      </c>
      <c r="BB60" s="49">
        <f t="shared" si="275"/>
        <v>0.00016422341874391</v>
      </c>
      <c r="BC60" s="49">
        <f t="shared" si="275"/>
        <v>0.00017204404452965</v>
      </c>
      <c r="BD60" s="49">
        <f t="shared" si="275"/>
        <v>0.00013070645109074</v>
      </c>
      <c r="BE60" s="49">
        <f t="shared" si="275"/>
        <v>0.000325477274230827</v>
      </c>
      <c r="BF60" s="49">
        <f t="shared" si="275"/>
        <v>0.000258815749676189</v>
      </c>
      <c r="BG60" s="49">
        <f t="shared" si="275"/>
        <v>8.56447501348115e-5</v>
      </c>
      <c r="BH60" s="49">
        <f t="shared" si="275"/>
        <v>0.000106127341478415</v>
      </c>
      <c r="BI60" s="49">
        <f t="shared" si="275"/>
        <v>0.000136292612366268</v>
      </c>
      <c r="BJ60" s="49">
        <f t="shared" si="275"/>
        <v>0.000175023330543265</v>
      </c>
      <c r="BK60" s="49"/>
      <c r="BL60" s="49">
        <f t="shared" si="174"/>
        <v>-0.00701707704605427</v>
      </c>
      <c r="BM60" s="49">
        <f t="shared" ref="BM60:BY60" si="276">AX60*LN(AX60)</f>
        <v>-0.00373982077753314</v>
      </c>
      <c r="BN60" s="49">
        <f t="shared" si="276"/>
        <v>-0.00350931080368661</v>
      </c>
      <c r="BO60" s="49">
        <f t="shared" si="276"/>
        <v>-0.00265810044980551</v>
      </c>
      <c r="BP60" s="49">
        <f t="shared" si="276"/>
        <v>-0.00148266619017805</v>
      </c>
      <c r="BQ60" s="49">
        <f t="shared" si="276"/>
        <v>-0.00143108930474931</v>
      </c>
      <c r="BR60" s="49">
        <f t="shared" si="276"/>
        <v>-0.00149123649448076</v>
      </c>
      <c r="BS60" s="49">
        <f t="shared" si="276"/>
        <v>-0.00116884983432198</v>
      </c>
      <c r="BT60" s="49">
        <f t="shared" si="276"/>
        <v>-0.00261365343903451</v>
      </c>
      <c r="BU60" s="49">
        <f t="shared" si="276"/>
        <v>-0.00213766128637961</v>
      </c>
      <c r="BV60" s="49">
        <f t="shared" si="276"/>
        <v>-0.000802089003637913</v>
      </c>
      <c r="BW60" s="49">
        <f t="shared" si="276"/>
        <v>-0.000971157595541432</v>
      </c>
      <c r="BX60" s="49">
        <f t="shared" si="276"/>
        <v>-0.00121310053016033</v>
      </c>
      <c r="BY60" s="49">
        <f t="shared" si="276"/>
        <v>-0.00151405529621293</v>
      </c>
      <c r="BZ60" s="49">
        <f t="shared" si="176"/>
        <v>-0.0317498680517764</v>
      </c>
      <c r="CA60" s="49"/>
      <c r="CB60" s="49"/>
      <c r="CC60" s="50"/>
      <c r="CD60" s="49"/>
      <c r="CE60" s="49"/>
      <c r="CF60" s="49">
        <f t="shared" si="113"/>
        <v>0.000335550991566743</v>
      </c>
      <c r="CG60" s="49">
        <f t="shared" si="114"/>
        <v>0.000161700792713296</v>
      </c>
      <c r="CH60" s="49">
        <f t="shared" si="115"/>
        <v>0.000150290723204918</v>
      </c>
      <c r="CI60" s="49">
        <f t="shared" si="116"/>
        <v>0.000109312624110316</v>
      </c>
      <c r="CJ60" s="49">
        <f t="shared" si="117"/>
        <v>5.63110109101119e-5</v>
      </c>
      <c r="CK60" s="49">
        <f t="shared" si="118"/>
        <v>5.41026103601034e-5</v>
      </c>
      <c r="CL60" s="49">
        <f t="shared" si="119"/>
        <v>5.66790776684468e-5</v>
      </c>
      <c r="CM60" s="49">
        <f t="shared" si="120"/>
        <v>4.30606076100608e-5</v>
      </c>
      <c r="CN60" s="49">
        <f t="shared" si="121"/>
        <v>0.000107226912479752</v>
      </c>
      <c r="CO60" s="49">
        <f t="shared" si="122"/>
        <v>8.52655958991121e-5</v>
      </c>
      <c r="CP60" s="49">
        <f t="shared" si="123"/>
        <v>2.82152483572258e-5</v>
      </c>
      <c r="CQ60" s="49">
        <f t="shared" si="124"/>
        <v>3.49631389266962e-5</v>
      </c>
      <c r="CR60" s="49">
        <f t="shared" si="125"/>
        <v>4.49009414017345e-5</v>
      </c>
      <c r="CS60" s="49">
        <f t="shared" si="126"/>
        <v>5.76605890240061e-5</v>
      </c>
      <c r="CT60" s="59">
        <v>2014</v>
      </c>
    </row>
    <row r="61" ht="22.5" customHeight="1" spans="1:98">
      <c r="A61" s="43">
        <v>2013</v>
      </c>
      <c r="B61" s="43">
        <v>2.563</v>
      </c>
      <c r="C61" s="43">
        <v>1.251</v>
      </c>
      <c r="D61" s="43">
        <v>1.11</v>
      </c>
      <c r="E61" s="43">
        <v>0.857</v>
      </c>
      <c r="F61" s="43">
        <v>0.421</v>
      </c>
      <c r="G61" s="43">
        <v>0.407</v>
      </c>
      <c r="H61" s="43">
        <v>0.45</v>
      </c>
      <c r="I61" s="43">
        <v>0.312</v>
      </c>
      <c r="J61" s="43">
        <v>0.755</v>
      </c>
      <c r="K61" s="43">
        <v>0.657</v>
      </c>
      <c r="L61" s="43">
        <v>0.22</v>
      </c>
      <c r="M61" s="43">
        <v>0.27</v>
      </c>
      <c r="N61" s="43">
        <v>0.364</v>
      </c>
      <c r="O61" s="43">
        <v>0.475</v>
      </c>
      <c r="P61" s="40"/>
      <c r="Q61" s="50"/>
      <c r="R61" s="49">
        <f t="shared" si="167"/>
        <v>2.54887389238474</v>
      </c>
      <c r="S61" s="49">
        <f t="shared" ref="S61:AE61" si="277">(C61-MIN($B$2:$O$71)/(MAX($B$2:$O$71)-MIN($B$2:$O$71)))</f>
        <v>1.23687389238474</v>
      </c>
      <c r="T61" s="49">
        <f t="shared" si="277"/>
        <v>1.09587389238474</v>
      </c>
      <c r="U61" s="49">
        <f t="shared" si="277"/>
        <v>0.842873892384744</v>
      </c>
      <c r="V61" s="49">
        <f t="shared" si="277"/>
        <v>0.406873892384744</v>
      </c>
      <c r="W61" s="49">
        <f t="shared" si="277"/>
        <v>0.392873892384744</v>
      </c>
      <c r="X61" s="49">
        <f t="shared" si="277"/>
        <v>0.435873892384744</v>
      </c>
      <c r="Y61" s="49">
        <f t="shared" si="277"/>
        <v>0.297873892384744</v>
      </c>
      <c r="Z61" s="49">
        <f t="shared" si="277"/>
        <v>0.740873892384744</v>
      </c>
      <c r="AA61" s="49">
        <f t="shared" si="277"/>
        <v>0.642873892384744</v>
      </c>
      <c r="AB61" s="49">
        <f t="shared" si="277"/>
        <v>0.205873892384744</v>
      </c>
      <c r="AC61" s="49">
        <f t="shared" si="277"/>
        <v>0.255873892384744</v>
      </c>
      <c r="AD61" s="49">
        <f t="shared" si="277"/>
        <v>0.349873892384744</v>
      </c>
      <c r="AE61" s="49">
        <f t="shared" si="277"/>
        <v>0.460873892384744</v>
      </c>
      <c r="AF61" s="50"/>
      <c r="AG61" s="49">
        <f t="shared" si="169"/>
        <v>2.54897389238474</v>
      </c>
      <c r="AH61" s="49">
        <f t="shared" ref="AH61:AU61" si="278">S61+0.0001</f>
        <v>1.23697389238474</v>
      </c>
      <c r="AI61" s="49">
        <f t="shared" si="278"/>
        <v>1.09597389238474</v>
      </c>
      <c r="AJ61" s="49">
        <f t="shared" si="278"/>
        <v>0.842973892384744</v>
      </c>
      <c r="AK61" s="49">
        <f t="shared" si="278"/>
        <v>0.406973892384744</v>
      </c>
      <c r="AL61" s="49">
        <f t="shared" si="278"/>
        <v>0.392973892384744</v>
      </c>
      <c r="AM61" s="49">
        <f t="shared" si="278"/>
        <v>0.435973892384744</v>
      </c>
      <c r="AN61" s="49">
        <f t="shared" si="278"/>
        <v>0.297973892384744</v>
      </c>
      <c r="AO61" s="49">
        <f t="shared" si="278"/>
        <v>0.740973892384744</v>
      </c>
      <c r="AP61" s="49">
        <f t="shared" si="278"/>
        <v>0.642973892384744</v>
      </c>
      <c r="AQ61" s="49">
        <f t="shared" si="278"/>
        <v>0.205973892384744</v>
      </c>
      <c r="AR61" s="49">
        <f t="shared" si="278"/>
        <v>0.255973892384744</v>
      </c>
      <c r="AS61" s="49">
        <f t="shared" si="278"/>
        <v>0.349973892384744</v>
      </c>
      <c r="AT61" s="49">
        <f t="shared" si="278"/>
        <v>0.460973892384744</v>
      </c>
      <c r="AU61" s="49">
        <f t="shared" si="171"/>
        <v>9.91563449338641</v>
      </c>
      <c r="AV61" s="50"/>
      <c r="AW61" s="49">
        <f t="shared" si="172"/>
        <v>0.00094926528333149</v>
      </c>
      <c r="AX61" s="49">
        <f t="shared" ref="AX61:BJ61" si="279">AH61/$AU$72</f>
        <v>0.000460662377098613</v>
      </c>
      <c r="AY61" s="49">
        <f t="shared" si="279"/>
        <v>0.000408152461108647</v>
      </c>
      <c r="AZ61" s="49">
        <f t="shared" si="279"/>
        <v>0.000313932540928069</v>
      </c>
      <c r="BA61" s="49">
        <f t="shared" si="279"/>
        <v>0.000151561453186046</v>
      </c>
      <c r="BB61" s="49">
        <f t="shared" si="279"/>
        <v>0.000146347702662219</v>
      </c>
      <c r="BC61" s="49">
        <f t="shared" si="279"/>
        <v>0.0001623613649854</v>
      </c>
      <c r="BD61" s="49">
        <f t="shared" si="279"/>
        <v>0.00011096868125054</v>
      </c>
      <c r="BE61" s="49">
        <f t="shared" si="279"/>
        <v>0.000275946644254476</v>
      </c>
      <c r="BF61" s="49">
        <f t="shared" si="279"/>
        <v>0.000239450390587691</v>
      </c>
      <c r="BG61" s="49">
        <f t="shared" si="279"/>
        <v>7.67068920939662e-5</v>
      </c>
      <c r="BH61" s="49">
        <f t="shared" si="279"/>
        <v>9.53274296790606e-5</v>
      </c>
      <c r="BI61" s="49">
        <f t="shared" si="279"/>
        <v>0.000130334040339038</v>
      </c>
      <c r="BJ61" s="49">
        <f t="shared" si="279"/>
        <v>0.000171671633777948</v>
      </c>
      <c r="BK61" s="49"/>
      <c r="BL61" s="49">
        <f t="shared" si="174"/>
        <v>-0.00660671764820284</v>
      </c>
      <c r="BM61" s="49">
        <f t="shared" ref="BM61:BY61" si="280">AX61*LN(AX61)</f>
        <v>-0.00353919771152262</v>
      </c>
      <c r="BN61" s="49">
        <f t="shared" si="280"/>
        <v>-0.00318516865450006</v>
      </c>
      <c r="BO61" s="49">
        <f t="shared" si="280"/>
        <v>-0.00253228423664512</v>
      </c>
      <c r="BP61" s="49">
        <f t="shared" si="280"/>
        <v>-0.00133291013786188</v>
      </c>
      <c r="BQ61" s="49">
        <f t="shared" si="280"/>
        <v>-0.00129218073483923</v>
      </c>
      <c r="BR61" s="49">
        <f t="shared" si="280"/>
        <v>-0.00141671429895313</v>
      </c>
      <c r="BS61" s="49">
        <f t="shared" si="280"/>
        <v>-0.00101050994600172</v>
      </c>
      <c r="BT61" s="49">
        <f t="shared" si="280"/>
        <v>-0.00226146636946081</v>
      </c>
      <c r="BU61" s="49">
        <f t="shared" si="280"/>
        <v>-0.00199633724802639</v>
      </c>
      <c r="BV61" s="49">
        <f t="shared" si="280"/>
        <v>-0.000726837613146602</v>
      </c>
      <c r="BW61" s="49">
        <f t="shared" si="280"/>
        <v>-0.000882559738747421</v>
      </c>
      <c r="BX61" s="49">
        <f t="shared" si="280"/>
        <v>-0.00116589140981168</v>
      </c>
      <c r="BY61" s="49">
        <f t="shared" si="280"/>
        <v>-0.00148838053484413</v>
      </c>
      <c r="BZ61" s="49">
        <f t="shared" si="176"/>
        <v>-0.0294371562825636</v>
      </c>
      <c r="CA61" s="49"/>
      <c r="CB61" s="49"/>
      <c r="CC61" s="50"/>
      <c r="CD61" s="49"/>
      <c r="CE61" s="49"/>
      <c r="CF61" s="49">
        <f t="shared" ref="CF61:CF71" si="281">AW61*$CD$72</f>
        <v>0.000312730852549989</v>
      </c>
      <c r="CG61" s="49">
        <f t="shared" ref="CG61:CG71" si="282">AX61*$CD$72</f>
        <v>0.000151762990238257</v>
      </c>
      <c r="CH61" s="49">
        <f t="shared" ref="CH61:CH71" si="283">AY61*$CD$72</f>
        <v>0.000134463852596524</v>
      </c>
      <c r="CI61" s="49">
        <f t="shared" ref="CI61:CI71" si="284">AZ61*$CD$72</f>
        <v>0.00010342355597696</v>
      </c>
      <c r="CJ61" s="49">
        <f t="shared" ref="CJ61:CJ71" si="285">BA61*$CD$72</f>
        <v>4.99311870989763e-5</v>
      </c>
      <c r="CK61" s="49">
        <f t="shared" ref="CK61:CK71" si="286">BB61*$CD$72</f>
        <v>4.82135422267472e-5</v>
      </c>
      <c r="CL61" s="49">
        <f t="shared" ref="CL61:CL71" si="287">BC61*$CD$72</f>
        <v>5.34891657628786e-5</v>
      </c>
      <c r="CM61" s="49">
        <f t="shared" ref="CM61:CM71" si="288">BD61*$CD$72</f>
        <v>3.65580948794802e-5</v>
      </c>
      <c r="CN61" s="49">
        <f t="shared" ref="CN61:CN71" si="289">BE61*$CD$72</f>
        <v>9.09092861935784e-5</v>
      </c>
      <c r="CO61" s="49">
        <f t="shared" ref="CO61:CO71" si="290">BF61*$CD$72</f>
        <v>7.88857720879765e-5</v>
      </c>
      <c r="CP61" s="49">
        <f t="shared" ref="CP61:CP71" si="291">BG61*$CD$72</f>
        <v>2.52707142905478e-5</v>
      </c>
      <c r="CQ61" s="49">
        <f t="shared" ref="CQ61:CQ71" si="292">BH61*$CD$72</f>
        <v>3.14051602627937e-5</v>
      </c>
      <c r="CR61" s="49">
        <f t="shared" ref="CR61:CR71" si="293">BI61*$CD$72</f>
        <v>4.29379186906159e-5</v>
      </c>
      <c r="CS61" s="49">
        <f t="shared" ref="CS61:CS71" si="294">BJ61*$CD$72</f>
        <v>5.65563887490018e-5</v>
      </c>
      <c r="CT61" s="59">
        <v>2013</v>
      </c>
    </row>
    <row r="62" ht="22.5" customHeight="1" spans="1:98">
      <c r="A62" s="43" t="s">
        <v>48</v>
      </c>
      <c r="B62" s="44">
        <v>8.389</v>
      </c>
      <c r="C62" s="44">
        <v>3.631</v>
      </c>
      <c r="D62" s="44">
        <v>4.647</v>
      </c>
      <c r="E62" s="44">
        <v>2.545</v>
      </c>
      <c r="F62" s="44">
        <v>1.903</v>
      </c>
      <c r="G62" s="44">
        <v>1.503</v>
      </c>
      <c r="H62" s="44">
        <v>2.601</v>
      </c>
      <c r="I62" s="44">
        <v>3.068</v>
      </c>
      <c r="J62" s="44">
        <v>3.658</v>
      </c>
      <c r="K62" s="44">
        <v>4.614</v>
      </c>
      <c r="L62" s="44">
        <v>2.193</v>
      </c>
      <c r="M62" s="44">
        <v>4.128</v>
      </c>
      <c r="N62" s="44">
        <v>2.294</v>
      </c>
      <c r="O62" s="44">
        <v>2.461</v>
      </c>
      <c r="P62" s="40"/>
      <c r="Q62" s="50"/>
      <c r="R62" s="49">
        <f t="shared" si="167"/>
        <v>8.37487389238474</v>
      </c>
      <c r="S62" s="49">
        <f t="shared" ref="S62:AE62" si="295">(C62-MIN($B$2:$O$71)/(MAX($B$2:$O$71)-MIN($B$2:$O$71)))</f>
        <v>3.61687389238474</v>
      </c>
      <c r="T62" s="49">
        <f t="shared" si="295"/>
        <v>4.63287389238474</v>
      </c>
      <c r="U62" s="49">
        <f t="shared" si="295"/>
        <v>2.53087389238474</v>
      </c>
      <c r="V62" s="49">
        <f t="shared" si="295"/>
        <v>1.88887389238474</v>
      </c>
      <c r="W62" s="49">
        <f t="shared" si="295"/>
        <v>1.48887389238474</v>
      </c>
      <c r="X62" s="49">
        <f t="shared" si="295"/>
        <v>2.58687389238474</v>
      </c>
      <c r="Y62" s="49">
        <f t="shared" si="295"/>
        <v>3.05387389238474</v>
      </c>
      <c r="Z62" s="49">
        <f t="shared" si="295"/>
        <v>3.64387389238474</v>
      </c>
      <c r="AA62" s="49">
        <f t="shared" si="295"/>
        <v>4.59987389238474</v>
      </c>
      <c r="AB62" s="49">
        <f t="shared" si="295"/>
        <v>2.17887389238474</v>
      </c>
      <c r="AC62" s="49">
        <f t="shared" si="295"/>
        <v>4.11387389238474</v>
      </c>
      <c r="AD62" s="49">
        <f t="shared" si="295"/>
        <v>2.27987389238474</v>
      </c>
      <c r="AE62" s="49">
        <f t="shared" si="295"/>
        <v>2.44687389238474</v>
      </c>
      <c r="AF62" s="50"/>
      <c r="AG62" s="49">
        <f t="shared" si="169"/>
        <v>8.37497389238474</v>
      </c>
      <c r="AH62" s="49">
        <f t="shared" ref="AH62:AU62" si="296">S62+0.0001</f>
        <v>3.61697389238474</v>
      </c>
      <c r="AI62" s="49">
        <f t="shared" si="296"/>
        <v>4.63297389238474</v>
      </c>
      <c r="AJ62" s="49">
        <f t="shared" si="296"/>
        <v>2.53097389238474</v>
      </c>
      <c r="AK62" s="49">
        <f t="shared" si="296"/>
        <v>1.88897389238474</v>
      </c>
      <c r="AL62" s="49">
        <f t="shared" si="296"/>
        <v>1.48897389238474</v>
      </c>
      <c r="AM62" s="49">
        <f t="shared" si="296"/>
        <v>2.58697389238474</v>
      </c>
      <c r="AN62" s="49">
        <f t="shared" si="296"/>
        <v>3.05397389238474</v>
      </c>
      <c r="AO62" s="49">
        <f t="shared" si="296"/>
        <v>3.64397389238474</v>
      </c>
      <c r="AP62" s="49">
        <f t="shared" si="296"/>
        <v>4.59997389238474</v>
      </c>
      <c r="AQ62" s="49">
        <f t="shared" si="296"/>
        <v>2.17897389238474</v>
      </c>
      <c r="AR62" s="49">
        <f t="shared" si="296"/>
        <v>4.11397389238474</v>
      </c>
      <c r="AS62" s="49">
        <f t="shared" si="296"/>
        <v>2.27997389238474</v>
      </c>
      <c r="AT62" s="49">
        <f t="shared" si="296"/>
        <v>2.44697389238474</v>
      </c>
      <c r="AU62" s="49">
        <f t="shared" si="171"/>
        <v>47.4386344933864</v>
      </c>
      <c r="AV62" s="50"/>
      <c r="AW62" s="49">
        <f t="shared" si="172"/>
        <v>0.00311893032274669</v>
      </c>
      <c r="AX62" s="49">
        <f t="shared" ref="AX62:BJ62" si="297">AH62/$AU$72</f>
        <v>0.00134699996614911</v>
      </c>
      <c r="AY62" s="49">
        <f t="shared" si="297"/>
        <v>0.00172536928987822</v>
      </c>
      <c r="AZ62" s="49">
        <f t="shared" si="297"/>
        <v>0.000942561889800856</v>
      </c>
      <c r="BA62" s="49">
        <f t="shared" si="297"/>
        <v>0.000703474187208244</v>
      </c>
      <c r="BB62" s="49">
        <f t="shared" si="297"/>
        <v>0.000554509886527488</v>
      </c>
      <c r="BC62" s="49">
        <f t="shared" si="297"/>
        <v>0.000963416891896162</v>
      </c>
      <c r="BD62" s="49">
        <f t="shared" si="297"/>
        <v>0.00113733271294094</v>
      </c>
      <c r="BE62" s="49">
        <f t="shared" si="297"/>
        <v>0.00135705505644506</v>
      </c>
      <c r="BF62" s="49">
        <f t="shared" si="297"/>
        <v>0.00171307973507206</v>
      </c>
      <c r="BG62" s="49">
        <f t="shared" si="297"/>
        <v>0.000811473305201791</v>
      </c>
      <c r="BH62" s="49">
        <f t="shared" si="297"/>
        <v>0.00153208810974494</v>
      </c>
      <c r="BI62" s="49">
        <f t="shared" si="297"/>
        <v>0.000849086791123682</v>
      </c>
      <c r="BJ62" s="49">
        <f t="shared" si="297"/>
        <v>0.000911279386657897</v>
      </c>
      <c r="BK62" s="49"/>
      <c r="BL62" s="49">
        <f t="shared" si="174"/>
        <v>-0.0179970550439937</v>
      </c>
      <c r="BM62" s="49">
        <f t="shared" ref="BM62:BY62" si="298">AX62*LN(AX62)</f>
        <v>-0.00890350194905382</v>
      </c>
      <c r="BN62" s="49">
        <f t="shared" si="298"/>
        <v>-0.0109773414820308</v>
      </c>
      <c r="BO62" s="49">
        <f t="shared" si="298"/>
        <v>-0.00656674288976031</v>
      </c>
      <c r="BP62" s="49">
        <f t="shared" si="298"/>
        <v>-0.0051068563522078</v>
      </c>
      <c r="BQ62" s="49">
        <f t="shared" si="298"/>
        <v>-0.00415739679709402</v>
      </c>
      <c r="BR62" s="49">
        <f t="shared" si="298"/>
        <v>-0.00669095375443599</v>
      </c>
      <c r="BS62" s="49">
        <f t="shared" si="298"/>
        <v>-0.00771005748688511</v>
      </c>
      <c r="BT62" s="49">
        <f t="shared" si="298"/>
        <v>-0.00895987231621638</v>
      </c>
      <c r="BU62" s="49">
        <f t="shared" si="298"/>
        <v>-0.0109113971554997</v>
      </c>
      <c r="BV62" s="49">
        <f t="shared" si="298"/>
        <v>-0.00577497885523388</v>
      </c>
      <c r="BW62" s="49">
        <f t="shared" si="298"/>
        <v>-0.00992965255308537</v>
      </c>
      <c r="BX62" s="49">
        <f t="shared" si="298"/>
        <v>-0.00600418915818419</v>
      </c>
      <c r="BY62" s="49">
        <f t="shared" si="298"/>
        <v>-0.00637955808636355</v>
      </c>
      <c r="BZ62" s="49">
        <f t="shared" si="176"/>
        <v>-0.116069553880045</v>
      </c>
      <c r="CA62" s="49"/>
      <c r="CB62" s="49"/>
      <c r="CC62" s="50"/>
      <c r="CD62" s="49"/>
      <c r="CE62" s="49"/>
      <c r="CF62" s="49">
        <f t="shared" si="281"/>
        <v>0.00102751649723608</v>
      </c>
      <c r="CG62" s="49">
        <f t="shared" si="282"/>
        <v>0.000443762618517161</v>
      </c>
      <c r="CH62" s="49">
        <f t="shared" si="283"/>
        <v>0.000568414560673194</v>
      </c>
      <c r="CI62" s="49">
        <f t="shared" si="284"/>
        <v>0.00031052245199998</v>
      </c>
      <c r="CJ62" s="49">
        <f t="shared" si="285"/>
        <v>0.000231756165716343</v>
      </c>
      <c r="CK62" s="49">
        <f t="shared" si="286"/>
        <v>0.000182680597938376</v>
      </c>
      <c r="CL62" s="49">
        <f t="shared" si="287"/>
        <v>0.000317393031488896</v>
      </c>
      <c r="CM62" s="49">
        <f t="shared" si="288"/>
        <v>0.000374688756869671</v>
      </c>
      <c r="CN62" s="49">
        <f t="shared" si="289"/>
        <v>0.000447075219342174</v>
      </c>
      <c r="CO62" s="49">
        <f t="shared" si="290"/>
        <v>0.000564365826331513</v>
      </c>
      <c r="CP62" s="49">
        <f t="shared" si="291"/>
        <v>0.000267335952355369</v>
      </c>
      <c r="CQ62" s="49">
        <f t="shared" si="292"/>
        <v>0.000504739011481282</v>
      </c>
      <c r="CR62" s="49">
        <f t="shared" si="293"/>
        <v>0.000279727533219306</v>
      </c>
      <c r="CS62" s="49">
        <f t="shared" si="294"/>
        <v>0.000300216582766607</v>
      </c>
      <c r="CT62" s="59" t="s">
        <v>48</v>
      </c>
    </row>
    <row r="63" ht="22.5" customHeight="1" spans="1:98">
      <c r="A63" s="43">
        <v>2021</v>
      </c>
      <c r="B63" s="44">
        <v>7.754</v>
      </c>
      <c r="C63" s="44">
        <v>4.24</v>
      </c>
      <c r="D63" s="44">
        <v>4.618</v>
      </c>
      <c r="E63" s="44">
        <v>2.591</v>
      </c>
      <c r="F63" s="44">
        <v>1.792</v>
      </c>
      <c r="G63" s="44">
        <v>1.43</v>
      </c>
      <c r="H63" s="44">
        <v>2.461</v>
      </c>
      <c r="I63" s="44">
        <v>2.928</v>
      </c>
      <c r="J63" s="44">
        <v>3.759</v>
      </c>
      <c r="K63" s="44">
        <v>4.306</v>
      </c>
      <c r="L63" s="44">
        <v>2.191</v>
      </c>
      <c r="M63" s="44">
        <v>3.729</v>
      </c>
      <c r="N63" s="44">
        <v>2.342</v>
      </c>
      <c r="O63" s="44">
        <v>2.601</v>
      </c>
      <c r="P63" s="40"/>
      <c r="Q63" s="50"/>
      <c r="R63" s="49">
        <f t="shared" si="167"/>
        <v>7.73987389238474</v>
      </c>
      <c r="S63" s="49">
        <f t="shared" ref="S63:AE63" si="299">(C63-MIN($B$2:$O$71)/(MAX($B$2:$O$71)-MIN($B$2:$O$71)))</f>
        <v>4.22587389238474</v>
      </c>
      <c r="T63" s="49">
        <f t="shared" si="299"/>
        <v>4.60387389238474</v>
      </c>
      <c r="U63" s="49">
        <f t="shared" si="299"/>
        <v>2.57687389238474</v>
      </c>
      <c r="V63" s="49">
        <f t="shared" si="299"/>
        <v>1.77787389238474</v>
      </c>
      <c r="W63" s="49">
        <f t="shared" si="299"/>
        <v>1.41587389238474</v>
      </c>
      <c r="X63" s="49">
        <f t="shared" si="299"/>
        <v>2.44687389238474</v>
      </c>
      <c r="Y63" s="49">
        <f t="shared" si="299"/>
        <v>2.91387389238474</v>
      </c>
      <c r="Z63" s="49">
        <f t="shared" si="299"/>
        <v>3.74487389238474</v>
      </c>
      <c r="AA63" s="49">
        <f t="shared" si="299"/>
        <v>4.29187389238474</v>
      </c>
      <c r="AB63" s="49">
        <f t="shared" si="299"/>
        <v>2.17687389238474</v>
      </c>
      <c r="AC63" s="49">
        <f t="shared" si="299"/>
        <v>3.71487389238474</v>
      </c>
      <c r="AD63" s="49">
        <f t="shared" si="299"/>
        <v>2.32787389238474</v>
      </c>
      <c r="AE63" s="49">
        <f t="shared" si="299"/>
        <v>2.58687389238474</v>
      </c>
      <c r="AF63" s="50"/>
      <c r="AG63" s="49">
        <f t="shared" si="169"/>
        <v>7.73997389238474</v>
      </c>
      <c r="AH63" s="49">
        <f t="shared" ref="AH63:AU63" si="300">S63+0.0001</f>
        <v>4.22597389238474</v>
      </c>
      <c r="AI63" s="49">
        <f t="shared" si="300"/>
        <v>4.60397389238474</v>
      </c>
      <c r="AJ63" s="49">
        <f t="shared" si="300"/>
        <v>2.57697389238474</v>
      </c>
      <c r="AK63" s="49">
        <f t="shared" si="300"/>
        <v>1.77797389238474</v>
      </c>
      <c r="AL63" s="49">
        <f t="shared" si="300"/>
        <v>1.41597389238474</v>
      </c>
      <c r="AM63" s="49">
        <f t="shared" si="300"/>
        <v>2.44697389238474</v>
      </c>
      <c r="AN63" s="49">
        <f t="shared" si="300"/>
        <v>2.91397389238474</v>
      </c>
      <c r="AO63" s="49">
        <f t="shared" si="300"/>
        <v>3.74497389238474</v>
      </c>
      <c r="AP63" s="49">
        <f t="shared" si="300"/>
        <v>4.29197389238474</v>
      </c>
      <c r="AQ63" s="49">
        <f t="shared" si="300"/>
        <v>2.17697389238474</v>
      </c>
      <c r="AR63" s="49">
        <f t="shared" si="300"/>
        <v>3.71497389238474</v>
      </c>
      <c r="AS63" s="49">
        <f t="shared" si="300"/>
        <v>2.32797389238474</v>
      </c>
      <c r="AT63" s="49">
        <f t="shared" si="300"/>
        <v>2.58697389238474</v>
      </c>
      <c r="AU63" s="49">
        <f t="shared" si="171"/>
        <v>46.5456344933864</v>
      </c>
      <c r="AV63" s="50"/>
      <c r="AW63" s="49">
        <f t="shared" si="172"/>
        <v>0.00288244949541599</v>
      </c>
      <c r="AX63" s="49">
        <f t="shared" ref="AX63:BJ63" si="301">AH63/$AU$72</f>
        <v>0.00157379811393556</v>
      </c>
      <c r="AY63" s="49">
        <f t="shared" si="301"/>
        <v>0.00171456937807887</v>
      </c>
      <c r="AZ63" s="49">
        <f t="shared" si="301"/>
        <v>0.000959692784379143</v>
      </c>
      <c r="BA63" s="49">
        <f t="shared" si="301"/>
        <v>0.000662136593769334</v>
      </c>
      <c r="BB63" s="49">
        <f t="shared" si="301"/>
        <v>0.000527323901653251</v>
      </c>
      <c r="BC63" s="49">
        <f t="shared" si="301"/>
        <v>0.000911279386657897</v>
      </c>
      <c r="BD63" s="49">
        <f t="shared" si="301"/>
        <v>0.00108519520770268</v>
      </c>
      <c r="BE63" s="49">
        <f t="shared" si="301"/>
        <v>0.00139466854236695</v>
      </c>
      <c r="BF63" s="49">
        <f t="shared" si="301"/>
        <v>0.00159837722354788</v>
      </c>
      <c r="BG63" s="49">
        <f t="shared" si="301"/>
        <v>0.000810728483698387</v>
      </c>
      <c r="BH63" s="49">
        <f t="shared" si="301"/>
        <v>0.00138349621981589</v>
      </c>
      <c r="BI63" s="49">
        <f t="shared" si="301"/>
        <v>0.000866962507205373</v>
      </c>
      <c r="BJ63" s="49">
        <f t="shared" si="301"/>
        <v>0.000963416891896162</v>
      </c>
      <c r="BK63" s="49"/>
      <c r="BL63" s="49">
        <f t="shared" si="174"/>
        <v>-0.0168597780819445</v>
      </c>
      <c r="BM63" s="49">
        <f t="shared" ref="BM63:BY63" si="302">AX63*LN(AX63)</f>
        <v>-0.0101577075662015</v>
      </c>
      <c r="BN63" s="49">
        <f t="shared" si="302"/>
        <v>-0.0109193950902966</v>
      </c>
      <c r="BO63" s="49">
        <f t="shared" si="302"/>
        <v>-0.00666880663753976</v>
      </c>
      <c r="BP63" s="49">
        <f t="shared" si="302"/>
        <v>-0.00484686548333892</v>
      </c>
      <c r="BQ63" s="49">
        <f t="shared" si="302"/>
        <v>-0.00398008028388704</v>
      </c>
      <c r="BR63" s="49">
        <f t="shared" si="302"/>
        <v>-0.00637955808636355</v>
      </c>
      <c r="BS63" s="49">
        <f t="shared" si="302"/>
        <v>-0.00740753748854366</v>
      </c>
      <c r="BT63" s="49">
        <f t="shared" si="302"/>
        <v>-0.00917008303530635</v>
      </c>
      <c r="BU63" s="49">
        <f t="shared" si="302"/>
        <v>-0.0102915775610317</v>
      </c>
      <c r="BV63" s="49">
        <f t="shared" si="302"/>
        <v>-0.0057704226941049</v>
      </c>
      <c r="BW63" s="49">
        <f t="shared" si="302"/>
        <v>-0.00910775136741547</v>
      </c>
      <c r="BX63" s="49">
        <f t="shared" si="302"/>
        <v>-0.00611253201098722</v>
      </c>
      <c r="BY63" s="49">
        <f t="shared" si="302"/>
        <v>-0.00669095375443599</v>
      </c>
      <c r="BZ63" s="49">
        <f t="shared" si="176"/>
        <v>-0.114363049141397</v>
      </c>
      <c r="CA63" s="49"/>
      <c r="CB63" s="49"/>
      <c r="CC63" s="50"/>
      <c r="CD63" s="49"/>
      <c r="CE63" s="49"/>
      <c r="CF63" s="49">
        <f t="shared" si="281"/>
        <v>0.000949609033388553</v>
      </c>
      <c r="CG63" s="49">
        <f t="shared" si="282"/>
        <v>0.000518480170459116</v>
      </c>
      <c r="CH63" s="49">
        <f t="shared" si="283"/>
        <v>0.000564856582009293</v>
      </c>
      <c r="CI63" s="49">
        <f t="shared" si="284"/>
        <v>0.000316166142294446</v>
      </c>
      <c r="CJ63" s="49">
        <f t="shared" si="285"/>
        <v>0.000218137695657957</v>
      </c>
      <c r="CK63" s="49">
        <f t="shared" si="286"/>
        <v>0.000173724306818898</v>
      </c>
      <c r="CL63" s="49">
        <f t="shared" si="287"/>
        <v>0.000300216582766607</v>
      </c>
      <c r="CM63" s="49">
        <f t="shared" si="288"/>
        <v>0.000357512308147384</v>
      </c>
      <c r="CN63" s="49">
        <f t="shared" si="289"/>
        <v>0.00045946680020611</v>
      </c>
      <c r="CO63" s="49">
        <f t="shared" si="290"/>
        <v>0.000526577639142479</v>
      </c>
      <c r="CP63" s="49">
        <f t="shared" si="291"/>
        <v>0.000267090574516479</v>
      </c>
      <c r="CQ63" s="49">
        <f t="shared" si="292"/>
        <v>0.000455786132622761</v>
      </c>
      <c r="CR63" s="49">
        <f t="shared" si="293"/>
        <v>0.000285616601352662</v>
      </c>
      <c r="CS63" s="49">
        <f t="shared" si="294"/>
        <v>0.000317393031488896</v>
      </c>
      <c r="CT63" s="59">
        <v>2021</v>
      </c>
    </row>
    <row r="64" ht="22.5" customHeight="1" spans="1:98">
      <c r="A64" s="43">
        <v>2020</v>
      </c>
      <c r="B64" s="44">
        <v>8.228</v>
      </c>
      <c r="C64" s="44">
        <v>4.696</v>
      </c>
      <c r="D64" s="44">
        <v>4.721</v>
      </c>
      <c r="E64" s="44">
        <v>2.881</v>
      </c>
      <c r="F64" s="44">
        <v>2.127</v>
      </c>
      <c r="G64" s="44">
        <v>1.552</v>
      </c>
      <c r="H64" s="44">
        <v>2.376</v>
      </c>
      <c r="I64" s="44">
        <v>3.065</v>
      </c>
      <c r="J64" s="44">
        <v>4.232</v>
      </c>
      <c r="K64" s="44">
        <v>5.048</v>
      </c>
      <c r="L64" s="44">
        <v>2.304</v>
      </c>
      <c r="M64" s="44">
        <v>4.52</v>
      </c>
      <c r="N64" s="44">
        <v>2.219</v>
      </c>
      <c r="O64" s="44">
        <v>2.758</v>
      </c>
      <c r="P64" s="40"/>
      <c r="Q64" s="50"/>
      <c r="R64" s="49">
        <f t="shared" si="167"/>
        <v>8.21387389238474</v>
      </c>
      <c r="S64" s="49">
        <f t="shared" ref="S64:AE64" si="303">(C64-MIN($B$2:$O$71)/(MAX($B$2:$O$71)-MIN($B$2:$O$71)))</f>
        <v>4.68187389238474</v>
      </c>
      <c r="T64" s="49">
        <f t="shared" si="303"/>
        <v>4.70687389238474</v>
      </c>
      <c r="U64" s="49">
        <f t="shared" si="303"/>
        <v>2.86687389238474</v>
      </c>
      <c r="V64" s="49">
        <f t="shared" si="303"/>
        <v>2.11287389238474</v>
      </c>
      <c r="W64" s="49">
        <f t="shared" si="303"/>
        <v>1.53787389238474</v>
      </c>
      <c r="X64" s="49">
        <f t="shared" si="303"/>
        <v>2.36187389238474</v>
      </c>
      <c r="Y64" s="49">
        <f t="shared" si="303"/>
        <v>3.05087389238474</v>
      </c>
      <c r="Z64" s="49">
        <f t="shared" si="303"/>
        <v>4.21787389238474</v>
      </c>
      <c r="AA64" s="49">
        <f t="shared" si="303"/>
        <v>5.03387389238474</v>
      </c>
      <c r="AB64" s="49">
        <f t="shared" si="303"/>
        <v>2.28987389238474</v>
      </c>
      <c r="AC64" s="49">
        <f t="shared" si="303"/>
        <v>4.50587389238474</v>
      </c>
      <c r="AD64" s="49">
        <f t="shared" si="303"/>
        <v>2.20487389238474</v>
      </c>
      <c r="AE64" s="49">
        <f t="shared" si="303"/>
        <v>2.74387389238474</v>
      </c>
      <c r="AF64" s="50"/>
      <c r="AG64" s="49">
        <f t="shared" si="169"/>
        <v>8.21397389238474</v>
      </c>
      <c r="AH64" s="49">
        <f t="shared" ref="AH64:AU64" si="304">S64+0.0001</f>
        <v>4.68197389238474</v>
      </c>
      <c r="AI64" s="49">
        <f t="shared" si="304"/>
        <v>4.70697389238474</v>
      </c>
      <c r="AJ64" s="49">
        <f t="shared" si="304"/>
        <v>2.86697389238474</v>
      </c>
      <c r="AK64" s="49">
        <f t="shared" si="304"/>
        <v>2.11297389238474</v>
      </c>
      <c r="AL64" s="49">
        <f t="shared" si="304"/>
        <v>1.53797389238474</v>
      </c>
      <c r="AM64" s="49">
        <f t="shared" si="304"/>
        <v>2.36197389238474</v>
      </c>
      <c r="AN64" s="49">
        <f t="shared" si="304"/>
        <v>3.05097389238474</v>
      </c>
      <c r="AO64" s="49">
        <f t="shared" si="304"/>
        <v>4.21797389238474</v>
      </c>
      <c r="AP64" s="49">
        <f t="shared" si="304"/>
        <v>5.03397389238474</v>
      </c>
      <c r="AQ64" s="49">
        <f t="shared" si="304"/>
        <v>2.28997389238474</v>
      </c>
      <c r="AR64" s="49">
        <f t="shared" si="304"/>
        <v>4.50597389238474</v>
      </c>
      <c r="AS64" s="49">
        <f t="shared" si="304"/>
        <v>2.20497389238474</v>
      </c>
      <c r="AT64" s="49">
        <f t="shared" si="304"/>
        <v>2.74397389238474</v>
      </c>
      <c r="AU64" s="49">
        <f t="shared" si="171"/>
        <v>50.5306344933864</v>
      </c>
      <c r="AV64" s="50"/>
      <c r="AW64" s="49">
        <f t="shared" si="172"/>
        <v>0.00305897219172269</v>
      </c>
      <c r="AX64" s="49">
        <f t="shared" ref="AX64:BJ64" si="305">AH64/$AU$72</f>
        <v>0.00174361741671162</v>
      </c>
      <c r="AY64" s="49">
        <f t="shared" si="305"/>
        <v>0.00175292768550416</v>
      </c>
      <c r="AZ64" s="49">
        <f t="shared" si="305"/>
        <v>0.00106769190237269</v>
      </c>
      <c r="BA64" s="49">
        <f t="shared" si="305"/>
        <v>0.000786894195589467</v>
      </c>
      <c r="BB64" s="49">
        <f t="shared" si="305"/>
        <v>0.000572758013360881</v>
      </c>
      <c r="BC64" s="49">
        <f t="shared" si="305"/>
        <v>0.000879624472763237</v>
      </c>
      <c r="BD64" s="49">
        <f t="shared" si="305"/>
        <v>0.00113621548068584</v>
      </c>
      <c r="BE64" s="49">
        <f t="shared" si="305"/>
        <v>0.00157081882792194</v>
      </c>
      <c r="BF64" s="49">
        <f t="shared" si="305"/>
        <v>0.00187470600131068</v>
      </c>
      <c r="BG64" s="49">
        <f t="shared" si="305"/>
        <v>0.000852810898640701</v>
      </c>
      <c r="BH64" s="49">
        <f t="shared" si="305"/>
        <v>0.00167807312441208</v>
      </c>
      <c r="BI64" s="49">
        <f t="shared" si="305"/>
        <v>0.00082115598474604</v>
      </c>
      <c r="BJ64" s="49">
        <f t="shared" si="305"/>
        <v>0.00102188537991336</v>
      </c>
      <c r="BK64" s="49"/>
      <c r="BL64" s="49">
        <f t="shared" si="174"/>
        <v>-0.0177104588145346</v>
      </c>
      <c r="BM64" s="49">
        <f t="shared" ref="BM64:BY64" si="306">AX64*LN(AX64)</f>
        <v>-0.0110750975101678</v>
      </c>
      <c r="BN64" s="49">
        <f t="shared" si="306"/>
        <v>-0.0111248993322035</v>
      </c>
      <c r="BO64" s="49">
        <f t="shared" si="306"/>
        <v>-0.0073054213902765</v>
      </c>
      <c r="BP64" s="49">
        <f t="shared" si="306"/>
        <v>-0.00562426076091974</v>
      </c>
      <c r="BQ64" s="49">
        <f t="shared" si="306"/>
        <v>-0.00427566563009297</v>
      </c>
      <c r="BR64" s="49">
        <f t="shared" si="306"/>
        <v>-0.00618905140436802</v>
      </c>
      <c r="BS64" s="49">
        <f t="shared" si="306"/>
        <v>-0.00770360037513036</v>
      </c>
      <c r="BT64" s="49">
        <f t="shared" si="306"/>
        <v>-0.0101414549337815</v>
      </c>
      <c r="BU64" s="49">
        <f t="shared" si="306"/>
        <v>-0.0117718478264371</v>
      </c>
      <c r="BV64" s="49">
        <f t="shared" si="306"/>
        <v>-0.00602679136010805</v>
      </c>
      <c r="BW64" s="49">
        <f t="shared" si="306"/>
        <v>-0.0107230703319843</v>
      </c>
      <c r="BX64" s="49">
        <f t="shared" si="306"/>
        <v>-0.00583414696532785</v>
      </c>
      <c r="BY64" s="49">
        <f t="shared" si="306"/>
        <v>-0.00703681099097346</v>
      </c>
      <c r="BZ64" s="49">
        <f t="shared" si="176"/>
        <v>-0.122542577626306</v>
      </c>
      <c r="CA64" s="49"/>
      <c r="CB64" s="49"/>
      <c r="CC64" s="50"/>
      <c r="CD64" s="49"/>
      <c r="CE64" s="49"/>
      <c r="CF64" s="49">
        <f t="shared" si="281"/>
        <v>0.00100776358120545</v>
      </c>
      <c r="CG64" s="49">
        <f t="shared" si="282"/>
        <v>0.000574426317725998</v>
      </c>
      <c r="CH64" s="49">
        <f t="shared" si="283"/>
        <v>0.000577493540712118</v>
      </c>
      <c r="CI64" s="49">
        <f t="shared" si="284"/>
        <v>0.000351745928933472</v>
      </c>
      <c r="CJ64" s="49">
        <f t="shared" si="285"/>
        <v>0.000259238483672005</v>
      </c>
      <c r="CK64" s="49">
        <f t="shared" si="286"/>
        <v>0.000188692354991177</v>
      </c>
      <c r="CL64" s="49">
        <f t="shared" si="287"/>
        <v>0.000289788024613789</v>
      </c>
      <c r="CM64" s="49">
        <f t="shared" si="288"/>
        <v>0.000374320690111338</v>
      </c>
      <c r="CN64" s="49">
        <f t="shared" si="289"/>
        <v>0.000517498659103555</v>
      </c>
      <c r="CO64" s="49">
        <f t="shared" si="290"/>
        <v>0.000617612817370607</v>
      </c>
      <c r="CP64" s="49">
        <f t="shared" si="291"/>
        <v>0.000280954422413755</v>
      </c>
      <c r="CQ64" s="49">
        <f t="shared" si="292"/>
        <v>0.00055283306790369</v>
      </c>
      <c r="CR64" s="49">
        <f t="shared" si="293"/>
        <v>0.000270525864260937</v>
      </c>
      <c r="CS64" s="49">
        <f t="shared" si="294"/>
        <v>0.000336655191841748</v>
      </c>
      <c r="CT64" s="59">
        <v>2020</v>
      </c>
    </row>
    <row r="65" ht="22.5" customHeight="1" spans="1:98">
      <c r="A65" s="43">
        <v>2019</v>
      </c>
      <c r="B65" s="43">
        <v>7.892</v>
      </c>
      <c r="C65" s="43">
        <v>4.989</v>
      </c>
      <c r="D65" s="43">
        <v>4.957</v>
      </c>
      <c r="E65" s="43">
        <v>2.937</v>
      </c>
      <c r="F65" s="43">
        <v>2.005</v>
      </c>
      <c r="G65" s="43">
        <v>1.395</v>
      </c>
      <c r="H65" s="43">
        <v>2.251</v>
      </c>
      <c r="I65" s="43">
        <v>2.93</v>
      </c>
      <c r="J65" s="43">
        <v>4.19</v>
      </c>
      <c r="K65" s="43">
        <v>4.787</v>
      </c>
      <c r="L65" s="43">
        <v>2.201</v>
      </c>
      <c r="M65" s="43">
        <v>3.903</v>
      </c>
      <c r="N65" s="43">
        <v>1.894</v>
      </c>
      <c r="O65" s="43">
        <v>2.901</v>
      </c>
      <c r="P65" s="40"/>
      <c r="Q65" s="50"/>
      <c r="R65" s="49">
        <f t="shared" si="167"/>
        <v>7.87787389238474</v>
      </c>
      <c r="S65" s="49">
        <f t="shared" ref="S65:AE65" si="307">(C65-MIN($B$2:$O$71)/(MAX($B$2:$O$71)-MIN($B$2:$O$71)))</f>
        <v>4.97487389238474</v>
      </c>
      <c r="T65" s="49">
        <f t="shared" si="307"/>
        <v>4.94287389238474</v>
      </c>
      <c r="U65" s="49">
        <f t="shared" si="307"/>
        <v>2.92287389238474</v>
      </c>
      <c r="V65" s="49">
        <f t="shared" si="307"/>
        <v>1.99087389238474</v>
      </c>
      <c r="W65" s="49">
        <f t="shared" si="307"/>
        <v>1.38087389238474</v>
      </c>
      <c r="X65" s="49">
        <f t="shared" si="307"/>
        <v>2.23687389238474</v>
      </c>
      <c r="Y65" s="49">
        <f t="shared" si="307"/>
        <v>2.91587389238474</v>
      </c>
      <c r="Z65" s="49">
        <f t="shared" si="307"/>
        <v>4.17587389238474</v>
      </c>
      <c r="AA65" s="49">
        <f t="shared" si="307"/>
        <v>4.77287389238474</v>
      </c>
      <c r="AB65" s="49">
        <f t="shared" si="307"/>
        <v>2.18687389238474</v>
      </c>
      <c r="AC65" s="49">
        <f t="shared" si="307"/>
        <v>3.88887389238474</v>
      </c>
      <c r="AD65" s="49">
        <f t="shared" si="307"/>
        <v>1.87987389238474</v>
      </c>
      <c r="AE65" s="49">
        <f t="shared" si="307"/>
        <v>2.88687389238474</v>
      </c>
      <c r="AF65" s="50"/>
      <c r="AG65" s="49">
        <f t="shared" si="169"/>
        <v>7.87797389238474</v>
      </c>
      <c r="AH65" s="49">
        <f t="shared" ref="AH65:AU65" si="308">S65+0.0001</f>
        <v>4.97497389238474</v>
      </c>
      <c r="AI65" s="49">
        <f t="shared" si="308"/>
        <v>4.94297389238474</v>
      </c>
      <c r="AJ65" s="49">
        <f t="shared" si="308"/>
        <v>2.92297389238474</v>
      </c>
      <c r="AK65" s="49">
        <f t="shared" si="308"/>
        <v>1.99097389238474</v>
      </c>
      <c r="AL65" s="49">
        <f t="shared" si="308"/>
        <v>1.38097389238474</v>
      </c>
      <c r="AM65" s="49">
        <f t="shared" si="308"/>
        <v>2.23697389238474</v>
      </c>
      <c r="AN65" s="49">
        <f t="shared" si="308"/>
        <v>2.91597389238474</v>
      </c>
      <c r="AO65" s="49">
        <f t="shared" si="308"/>
        <v>4.17597389238474</v>
      </c>
      <c r="AP65" s="49">
        <f t="shared" si="308"/>
        <v>4.77297389238474</v>
      </c>
      <c r="AQ65" s="49">
        <f t="shared" si="308"/>
        <v>2.18697389238474</v>
      </c>
      <c r="AR65" s="49">
        <f t="shared" si="308"/>
        <v>3.88897389238474</v>
      </c>
      <c r="AS65" s="49">
        <f t="shared" si="308"/>
        <v>1.87997389238474</v>
      </c>
      <c r="AT65" s="49">
        <f t="shared" si="308"/>
        <v>2.88697389238474</v>
      </c>
      <c r="AU65" s="49">
        <f t="shared" si="171"/>
        <v>49.0356344933864</v>
      </c>
      <c r="AV65" s="50"/>
      <c r="AW65" s="49">
        <f t="shared" si="172"/>
        <v>0.00293384217915085</v>
      </c>
      <c r="AX65" s="49">
        <f t="shared" ref="AX65:BJ65" si="309">AH65/$AU$72</f>
        <v>0.00185273376696027</v>
      </c>
      <c r="AY65" s="49">
        <f t="shared" si="309"/>
        <v>0.00184081662290581</v>
      </c>
      <c r="AZ65" s="49">
        <f t="shared" si="309"/>
        <v>0.001088546904468</v>
      </c>
      <c r="BA65" s="49">
        <f t="shared" si="309"/>
        <v>0.000741460083881836</v>
      </c>
      <c r="BB65" s="49">
        <f t="shared" si="309"/>
        <v>0.000514289525343685</v>
      </c>
      <c r="BC65" s="49">
        <f t="shared" si="309"/>
        <v>0.000833073128800501</v>
      </c>
      <c r="BD65" s="49">
        <f t="shared" si="309"/>
        <v>0.00108594002920608</v>
      </c>
      <c r="BE65" s="49">
        <f t="shared" si="309"/>
        <v>0.00155517757635046</v>
      </c>
      <c r="BF65" s="49">
        <f t="shared" si="309"/>
        <v>0.00177750679511649</v>
      </c>
      <c r="BG65" s="49">
        <f t="shared" si="309"/>
        <v>0.000814452591215406</v>
      </c>
      <c r="BH65" s="49">
        <f t="shared" si="309"/>
        <v>0.00144829569061202</v>
      </c>
      <c r="BI65" s="49">
        <f t="shared" si="309"/>
        <v>0.000700122490442927</v>
      </c>
      <c r="BJ65" s="49">
        <f t="shared" si="309"/>
        <v>0.00107514011740673</v>
      </c>
      <c r="BK65" s="49"/>
      <c r="BL65" s="49">
        <f t="shared" si="174"/>
        <v>-0.0171085316521368</v>
      </c>
      <c r="BM65" s="49">
        <f t="shared" ref="BM65:BY65" si="310">AX65*LN(AX65)</f>
        <v>-0.0116557204669507</v>
      </c>
      <c r="BN65" s="49">
        <f t="shared" si="310"/>
        <v>-0.0115926273401058</v>
      </c>
      <c r="BO65" s="49">
        <f t="shared" si="310"/>
        <v>-0.00742705928781055</v>
      </c>
      <c r="BP65" s="49">
        <f t="shared" si="310"/>
        <v>-0.00534362069257093</v>
      </c>
      <c r="BQ65" s="49">
        <f t="shared" si="310"/>
        <v>-0.00389457272008573</v>
      </c>
      <c r="BR65" s="49">
        <f t="shared" si="310"/>
        <v>-0.00590681265692071</v>
      </c>
      <c r="BS65" s="49">
        <f t="shared" si="310"/>
        <v>-0.00741187655964638</v>
      </c>
      <c r="BT65" s="49">
        <f t="shared" si="310"/>
        <v>-0.0100560356572274</v>
      </c>
      <c r="BU65" s="49">
        <f t="shared" si="310"/>
        <v>-0.0112561392321677</v>
      </c>
      <c r="BV65" s="49">
        <f t="shared" si="310"/>
        <v>-0.00579319666956963</v>
      </c>
      <c r="BW65" s="49">
        <f t="shared" si="310"/>
        <v>-0.00946804161216743</v>
      </c>
      <c r="BX65" s="49">
        <f t="shared" si="310"/>
        <v>-0.00508586847816085</v>
      </c>
      <c r="BY65" s="49">
        <f t="shared" si="310"/>
        <v>-0.00734890985054224</v>
      </c>
      <c r="BZ65" s="49">
        <f t="shared" si="176"/>
        <v>-0.119349012876063</v>
      </c>
      <c r="CA65" s="49"/>
      <c r="CB65" s="49"/>
      <c r="CC65" s="50"/>
      <c r="CD65" s="49"/>
      <c r="CE65" s="49"/>
      <c r="CF65" s="49">
        <f t="shared" si="281"/>
        <v>0.000966540104271951</v>
      </c>
      <c r="CG65" s="49">
        <f t="shared" si="282"/>
        <v>0.000610374171123357</v>
      </c>
      <c r="CH65" s="49">
        <f t="shared" si="283"/>
        <v>0.00060644812570112</v>
      </c>
      <c r="CI65" s="49">
        <f t="shared" si="284"/>
        <v>0.000358616508422389</v>
      </c>
      <c r="CJ65" s="49">
        <f t="shared" si="285"/>
        <v>0.000244270435499725</v>
      </c>
      <c r="CK65" s="49">
        <f t="shared" si="286"/>
        <v>0.000169430194638326</v>
      </c>
      <c r="CL65" s="49">
        <f t="shared" si="287"/>
        <v>0.000274451909683174</v>
      </c>
      <c r="CM65" s="49">
        <f t="shared" si="288"/>
        <v>0.000357757685986272</v>
      </c>
      <c r="CN65" s="49">
        <f t="shared" si="289"/>
        <v>0.000512345724486868</v>
      </c>
      <c r="CO65" s="49">
        <f t="shared" si="290"/>
        <v>0.000585591009395484</v>
      </c>
      <c r="CP65" s="49">
        <f t="shared" si="291"/>
        <v>0.000268317463710928</v>
      </c>
      <c r="CQ65" s="49">
        <f t="shared" si="292"/>
        <v>0.000477134004606178</v>
      </c>
      <c r="CR65" s="49">
        <f t="shared" si="293"/>
        <v>0.000230651965441339</v>
      </c>
      <c r="CS65" s="49">
        <f t="shared" si="294"/>
        <v>0.000354199707322371</v>
      </c>
      <c r="CT65" s="59">
        <v>2019</v>
      </c>
    </row>
    <row r="66" ht="22.5" customHeight="1" spans="1:98">
      <c r="A66" s="43">
        <v>2018</v>
      </c>
      <c r="B66" s="43">
        <v>6.98</v>
      </c>
      <c r="C66" s="43">
        <v>4.244</v>
      </c>
      <c r="D66" s="43">
        <v>4.559</v>
      </c>
      <c r="E66" s="43">
        <v>2.616</v>
      </c>
      <c r="F66" s="43">
        <v>1.755</v>
      </c>
      <c r="G66" s="43">
        <v>1.273</v>
      </c>
      <c r="H66" s="43">
        <v>2.221</v>
      </c>
      <c r="I66" s="43">
        <v>2.638</v>
      </c>
      <c r="J66" s="43">
        <v>3.68</v>
      </c>
      <c r="K66" s="43">
        <v>3.937</v>
      </c>
      <c r="L66" s="43">
        <v>1.928</v>
      </c>
      <c r="M66" s="43">
        <v>3.522</v>
      </c>
      <c r="N66" s="43">
        <v>1.838</v>
      </c>
      <c r="O66" s="43">
        <v>2.575</v>
      </c>
      <c r="P66" s="40"/>
      <c r="Q66" s="50"/>
      <c r="R66" s="49">
        <f t="shared" si="167"/>
        <v>6.96587389238474</v>
      </c>
      <c r="S66" s="49">
        <f t="shared" ref="S66:AE66" si="311">(C66-MIN($B$2:$O$71)/(MAX($B$2:$O$71)-MIN($B$2:$O$71)))</f>
        <v>4.22987389238474</v>
      </c>
      <c r="T66" s="49">
        <f t="shared" si="311"/>
        <v>4.54487389238474</v>
      </c>
      <c r="U66" s="49">
        <f t="shared" si="311"/>
        <v>2.60187389238474</v>
      </c>
      <c r="V66" s="49">
        <f t="shared" si="311"/>
        <v>1.74087389238474</v>
      </c>
      <c r="W66" s="49">
        <f t="shared" si="311"/>
        <v>1.25887389238474</v>
      </c>
      <c r="X66" s="49">
        <f t="shared" si="311"/>
        <v>2.20687389238474</v>
      </c>
      <c r="Y66" s="49">
        <f t="shared" si="311"/>
        <v>2.62387389238474</v>
      </c>
      <c r="Z66" s="49">
        <f t="shared" si="311"/>
        <v>3.66587389238474</v>
      </c>
      <c r="AA66" s="49">
        <f t="shared" si="311"/>
        <v>3.92287389238474</v>
      </c>
      <c r="AB66" s="49">
        <f t="shared" si="311"/>
        <v>1.91387389238474</v>
      </c>
      <c r="AC66" s="49">
        <f t="shared" si="311"/>
        <v>3.50787389238474</v>
      </c>
      <c r="AD66" s="49">
        <f t="shared" si="311"/>
        <v>1.82387389238474</v>
      </c>
      <c r="AE66" s="49">
        <f t="shared" si="311"/>
        <v>2.56087389238474</v>
      </c>
      <c r="AF66" s="50"/>
      <c r="AG66" s="49">
        <f t="shared" si="169"/>
        <v>6.96597389238474</v>
      </c>
      <c r="AH66" s="49">
        <f t="shared" ref="AH66:AU66" si="312">S66+0.0001</f>
        <v>4.22997389238474</v>
      </c>
      <c r="AI66" s="49">
        <f t="shared" si="312"/>
        <v>4.54497389238474</v>
      </c>
      <c r="AJ66" s="49">
        <f t="shared" si="312"/>
        <v>2.60197389238474</v>
      </c>
      <c r="AK66" s="49">
        <f t="shared" si="312"/>
        <v>1.74097389238474</v>
      </c>
      <c r="AL66" s="49">
        <f t="shared" si="312"/>
        <v>1.25897389238474</v>
      </c>
      <c r="AM66" s="49">
        <f t="shared" si="312"/>
        <v>2.20697389238474</v>
      </c>
      <c r="AN66" s="49">
        <f t="shared" si="312"/>
        <v>2.62397389238474</v>
      </c>
      <c r="AO66" s="49">
        <f t="shared" si="312"/>
        <v>3.66597389238474</v>
      </c>
      <c r="AP66" s="49">
        <f t="shared" si="312"/>
        <v>3.92297389238474</v>
      </c>
      <c r="AQ66" s="49">
        <f t="shared" si="312"/>
        <v>1.91397389238474</v>
      </c>
      <c r="AR66" s="49">
        <f t="shared" si="312"/>
        <v>3.50797389238474</v>
      </c>
      <c r="AS66" s="49">
        <f t="shared" si="312"/>
        <v>1.82397389238474</v>
      </c>
      <c r="AT66" s="49">
        <f t="shared" si="312"/>
        <v>2.56097389238474</v>
      </c>
      <c r="AU66" s="49">
        <f t="shared" si="171"/>
        <v>43.5696344933864</v>
      </c>
      <c r="AV66" s="50"/>
      <c r="AW66" s="49">
        <f t="shared" si="172"/>
        <v>0.00259420357359873</v>
      </c>
      <c r="AX66" s="49">
        <f t="shared" ref="AX66:BJ66" si="313">AH66/$AU$72</f>
        <v>0.00157528775694236</v>
      </c>
      <c r="AY66" s="49">
        <f t="shared" si="313"/>
        <v>0.00169259714372846</v>
      </c>
      <c r="AZ66" s="49">
        <f t="shared" si="313"/>
        <v>0.00096900305317169</v>
      </c>
      <c r="BA66" s="49">
        <f t="shared" si="313"/>
        <v>0.000648357395956364</v>
      </c>
      <c r="BB66" s="49">
        <f t="shared" si="313"/>
        <v>0.000468855413636054</v>
      </c>
      <c r="BC66" s="49">
        <f t="shared" si="313"/>
        <v>0.000821900806249444</v>
      </c>
      <c r="BD66" s="49">
        <f t="shared" si="313"/>
        <v>0.000977196089709131</v>
      </c>
      <c r="BE66" s="49">
        <f t="shared" si="313"/>
        <v>0.0013652480929825</v>
      </c>
      <c r="BF66" s="49">
        <f t="shared" si="313"/>
        <v>0.00146095765616988</v>
      </c>
      <c r="BG66" s="49">
        <f t="shared" si="313"/>
        <v>0.000712784456000791</v>
      </c>
      <c r="BH66" s="49">
        <f t="shared" si="313"/>
        <v>0.0013064071942136</v>
      </c>
      <c r="BI66" s="49">
        <f t="shared" si="313"/>
        <v>0.000679267488347621</v>
      </c>
      <c r="BJ66" s="49">
        <f t="shared" si="313"/>
        <v>0.000953734212351913</v>
      </c>
      <c r="BK66" s="49"/>
      <c r="BL66" s="49">
        <f t="shared" si="174"/>
        <v>-0.0154471221853093</v>
      </c>
      <c r="BM66" s="49">
        <f t="shared" ref="BM66:BY66" si="314">AX66*LN(AX66)</f>
        <v>-0.0101658317667614</v>
      </c>
      <c r="BN66" s="49">
        <f t="shared" si="314"/>
        <v>-0.010801293707157</v>
      </c>
      <c r="BO66" s="49">
        <f t="shared" si="314"/>
        <v>-0.006724147455278</v>
      </c>
      <c r="BP66" s="49">
        <f t="shared" si="314"/>
        <v>-0.00475963604107949</v>
      </c>
      <c r="BQ66" s="49">
        <f t="shared" si="314"/>
        <v>-0.00359387807621132</v>
      </c>
      <c r="BR66" s="49">
        <f t="shared" si="314"/>
        <v>-0.00583869361207019</v>
      </c>
      <c r="BS66" s="49">
        <f t="shared" si="314"/>
        <v>-0.00677277334916099</v>
      </c>
      <c r="BT66" s="49">
        <f t="shared" si="314"/>
        <v>-0.00900574861557357</v>
      </c>
      <c r="BU66" s="49">
        <f t="shared" si="314"/>
        <v>-0.00953810038345934</v>
      </c>
      <c r="BV66" s="49">
        <f t="shared" si="314"/>
        <v>-0.00516507244839027</v>
      </c>
      <c r="BW66" s="49">
        <f t="shared" si="314"/>
        <v>-0.00867516367210303</v>
      </c>
      <c r="BX66" s="49">
        <f t="shared" si="314"/>
        <v>-0.00495491368013671</v>
      </c>
      <c r="BY66" s="49">
        <f t="shared" si="314"/>
        <v>-0.00663334116795945</v>
      </c>
      <c r="BZ66" s="49">
        <f t="shared" si="176"/>
        <v>-0.10807571616065</v>
      </c>
      <c r="CA66" s="49"/>
      <c r="CB66" s="49"/>
      <c r="CC66" s="50"/>
      <c r="CD66" s="49"/>
      <c r="CE66" s="49"/>
      <c r="CF66" s="49">
        <f t="shared" si="281"/>
        <v>0.000854647809738187</v>
      </c>
      <c r="CG66" s="49">
        <f t="shared" si="282"/>
        <v>0.000518970926136893</v>
      </c>
      <c r="CH66" s="49">
        <f t="shared" si="283"/>
        <v>0.000557617935762044</v>
      </c>
      <c r="CI66" s="49">
        <f t="shared" si="284"/>
        <v>0.000319233365280569</v>
      </c>
      <c r="CJ66" s="49">
        <f t="shared" si="285"/>
        <v>0.000213598205638495</v>
      </c>
      <c r="CK66" s="49">
        <f t="shared" si="286"/>
        <v>0.000154462146466045</v>
      </c>
      <c r="CL66" s="49">
        <f t="shared" si="287"/>
        <v>0.000270771242099827</v>
      </c>
      <c r="CM66" s="49">
        <f t="shared" si="288"/>
        <v>0.000321932521508357</v>
      </c>
      <c r="CN66" s="49">
        <f t="shared" si="289"/>
        <v>0.000449774375569961</v>
      </c>
      <c r="CO66" s="49">
        <f t="shared" si="290"/>
        <v>0.000481305427867303</v>
      </c>
      <c r="CP66" s="49">
        <f t="shared" si="291"/>
        <v>0.000234823388702466</v>
      </c>
      <c r="CQ66" s="49">
        <f t="shared" si="292"/>
        <v>0.000430389526297664</v>
      </c>
      <c r="CR66" s="49">
        <f t="shared" si="293"/>
        <v>0.000223781385952424</v>
      </c>
      <c r="CS66" s="49">
        <f t="shared" si="294"/>
        <v>0.000314203119583328</v>
      </c>
      <c r="CT66" s="59">
        <v>2018</v>
      </c>
    </row>
    <row r="67" ht="22.5" customHeight="1" spans="1:98">
      <c r="A67" s="43">
        <v>2017</v>
      </c>
      <c r="B67" s="43">
        <v>6.463</v>
      </c>
      <c r="C67" s="43">
        <v>3.746</v>
      </c>
      <c r="D67" s="43">
        <v>4.347</v>
      </c>
      <c r="E67" s="43">
        <v>2.423</v>
      </c>
      <c r="F67" s="43">
        <v>1.575</v>
      </c>
      <c r="G67" s="43">
        <v>1.205</v>
      </c>
      <c r="H67" s="43">
        <v>2.059</v>
      </c>
      <c r="I67" s="43">
        <v>2.338</v>
      </c>
      <c r="J67" s="43">
        <v>3.516</v>
      </c>
      <c r="K67" s="43">
        <v>3.797</v>
      </c>
      <c r="L67" s="43">
        <v>1.816</v>
      </c>
      <c r="M67" s="43">
        <v>3.289</v>
      </c>
      <c r="N67" s="43">
        <v>1.782</v>
      </c>
      <c r="O67" s="43">
        <v>2.216</v>
      </c>
      <c r="P67" s="40"/>
      <c r="Q67" s="50"/>
      <c r="R67" s="49">
        <f t="shared" si="167"/>
        <v>6.44887389238474</v>
      </c>
      <c r="S67" s="49">
        <f t="shared" ref="S67:AE67" si="315">(C67-MIN($B$2:$O$71)/(MAX($B$2:$O$71)-MIN($B$2:$O$71)))</f>
        <v>3.73187389238474</v>
      </c>
      <c r="T67" s="49">
        <f t="shared" si="315"/>
        <v>4.33287389238474</v>
      </c>
      <c r="U67" s="49">
        <f t="shared" si="315"/>
        <v>2.40887389238474</v>
      </c>
      <c r="V67" s="49">
        <f t="shared" si="315"/>
        <v>1.56087389238474</v>
      </c>
      <c r="W67" s="49">
        <f t="shared" si="315"/>
        <v>1.19087389238474</v>
      </c>
      <c r="X67" s="49">
        <f t="shared" si="315"/>
        <v>2.04487389238474</v>
      </c>
      <c r="Y67" s="49">
        <f t="shared" si="315"/>
        <v>2.32387389238474</v>
      </c>
      <c r="Z67" s="49">
        <f t="shared" si="315"/>
        <v>3.50187389238474</v>
      </c>
      <c r="AA67" s="49">
        <f t="shared" si="315"/>
        <v>3.78287389238474</v>
      </c>
      <c r="AB67" s="49">
        <f t="shared" si="315"/>
        <v>1.80187389238474</v>
      </c>
      <c r="AC67" s="49">
        <f t="shared" si="315"/>
        <v>3.27487389238474</v>
      </c>
      <c r="AD67" s="49">
        <f t="shared" si="315"/>
        <v>1.76787389238474</v>
      </c>
      <c r="AE67" s="49">
        <f t="shared" si="315"/>
        <v>2.20187389238474</v>
      </c>
      <c r="AF67" s="50"/>
      <c r="AG67" s="49">
        <f t="shared" si="169"/>
        <v>6.44897389238474</v>
      </c>
      <c r="AH67" s="49">
        <f t="shared" ref="AH67:AU67" si="316">S67+0.0001</f>
        <v>3.73197389238474</v>
      </c>
      <c r="AI67" s="49">
        <f t="shared" si="316"/>
        <v>4.33297389238474</v>
      </c>
      <c r="AJ67" s="49">
        <f t="shared" si="316"/>
        <v>2.40897389238474</v>
      </c>
      <c r="AK67" s="49">
        <f t="shared" si="316"/>
        <v>1.56097389238474</v>
      </c>
      <c r="AL67" s="49">
        <f t="shared" si="316"/>
        <v>1.19097389238474</v>
      </c>
      <c r="AM67" s="49">
        <f t="shared" si="316"/>
        <v>2.04497389238474</v>
      </c>
      <c r="AN67" s="49">
        <f t="shared" si="316"/>
        <v>2.32397389238474</v>
      </c>
      <c r="AO67" s="49">
        <f t="shared" si="316"/>
        <v>3.50197389238474</v>
      </c>
      <c r="AP67" s="49">
        <f t="shared" si="316"/>
        <v>3.78297389238474</v>
      </c>
      <c r="AQ67" s="49">
        <f t="shared" si="316"/>
        <v>1.80197389238474</v>
      </c>
      <c r="AR67" s="49">
        <f t="shared" si="316"/>
        <v>3.27497389238474</v>
      </c>
      <c r="AS67" s="49">
        <f t="shared" si="316"/>
        <v>1.76797389238474</v>
      </c>
      <c r="AT67" s="49">
        <f t="shared" si="316"/>
        <v>2.20197389238474</v>
      </c>
      <c r="AU67" s="49">
        <f t="shared" si="171"/>
        <v>40.3756344933864</v>
      </c>
      <c r="AV67" s="50"/>
      <c r="AW67" s="49">
        <f t="shared" si="172"/>
        <v>0.00240166721496885</v>
      </c>
      <c r="AX67" s="49">
        <f t="shared" ref="AX67:BJ67" si="317">AH67/$AU$72</f>
        <v>0.00138982720259482</v>
      </c>
      <c r="AY67" s="49">
        <f t="shared" si="317"/>
        <v>0.00161364606436766</v>
      </c>
      <c r="AZ67" s="49">
        <f t="shared" si="317"/>
        <v>0.000897127778093226</v>
      </c>
      <c r="BA67" s="49">
        <f t="shared" si="317"/>
        <v>0.000581323460650024</v>
      </c>
      <c r="BB67" s="49">
        <f t="shared" si="317"/>
        <v>0.000443531482520326</v>
      </c>
      <c r="BC67" s="49">
        <f t="shared" si="317"/>
        <v>0.000761570264473738</v>
      </c>
      <c r="BD67" s="49">
        <f t="shared" si="317"/>
        <v>0.000865472864198565</v>
      </c>
      <c r="BE67" s="49">
        <f t="shared" si="317"/>
        <v>0.00130417272970339</v>
      </c>
      <c r="BF67" s="49">
        <f t="shared" si="317"/>
        <v>0.00140882015093162</v>
      </c>
      <c r="BG67" s="49">
        <f t="shared" si="317"/>
        <v>0.00067107445181018</v>
      </c>
      <c r="BH67" s="49">
        <f t="shared" si="317"/>
        <v>0.00121963548906706</v>
      </c>
      <c r="BI67" s="49">
        <f t="shared" si="317"/>
        <v>0.000658412486252315</v>
      </c>
      <c r="BJ67" s="49">
        <f t="shared" si="317"/>
        <v>0.000820038752490935</v>
      </c>
      <c r="BK67" s="49"/>
      <c r="BL67" s="49">
        <f t="shared" si="174"/>
        <v>-0.014485877024407</v>
      </c>
      <c r="BM67" s="49">
        <f t="shared" ref="BM67:BY67" si="318">AX67*LN(AX67)</f>
        <v>-0.00914308367656628</v>
      </c>
      <c r="BN67" s="49">
        <f t="shared" si="318"/>
        <v>-0.0103745485211301</v>
      </c>
      <c r="BO67" s="49">
        <f t="shared" si="318"/>
        <v>-0.00629452862423564</v>
      </c>
      <c r="BP67" s="49">
        <f t="shared" si="318"/>
        <v>-0.00433097792138114</v>
      </c>
      <c r="BQ67" s="49">
        <f t="shared" si="318"/>
        <v>-0.00342439204438801</v>
      </c>
      <c r="BR67" s="49">
        <f t="shared" si="318"/>
        <v>-0.00546817207034792</v>
      </c>
      <c r="BS67" s="49">
        <f t="shared" si="318"/>
        <v>-0.00610351762337848</v>
      </c>
      <c r="BT67" s="49">
        <f t="shared" si="318"/>
        <v>-0.00866255831999881</v>
      </c>
      <c r="BU67" s="49">
        <f t="shared" si="318"/>
        <v>-0.009248908090835</v>
      </c>
      <c r="BV67" s="49">
        <f t="shared" si="318"/>
        <v>-0.00490329303767085</v>
      </c>
      <c r="BW67" s="49">
        <f t="shared" si="318"/>
        <v>-0.00818278238015321</v>
      </c>
      <c r="BX67" s="49">
        <f t="shared" si="318"/>
        <v>-0.00482331848716493</v>
      </c>
      <c r="BY67" s="49">
        <f t="shared" si="318"/>
        <v>-0.00582732572830431</v>
      </c>
      <c r="BZ67" s="49">
        <f t="shared" si="176"/>
        <v>-0.101273283549962</v>
      </c>
      <c r="CA67" s="49"/>
      <c r="CB67" s="49"/>
      <c r="CC67" s="50"/>
      <c r="CD67" s="49"/>
      <c r="CE67" s="49"/>
      <c r="CF67" s="49">
        <f t="shared" si="281"/>
        <v>0.000791217638385164</v>
      </c>
      <c r="CG67" s="49">
        <f t="shared" si="282"/>
        <v>0.000457871844253324</v>
      </c>
      <c r="CH67" s="49">
        <f t="shared" si="283"/>
        <v>0.000531607884839721</v>
      </c>
      <c r="CI67" s="49">
        <f t="shared" si="284"/>
        <v>0.0002955544038277</v>
      </c>
      <c r="CJ67" s="49">
        <f t="shared" si="285"/>
        <v>0.00019151420013841</v>
      </c>
      <c r="CK67" s="49">
        <f t="shared" si="286"/>
        <v>0.000146119299943791</v>
      </c>
      <c r="CL67" s="49">
        <f t="shared" si="287"/>
        <v>0.00025089563714975</v>
      </c>
      <c r="CM67" s="49">
        <f t="shared" si="288"/>
        <v>0.000285125845674882</v>
      </c>
      <c r="CN67" s="49">
        <f t="shared" si="289"/>
        <v>0.000429653392780995</v>
      </c>
      <c r="CO67" s="49">
        <f t="shared" si="290"/>
        <v>0.000464128979145016</v>
      </c>
      <c r="CP67" s="49">
        <f t="shared" si="291"/>
        <v>0.000221082229724636</v>
      </c>
      <c r="CQ67" s="49">
        <f t="shared" si="292"/>
        <v>0.000401803008066998</v>
      </c>
      <c r="CR67" s="49">
        <f t="shared" si="293"/>
        <v>0.000216910806463508</v>
      </c>
      <c r="CS67" s="49">
        <f t="shared" si="294"/>
        <v>0.000270157797502602</v>
      </c>
      <c r="CT67" s="59">
        <v>2017</v>
      </c>
    </row>
    <row r="68" ht="22.5" customHeight="1" spans="1:98">
      <c r="A68" s="43">
        <v>2016</v>
      </c>
      <c r="B68" s="43">
        <v>5.87</v>
      </c>
      <c r="C68" s="43">
        <v>3.396</v>
      </c>
      <c r="D68" s="43">
        <v>3.99</v>
      </c>
      <c r="E68" s="43">
        <v>2.28</v>
      </c>
      <c r="F68" s="43">
        <v>1.501</v>
      </c>
      <c r="G68" s="43">
        <v>1.276</v>
      </c>
      <c r="H68" s="43">
        <v>2.001</v>
      </c>
      <c r="I68" s="43">
        <v>2.126</v>
      </c>
      <c r="J68" s="43">
        <v>3.176</v>
      </c>
      <c r="K68" s="43">
        <v>3.412</v>
      </c>
      <c r="L68" s="43">
        <v>1.612</v>
      </c>
      <c r="M68" s="43">
        <v>2.898</v>
      </c>
      <c r="N68" s="43">
        <v>1.595</v>
      </c>
      <c r="O68" s="43">
        <v>2.029</v>
      </c>
      <c r="P68" s="40"/>
      <c r="Q68" s="50"/>
      <c r="R68" s="49">
        <f t="shared" si="167"/>
        <v>5.85587389238474</v>
      </c>
      <c r="S68" s="49">
        <f t="shared" ref="S68:AE68" si="319">(C68-MIN($B$2:$O$71)/(MAX($B$2:$O$71)-MIN($B$2:$O$71)))</f>
        <v>3.38187389238474</v>
      </c>
      <c r="T68" s="49">
        <f t="shared" si="319"/>
        <v>3.97587389238474</v>
      </c>
      <c r="U68" s="49">
        <f t="shared" si="319"/>
        <v>2.26587389238474</v>
      </c>
      <c r="V68" s="49">
        <f t="shared" si="319"/>
        <v>1.48687389238474</v>
      </c>
      <c r="W68" s="49">
        <f t="shared" si="319"/>
        <v>1.26187389238474</v>
      </c>
      <c r="X68" s="49">
        <f t="shared" si="319"/>
        <v>1.98687389238474</v>
      </c>
      <c r="Y68" s="49">
        <f t="shared" si="319"/>
        <v>2.11187389238474</v>
      </c>
      <c r="Z68" s="49">
        <f t="shared" si="319"/>
        <v>3.16187389238474</v>
      </c>
      <c r="AA68" s="49">
        <f t="shared" si="319"/>
        <v>3.39787389238474</v>
      </c>
      <c r="AB68" s="49">
        <f t="shared" si="319"/>
        <v>1.59787389238474</v>
      </c>
      <c r="AC68" s="49">
        <f t="shared" si="319"/>
        <v>2.88387389238474</v>
      </c>
      <c r="AD68" s="49">
        <f t="shared" si="319"/>
        <v>1.58087389238474</v>
      </c>
      <c r="AE68" s="49">
        <f t="shared" si="319"/>
        <v>2.01487389238474</v>
      </c>
      <c r="AF68" s="50"/>
      <c r="AG68" s="49">
        <f t="shared" ref="AG68:AG73" si="320">R68+0.0001</f>
        <v>5.85597389238474</v>
      </c>
      <c r="AH68" s="49">
        <f t="shared" ref="AH68:AU68" si="321">S68+0.0001</f>
        <v>3.38197389238474</v>
      </c>
      <c r="AI68" s="49">
        <f t="shared" si="321"/>
        <v>3.97597389238474</v>
      </c>
      <c r="AJ68" s="49">
        <f t="shared" si="321"/>
        <v>2.26597389238474</v>
      </c>
      <c r="AK68" s="49">
        <f t="shared" si="321"/>
        <v>1.48697389238474</v>
      </c>
      <c r="AL68" s="49">
        <f t="shared" si="321"/>
        <v>1.26197389238474</v>
      </c>
      <c r="AM68" s="49">
        <f t="shared" si="321"/>
        <v>1.98697389238474</v>
      </c>
      <c r="AN68" s="49">
        <f t="shared" si="321"/>
        <v>2.11197389238474</v>
      </c>
      <c r="AO68" s="49">
        <f t="shared" si="321"/>
        <v>3.16197389238474</v>
      </c>
      <c r="AP68" s="49">
        <f t="shared" si="321"/>
        <v>3.39797389238474</v>
      </c>
      <c r="AQ68" s="49">
        <f t="shared" si="321"/>
        <v>1.59797389238474</v>
      </c>
      <c r="AR68" s="49">
        <f t="shared" si="321"/>
        <v>2.88397389238474</v>
      </c>
      <c r="AS68" s="49">
        <f t="shared" si="321"/>
        <v>1.58097389238474</v>
      </c>
      <c r="AT68" s="49">
        <f t="shared" si="321"/>
        <v>2.01497389238474</v>
      </c>
      <c r="AU68" s="49">
        <f t="shared" ref="AU68:AU73" si="322">SUM(AG68:AT68)</f>
        <v>36.9656344933864</v>
      </c>
      <c r="AV68" s="50"/>
      <c r="AW68" s="49">
        <f t="shared" ref="AW68:AW73" si="323">AG68/$AU$72</f>
        <v>0.00218082763920963</v>
      </c>
      <c r="AX68" s="49">
        <f t="shared" ref="AX68:BJ68" si="324">AH68/$AU$72</f>
        <v>0.00125948343949916</v>
      </c>
      <c r="AY68" s="49">
        <f t="shared" si="324"/>
        <v>0.00148069542601008</v>
      </c>
      <c r="AZ68" s="49">
        <f t="shared" si="324"/>
        <v>0.000843873040599855</v>
      </c>
      <c r="BA68" s="49">
        <f t="shared" si="324"/>
        <v>0.000553765065024085</v>
      </c>
      <c r="BB68" s="49">
        <f t="shared" si="324"/>
        <v>0.00046997264589116</v>
      </c>
      <c r="BC68" s="49">
        <f t="shared" si="324"/>
        <v>0.000739970440875029</v>
      </c>
      <c r="BD68" s="49">
        <f t="shared" si="324"/>
        <v>0.000786521784837765</v>
      </c>
      <c r="BE68" s="49">
        <f t="shared" si="324"/>
        <v>0.00117755307412475</v>
      </c>
      <c r="BF68" s="49">
        <f t="shared" si="324"/>
        <v>0.00126544201152639</v>
      </c>
      <c r="BG68" s="49">
        <f t="shared" si="324"/>
        <v>0.000595102658462994</v>
      </c>
      <c r="BH68" s="49">
        <f t="shared" si="324"/>
        <v>0.00107402288515162</v>
      </c>
      <c r="BI68" s="49">
        <f t="shared" si="324"/>
        <v>0.000588771675684062</v>
      </c>
      <c r="BJ68" s="49">
        <f t="shared" si="324"/>
        <v>0.000750397941922682</v>
      </c>
      <c r="BK68" s="49"/>
      <c r="BL68" s="49">
        <f t="shared" ref="BL68:BL73" si="325">AW68*LN(AW68)</f>
        <v>-0.0133642226097525</v>
      </c>
      <c r="BM68" s="49">
        <f t="shared" ref="BM68:BY68" si="326">AX68*LN(AX68)</f>
        <v>-0.00840963844736294</v>
      </c>
      <c r="BN68" s="49">
        <f t="shared" si="326"/>
        <v>-0.00964709113004373</v>
      </c>
      <c r="BO68" s="49">
        <f t="shared" si="326"/>
        <v>-0.00597251861819921</v>
      </c>
      <c r="BP68" s="49">
        <f t="shared" si="326"/>
        <v>-0.00415255687410195</v>
      </c>
      <c r="BQ68" s="49">
        <f t="shared" si="326"/>
        <v>-0.00360132334058541</v>
      </c>
      <c r="BR68" s="49">
        <f t="shared" si="326"/>
        <v>-0.00533437314603685</v>
      </c>
      <c r="BS68" s="49">
        <f t="shared" si="326"/>
        <v>-0.0056219713086849</v>
      </c>
      <c r="BT68" s="49">
        <f t="shared" si="326"/>
        <v>-0.00794179081529184</v>
      </c>
      <c r="BU68" s="49">
        <f t="shared" si="326"/>
        <v>-0.00844345150748223</v>
      </c>
      <c r="BV68" s="49">
        <f t="shared" si="326"/>
        <v>-0.00441969451755523</v>
      </c>
      <c r="BW68" s="49">
        <f t="shared" si="326"/>
        <v>-0.00734238987969033</v>
      </c>
      <c r="BX68" s="49">
        <f t="shared" si="326"/>
        <v>-0.00437897290932339</v>
      </c>
      <c r="BY68" s="49">
        <f t="shared" si="326"/>
        <v>-0.00539904333227374</v>
      </c>
      <c r="BZ68" s="49">
        <f t="shared" ref="BZ68:BZ73" si="327">SUM(BL68:BY68)</f>
        <v>-0.0940290384363842</v>
      </c>
      <c r="CA68" s="52"/>
      <c r="CB68" s="52" t="s">
        <v>18</v>
      </c>
      <c r="CC68" s="52" t="s">
        <v>19</v>
      </c>
      <c r="CD68" s="52" t="s">
        <v>20</v>
      </c>
      <c r="CE68" s="52" t="s">
        <v>21</v>
      </c>
      <c r="CF68" s="49">
        <f t="shared" si="281"/>
        <v>0.000718463109154328</v>
      </c>
      <c r="CG68" s="49">
        <f t="shared" si="282"/>
        <v>0.000414930722447604</v>
      </c>
      <c r="CH68" s="49">
        <f t="shared" si="283"/>
        <v>0.000487807940597884</v>
      </c>
      <c r="CI68" s="49">
        <f t="shared" si="284"/>
        <v>0.000278009888347077</v>
      </c>
      <c r="CJ68" s="49">
        <f t="shared" si="285"/>
        <v>0.000182435220099487</v>
      </c>
      <c r="CK68" s="49">
        <f t="shared" si="286"/>
        <v>0.00015483021322438</v>
      </c>
      <c r="CL68" s="49">
        <f t="shared" si="287"/>
        <v>0.000243779679821945</v>
      </c>
      <c r="CM68" s="49">
        <f t="shared" si="288"/>
        <v>0.00025911579475256</v>
      </c>
      <c r="CN68" s="49">
        <f t="shared" si="289"/>
        <v>0.000387939160169724</v>
      </c>
      <c r="CO68" s="49">
        <f t="shared" si="290"/>
        <v>0.000416893745158722</v>
      </c>
      <c r="CP68" s="49">
        <f t="shared" si="291"/>
        <v>0.000196053690157872</v>
      </c>
      <c r="CQ68" s="49">
        <f t="shared" si="292"/>
        <v>0.000353831640564035</v>
      </c>
      <c r="CR68" s="49">
        <f t="shared" si="293"/>
        <v>0.000193967978527309</v>
      </c>
      <c r="CS68" s="49">
        <f t="shared" si="294"/>
        <v>0.000247214969566403</v>
      </c>
      <c r="CT68" s="59">
        <v>2016</v>
      </c>
    </row>
    <row r="69" ht="22.5" customHeight="1" spans="1:98">
      <c r="A69" s="43">
        <v>2015</v>
      </c>
      <c r="B69" s="43">
        <v>5.267</v>
      </c>
      <c r="C69" s="43">
        <v>3.097</v>
      </c>
      <c r="D69" s="43">
        <v>3.56</v>
      </c>
      <c r="E69" s="43">
        <v>2.147</v>
      </c>
      <c r="F69" s="43">
        <v>1.318</v>
      </c>
      <c r="G69" s="43">
        <v>1.317</v>
      </c>
      <c r="H69" s="43">
        <v>1.925</v>
      </c>
      <c r="I69" s="43">
        <v>1.864</v>
      </c>
      <c r="J69" s="43">
        <v>2.858</v>
      </c>
      <c r="K69" s="43">
        <v>3.102</v>
      </c>
      <c r="L69" s="43">
        <v>1.542</v>
      </c>
      <c r="M69" s="43">
        <v>2.591</v>
      </c>
      <c r="N69" s="43">
        <v>1.393</v>
      </c>
      <c r="O69" s="43">
        <v>1.851</v>
      </c>
      <c r="P69" s="40"/>
      <c r="Q69" s="50"/>
      <c r="R69" s="49">
        <f t="shared" si="167"/>
        <v>5.25287389238474</v>
      </c>
      <c r="S69" s="49">
        <f t="shared" ref="S69:AE69" si="328">(C69-MIN($B$2:$O$71)/(MAX($B$2:$O$71)-MIN($B$2:$O$71)))</f>
        <v>3.08287389238474</v>
      </c>
      <c r="T69" s="49">
        <f t="shared" si="328"/>
        <v>3.54587389238474</v>
      </c>
      <c r="U69" s="49">
        <f t="shared" si="328"/>
        <v>2.13287389238474</v>
      </c>
      <c r="V69" s="49">
        <f t="shared" si="328"/>
        <v>1.30387389238474</v>
      </c>
      <c r="W69" s="49">
        <f t="shared" si="328"/>
        <v>1.30287389238474</v>
      </c>
      <c r="X69" s="49">
        <f t="shared" si="328"/>
        <v>1.91087389238474</v>
      </c>
      <c r="Y69" s="49">
        <f t="shared" si="328"/>
        <v>1.84987389238474</v>
      </c>
      <c r="Z69" s="49">
        <f t="shared" si="328"/>
        <v>2.84387389238474</v>
      </c>
      <c r="AA69" s="49">
        <f t="shared" si="328"/>
        <v>3.08787389238474</v>
      </c>
      <c r="AB69" s="49">
        <f t="shared" si="328"/>
        <v>1.52787389238474</v>
      </c>
      <c r="AC69" s="49">
        <f t="shared" si="328"/>
        <v>2.57687389238474</v>
      </c>
      <c r="AD69" s="49">
        <f t="shared" si="328"/>
        <v>1.37887389238474</v>
      </c>
      <c r="AE69" s="49">
        <f t="shared" si="328"/>
        <v>1.83687389238474</v>
      </c>
      <c r="AF69" s="50"/>
      <c r="AG69" s="49">
        <f t="shared" si="320"/>
        <v>5.25297389238474</v>
      </c>
      <c r="AH69" s="49">
        <f t="shared" ref="AH69:AU69" si="329">S69+0.0001</f>
        <v>3.08297389238474</v>
      </c>
      <c r="AI69" s="49">
        <f t="shared" si="329"/>
        <v>3.54597389238474</v>
      </c>
      <c r="AJ69" s="49">
        <f t="shared" si="329"/>
        <v>2.13297389238474</v>
      </c>
      <c r="AK69" s="49">
        <f t="shared" si="329"/>
        <v>1.30397389238474</v>
      </c>
      <c r="AL69" s="49">
        <f t="shared" si="329"/>
        <v>1.30297389238474</v>
      </c>
      <c r="AM69" s="49">
        <f t="shared" si="329"/>
        <v>1.91097389238474</v>
      </c>
      <c r="AN69" s="49">
        <f t="shared" si="329"/>
        <v>1.84997389238474</v>
      </c>
      <c r="AO69" s="49">
        <f t="shared" si="329"/>
        <v>2.84397389238474</v>
      </c>
      <c r="AP69" s="49">
        <f t="shared" si="329"/>
        <v>3.08797389238474</v>
      </c>
      <c r="AQ69" s="49">
        <f t="shared" si="329"/>
        <v>1.52797389238474</v>
      </c>
      <c r="AR69" s="49">
        <f t="shared" si="329"/>
        <v>2.57697389238474</v>
      </c>
      <c r="AS69" s="49">
        <f t="shared" si="329"/>
        <v>1.37897389238474</v>
      </c>
      <c r="AT69" s="49">
        <f t="shared" si="329"/>
        <v>1.83697389238474</v>
      </c>
      <c r="AU69" s="49">
        <f t="shared" si="322"/>
        <v>33.6356344933864</v>
      </c>
      <c r="AV69" s="50"/>
      <c r="AW69" s="49">
        <f t="shared" si="323"/>
        <v>0.0019562639559334</v>
      </c>
      <c r="AX69" s="49">
        <f t="shared" ref="AX69:BJ69" si="330">AH69/$AU$72</f>
        <v>0.0011481326247403</v>
      </c>
      <c r="AY69" s="49">
        <f t="shared" si="330"/>
        <v>0.00132055880277827</v>
      </c>
      <c r="AZ69" s="49">
        <f t="shared" si="330"/>
        <v>0.000794342410623504</v>
      </c>
      <c r="BA69" s="49">
        <f t="shared" si="330"/>
        <v>0.000485613897462639</v>
      </c>
      <c r="BB69" s="49">
        <f t="shared" si="330"/>
        <v>0.000485241486710937</v>
      </c>
      <c r="BC69" s="49">
        <f t="shared" si="330"/>
        <v>0.000711667223745685</v>
      </c>
      <c r="BD69" s="49">
        <f t="shared" si="330"/>
        <v>0.00068895016789187</v>
      </c>
      <c r="BE69" s="49">
        <f t="shared" si="330"/>
        <v>0.00105912645508355</v>
      </c>
      <c r="BF69" s="49">
        <f t="shared" si="330"/>
        <v>0.00114999467849881</v>
      </c>
      <c r="BG69" s="49">
        <f t="shared" si="330"/>
        <v>0.000569033905843862</v>
      </c>
      <c r="BH69" s="49">
        <f t="shared" si="330"/>
        <v>0.000959692784379143</v>
      </c>
      <c r="BI69" s="49">
        <f t="shared" si="330"/>
        <v>0.000513544703840281</v>
      </c>
      <c r="BJ69" s="49">
        <f t="shared" si="330"/>
        <v>0.000684108828119746</v>
      </c>
      <c r="BK69" s="49"/>
      <c r="BL69" s="49">
        <f t="shared" si="325"/>
        <v>-0.0122006681324139</v>
      </c>
      <c r="BM69" s="49">
        <f t="shared" ref="BM69:BY69" si="331">AX69*LN(AX69)</f>
        <v>-0.00777241981209558</v>
      </c>
      <c r="BN69" s="49">
        <f t="shared" si="331"/>
        <v>-0.00875490908636037</v>
      </c>
      <c r="BO69" s="49">
        <f t="shared" si="331"/>
        <v>-0.00567001290362166</v>
      </c>
      <c r="BP69" s="49">
        <f t="shared" si="331"/>
        <v>-0.00370528099624718</v>
      </c>
      <c r="BQ69" s="49">
        <f t="shared" si="331"/>
        <v>-0.00370281173411656</v>
      </c>
      <c r="BR69" s="49">
        <f t="shared" si="331"/>
        <v>-0.00515809296933104</v>
      </c>
      <c r="BS69" s="49">
        <f t="shared" si="331"/>
        <v>-0.00501579257784868</v>
      </c>
      <c r="BT69" s="49">
        <f t="shared" si="331"/>
        <v>-0.00725534540398387</v>
      </c>
      <c r="BU69" s="49">
        <f t="shared" si="331"/>
        <v>-0.00778316164270229</v>
      </c>
      <c r="BV69" s="49">
        <f t="shared" si="331"/>
        <v>-0.00425157696553412</v>
      </c>
      <c r="BW69" s="49">
        <f t="shared" si="331"/>
        <v>-0.00666880663753976</v>
      </c>
      <c r="BX69" s="49">
        <f t="shared" si="331"/>
        <v>-0.00388967667418067</v>
      </c>
      <c r="BY69" s="49">
        <f t="shared" si="331"/>
        <v>-0.00498537025986828</v>
      </c>
      <c r="BZ69" s="49">
        <f t="shared" si="327"/>
        <v>-0.086813925795844</v>
      </c>
      <c r="CA69" s="51" t="s">
        <v>27</v>
      </c>
      <c r="CB69" s="51" t="s">
        <v>28</v>
      </c>
      <c r="CC69" s="48" t="s">
        <v>29</v>
      </c>
      <c r="CD69" s="51" t="s">
        <v>30</v>
      </c>
      <c r="CE69" s="51" t="s">
        <v>31</v>
      </c>
      <c r="CF69" s="49">
        <f t="shared" si="281"/>
        <v>0.000644481690729046</v>
      </c>
      <c r="CG69" s="49">
        <f t="shared" si="282"/>
        <v>0.000378246735533575</v>
      </c>
      <c r="CH69" s="49">
        <f t="shared" si="283"/>
        <v>0.00043505170523657</v>
      </c>
      <c r="CI69" s="49">
        <f t="shared" si="284"/>
        <v>0.000261692262060903</v>
      </c>
      <c r="CJ69" s="49">
        <f t="shared" si="285"/>
        <v>0.000159983147841067</v>
      </c>
      <c r="CK69" s="49">
        <f t="shared" si="286"/>
        <v>0.000159860458921622</v>
      </c>
      <c r="CL69" s="49">
        <f t="shared" si="287"/>
        <v>0.000234455321944131</v>
      </c>
      <c r="CM69" s="49">
        <f t="shared" si="288"/>
        <v>0.000226971297857991</v>
      </c>
      <c r="CN69" s="49">
        <f t="shared" si="289"/>
        <v>0.00034892408378624</v>
      </c>
      <c r="CO69" s="49">
        <f t="shared" si="290"/>
        <v>0.0003788601801308</v>
      </c>
      <c r="CP69" s="49">
        <f t="shared" si="291"/>
        <v>0.000187465465796728</v>
      </c>
      <c r="CQ69" s="49">
        <f t="shared" si="292"/>
        <v>0.000316166142294446</v>
      </c>
      <c r="CR69" s="49">
        <f t="shared" si="293"/>
        <v>0.000169184816799436</v>
      </c>
      <c r="CS69" s="49">
        <f t="shared" si="294"/>
        <v>0.000225376341905208</v>
      </c>
      <c r="CT69" s="59">
        <v>2015</v>
      </c>
    </row>
    <row r="70" ht="22.5" customHeight="1" spans="1:98">
      <c r="A70" s="43">
        <v>2014</v>
      </c>
      <c r="B70" s="43">
        <v>4.658</v>
      </c>
      <c r="C70" s="43">
        <v>2.616</v>
      </c>
      <c r="D70" s="43">
        <v>3.044</v>
      </c>
      <c r="E70" s="43">
        <v>1.841</v>
      </c>
      <c r="F70" s="43">
        <v>1.05</v>
      </c>
      <c r="G70" s="43">
        <v>0.975</v>
      </c>
      <c r="H70" s="43">
        <v>1.413</v>
      </c>
      <c r="I70" s="43">
        <v>1.471</v>
      </c>
      <c r="J70" s="43">
        <v>2.291</v>
      </c>
      <c r="K70" s="43">
        <v>2.649</v>
      </c>
      <c r="L70" s="43">
        <v>1.183</v>
      </c>
      <c r="M70" s="43">
        <v>2.262</v>
      </c>
      <c r="N70" s="43">
        <v>1.293</v>
      </c>
      <c r="O70" s="43">
        <v>1.555</v>
      </c>
      <c r="P70" s="40"/>
      <c r="Q70" s="50"/>
      <c r="R70" s="49">
        <f t="shared" si="167"/>
        <v>4.64387389238474</v>
      </c>
      <c r="S70" s="49">
        <f t="shared" ref="S70:AE70" si="332">(C70-MIN($B$2:$O$71)/(MAX($B$2:$O$71)-MIN($B$2:$O$71)))</f>
        <v>2.60187389238474</v>
      </c>
      <c r="T70" s="49">
        <f t="shared" si="332"/>
        <v>3.02987389238474</v>
      </c>
      <c r="U70" s="49">
        <f t="shared" si="332"/>
        <v>1.82687389238474</v>
      </c>
      <c r="V70" s="49">
        <f t="shared" si="332"/>
        <v>1.03587389238474</v>
      </c>
      <c r="W70" s="49">
        <f t="shared" si="332"/>
        <v>0.960873892384744</v>
      </c>
      <c r="X70" s="49">
        <f t="shared" si="332"/>
        <v>1.39887389238474</v>
      </c>
      <c r="Y70" s="49">
        <f t="shared" si="332"/>
        <v>1.45687389238474</v>
      </c>
      <c r="Z70" s="49">
        <f t="shared" si="332"/>
        <v>2.27687389238474</v>
      </c>
      <c r="AA70" s="49">
        <f t="shared" si="332"/>
        <v>2.63487389238474</v>
      </c>
      <c r="AB70" s="49">
        <f t="shared" si="332"/>
        <v>1.16887389238474</v>
      </c>
      <c r="AC70" s="49">
        <f t="shared" si="332"/>
        <v>2.24787389238474</v>
      </c>
      <c r="AD70" s="49">
        <f t="shared" si="332"/>
        <v>1.27887389238474</v>
      </c>
      <c r="AE70" s="49">
        <f t="shared" si="332"/>
        <v>1.54087389238474</v>
      </c>
      <c r="AF70" s="50"/>
      <c r="AG70" s="49">
        <f t="shared" si="320"/>
        <v>4.64397389238474</v>
      </c>
      <c r="AH70" s="49">
        <f t="shared" ref="AH70:AU70" si="333">S70+0.0001</f>
        <v>2.60197389238474</v>
      </c>
      <c r="AI70" s="49">
        <f t="shared" si="333"/>
        <v>3.02997389238474</v>
      </c>
      <c r="AJ70" s="49">
        <f t="shared" si="333"/>
        <v>1.82697389238474</v>
      </c>
      <c r="AK70" s="49">
        <f t="shared" si="333"/>
        <v>1.03597389238474</v>
      </c>
      <c r="AL70" s="49">
        <f t="shared" si="333"/>
        <v>0.960973892384744</v>
      </c>
      <c r="AM70" s="49">
        <f t="shared" si="333"/>
        <v>1.39897389238474</v>
      </c>
      <c r="AN70" s="49">
        <f t="shared" si="333"/>
        <v>1.45697389238474</v>
      </c>
      <c r="AO70" s="49">
        <f t="shared" si="333"/>
        <v>2.27697389238474</v>
      </c>
      <c r="AP70" s="49">
        <f t="shared" si="333"/>
        <v>2.63497389238474</v>
      </c>
      <c r="AQ70" s="49">
        <f t="shared" si="333"/>
        <v>1.16897389238474</v>
      </c>
      <c r="AR70" s="49">
        <f t="shared" si="333"/>
        <v>2.24797389238474</v>
      </c>
      <c r="AS70" s="49">
        <f t="shared" si="333"/>
        <v>1.27897389238474</v>
      </c>
      <c r="AT70" s="49">
        <f t="shared" si="333"/>
        <v>1.54097389238474</v>
      </c>
      <c r="AU70" s="49">
        <f t="shared" si="322"/>
        <v>28.1046344933864</v>
      </c>
      <c r="AV70" s="50"/>
      <c r="AW70" s="49">
        <f t="shared" si="323"/>
        <v>0.00172946580814695</v>
      </c>
      <c r="AX70" s="49">
        <f t="shared" ref="AX70:BJ70" si="334">AH70/$AU$72</f>
        <v>0.00096900305317169</v>
      </c>
      <c r="AY70" s="49">
        <f t="shared" si="334"/>
        <v>0.0011283948549001</v>
      </c>
      <c r="AZ70" s="49">
        <f t="shared" si="334"/>
        <v>0.000680384720602727</v>
      </c>
      <c r="BA70" s="49">
        <f t="shared" si="334"/>
        <v>0.000385807816006533</v>
      </c>
      <c r="BB70" s="49">
        <f t="shared" si="334"/>
        <v>0.000357877009628892</v>
      </c>
      <c r="BC70" s="49">
        <f t="shared" si="334"/>
        <v>0.000520992918874319</v>
      </c>
      <c r="BD70" s="49">
        <f t="shared" si="334"/>
        <v>0.000542592742473028</v>
      </c>
      <c r="BE70" s="49">
        <f t="shared" si="334"/>
        <v>0.000847969558868576</v>
      </c>
      <c r="BF70" s="49">
        <f t="shared" si="334"/>
        <v>0.000981292607977852</v>
      </c>
      <c r="BG70" s="49">
        <f t="shared" si="334"/>
        <v>0.000435338445982884</v>
      </c>
      <c r="BH70" s="49">
        <f t="shared" si="334"/>
        <v>0.000837169647069222</v>
      </c>
      <c r="BI70" s="49">
        <f t="shared" si="334"/>
        <v>0.000476303628670092</v>
      </c>
      <c r="BJ70" s="49">
        <f t="shared" si="334"/>
        <v>0.000573875245615987</v>
      </c>
      <c r="BK70" s="49"/>
      <c r="BL70" s="49">
        <f t="shared" si="325"/>
        <v>-0.0109993034406856</v>
      </c>
      <c r="BM70" s="49">
        <f t="shared" ref="BM70:BY70" si="335">AX70*LN(AX70)</f>
        <v>-0.006724147455278</v>
      </c>
      <c r="BN70" s="49">
        <f t="shared" si="335"/>
        <v>-0.00765836977228786</v>
      </c>
      <c r="BO70" s="49">
        <f t="shared" si="335"/>
        <v>-0.00496194517532344</v>
      </c>
      <c r="BP70" s="49">
        <f t="shared" si="335"/>
        <v>-0.00303251548352274</v>
      </c>
      <c r="BQ70" s="49">
        <f t="shared" si="335"/>
        <v>-0.0028398690140256</v>
      </c>
      <c r="BR70" s="49">
        <f t="shared" si="335"/>
        <v>-0.00393858877840911</v>
      </c>
      <c r="BS70" s="49">
        <f t="shared" si="335"/>
        <v>-0.00407983705151987</v>
      </c>
      <c r="BT70" s="49">
        <f t="shared" si="335"/>
        <v>-0.00599740531573023</v>
      </c>
      <c r="BU70" s="49">
        <f t="shared" si="335"/>
        <v>-0.00679706050026665</v>
      </c>
      <c r="BV70" s="49">
        <f t="shared" si="335"/>
        <v>-0.00336925261917141</v>
      </c>
      <c r="BW70" s="49">
        <f t="shared" si="335"/>
        <v>-0.00593175199170194</v>
      </c>
      <c r="BX70" s="49">
        <f t="shared" si="335"/>
        <v>-0.00364346318896242</v>
      </c>
      <c r="BY70" s="49">
        <f t="shared" si="335"/>
        <v>-0.00428288750046762</v>
      </c>
      <c r="BZ70" s="49">
        <f t="shared" si="327"/>
        <v>-0.0742563972873525</v>
      </c>
      <c r="CA70" s="53" t="s">
        <v>35</v>
      </c>
      <c r="CB70" s="51"/>
      <c r="CC70" s="54" t="s">
        <v>36</v>
      </c>
      <c r="CD70" s="51"/>
      <c r="CE70" s="53" t="s">
        <v>37</v>
      </c>
      <c r="CF70" s="49">
        <f t="shared" si="281"/>
        <v>0.000569764138787091</v>
      </c>
      <c r="CG70" s="49">
        <f t="shared" si="282"/>
        <v>0.000319233365280569</v>
      </c>
      <c r="CH70" s="49">
        <f t="shared" si="283"/>
        <v>0.000371744222802994</v>
      </c>
      <c r="CI70" s="49">
        <f t="shared" si="284"/>
        <v>0.000224149452710759</v>
      </c>
      <c r="CJ70" s="49">
        <f t="shared" si="285"/>
        <v>0.000127102517429829</v>
      </c>
      <c r="CK70" s="49">
        <f t="shared" si="286"/>
        <v>0.00011790084847146</v>
      </c>
      <c r="CL70" s="49">
        <f t="shared" si="287"/>
        <v>0.000171638595188334</v>
      </c>
      <c r="CM70" s="49">
        <f t="shared" si="288"/>
        <v>0.000178754552516139</v>
      </c>
      <c r="CN70" s="49">
        <f t="shared" si="289"/>
        <v>0.000279359466460971</v>
      </c>
      <c r="CO70" s="49">
        <f t="shared" si="290"/>
        <v>0.000323282099622251</v>
      </c>
      <c r="CP70" s="49">
        <f t="shared" si="291"/>
        <v>0.000143420143716003</v>
      </c>
      <c r="CQ70" s="49">
        <f t="shared" si="292"/>
        <v>0.000275801487797069</v>
      </c>
      <c r="CR70" s="49">
        <f t="shared" si="293"/>
        <v>0.000156915924854944</v>
      </c>
      <c r="CS70" s="49">
        <f t="shared" si="294"/>
        <v>0.000189060421749512</v>
      </c>
      <c r="CT70" s="59">
        <v>2014</v>
      </c>
    </row>
    <row r="71" ht="22.5" customHeight="1" spans="1:98">
      <c r="A71" s="43">
        <v>2013</v>
      </c>
      <c r="B71" s="43">
        <v>4.173</v>
      </c>
      <c r="C71" s="43">
        <v>2.406</v>
      </c>
      <c r="D71" s="43">
        <v>2.866</v>
      </c>
      <c r="E71" s="43">
        <v>1.76</v>
      </c>
      <c r="F71" s="43">
        <v>0.995</v>
      </c>
      <c r="G71" s="43">
        <v>0.885</v>
      </c>
      <c r="H71" s="43">
        <v>1.343</v>
      </c>
      <c r="I71" s="43">
        <v>1.405</v>
      </c>
      <c r="J71" s="43">
        <v>2.037</v>
      </c>
      <c r="K71" s="43">
        <v>2.326</v>
      </c>
      <c r="L71" s="43">
        <v>1.073</v>
      </c>
      <c r="M71" s="43">
        <v>1.98</v>
      </c>
      <c r="N71" s="43">
        <v>1.236</v>
      </c>
      <c r="O71" s="43">
        <v>1.409</v>
      </c>
      <c r="P71" s="40"/>
      <c r="Q71" s="50"/>
      <c r="R71" s="49">
        <f t="shared" si="167"/>
        <v>4.15887389238474</v>
      </c>
      <c r="S71" s="49">
        <f t="shared" ref="S71:AE71" si="336">(C71-MIN($B$2:$O$71)/(MAX($B$2:$O$71)-MIN($B$2:$O$71)))</f>
        <v>2.39187389238474</v>
      </c>
      <c r="T71" s="49">
        <f t="shared" si="336"/>
        <v>2.85187389238474</v>
      </c>
      <c r="U71" s="49">
        <f t="shared" si="336"/>
        <v>1.74587389238474</v>
      </c>
      <c r="V71" s="49">
        <f t="shared" si="336"/>
        <v>0.980873892384744</v>
      </c>
      <c r="W71" s="49">
        <f t="shared" si="336"/>
        <v>0.870873892384744</v>
      </c>
      <c r="X71" s="49">
        <f t="shared" si="336"/>
        <v>1.32887389238474</v>
      </c>
      <c r="Y71" s="49">
        <f t="shared" si="336"/>
        <v>1.39087389238474</v>
      </c>
      <c r="Z71" s="49">
        <f t="shared" si="336"/>
        <v>2.02287389238474</v>
      </c>
      <c r="AA71" s="49">
        <f t="shared" si="336"/>
        <v>2.31187389238474</v>
      </c>
      <c r="AB71" s="49">
        <f t="shared" si="336"/>
        <v>1.05887389238474</v>
      </c>
      <c r="AC71" s="49">
        <f t="shared" si="336"/>
        <v>1.96587389238474</v>
      </c>
      <c r="AD71" s="49">
        <f t="shared" si="336"/>
        <v>1.22187389238474</v>
      </c>
      <c r="AE71" s="49">
        <f t="shared" si="336"/>
        <v>1.39487389238474</v>
      </c>
      <c r="AF71" s="50"/>
      <c r="AG71" s="49">
        <f t="shared" si="320"/>
        <v>4.15897389238474</v>
      </c>
      <c r="AH71" s="49">
        <f t="shared" ref="AH71:AU71" si="337">S71+0.0001</f>
        <v>2.39197389238474</v>
      </c>
      <c r="AI71" s="49">
        <f t="shared" si="337"/>
        <v>2.85197389238474</v>
      </c>
      <c r="AJ71" s="49">
        <f t="shared" si="337"/>
        <v>1.74597389238474</v>
      </c>
      <c r="AK71" s="49">
        <f t="shared" si="337"/>
        <v>0.980973892384744</v>
      </c>
      <c r="AL71" s="49">
        <f t="shared" si="337"/>
        <v>0.870973892384744</v>
      </c>
      <c r="AM71" s="49">
        <f t="shared" si="337"/>
        <v>1.32897389238474</v>
      </c>
      <c r="AN71" s="49">
        <f t="shared" si="337"/>
        <v>1.39097389238474</v>
      </c>
      <c r="AO71" s="49">
        <f t="shared" si="337"/>
        <v>2.02297389238474</v>
      </c>
      <c r="AP71" s="49">
        <f t="shared" si="337"/>
        <v>2.31197389238474</v>
      </c>
      <c r="AQ71" s="49">
        <f t="shared" si="337"/>
        <v>1.05897389238474</v>
      </c>
      <c r="AR71" s="49">
        <f t="shared" si="337"/>
        <v>1.96597389238474</v>
      </c>
      <c r="AS71" s="49">
        <f t="shared" si="337"/>
        <v>1.22197389238474</v>
      </c>
      <c r="AT71" s="49">
        <f t="shared" si="337"/>
        <v>1.39497389238474</v>
      </c>
      <c r="AU71" s="49">
        <f t="shared" si="322"/>
        <v>25.6976344933864</v>
      </c>
      <c r="AV71" s="50"/>
      <c r="AW71" s="49">
        <f t="shared" si="323"/>
        <v>0.00154884659357153</v>
      </c>
      <c r="AX71" s="49">
        <f t="shared" ref="AX71:BJ71" si="338">AH71/$AU$72</f>
        <v>0.000890796795314293</v>
      </c>
      <c r="AY71" s="49">
        <f t="shared" si="338"/>
        <v>0.00106210574109716</v>
      </c>
      <c r="AZ71" s="49">
        <f t="shared" si="338"/>
        <v>0.000650219449714874</v>
      </c>
      <c r="BA71" s="49">
        <f t="shared" si="338"/>
        <v>0.000365325224662929</v>
      </c>
      <c r="BB71" s="49">
        <f t="shared" si="338"/>
        <v>0.000324360041975722</v>
      </c>
      <c r="BC71" s="49">
        <f t="shared" si="338"/>
        <v>0.000494924166255186</v>
      </c>
      <c r="BD71" s="49">
        <f t="shared" si="338"/>
        <v>0.000518013632860704</v>
      </c>
      <c r="BE71" s="49">
        <f t="shared" si="338"/>
        <v>0.000753377227936297</v>
      </c>
      <c r="BF71" s="49">
        <f t="shared" si="338"/>
        <v>0.000861003935178142</v>
      </c>
      <c r="BG71" s="49">
        <f t="shared" si="338"/>
        <v>0.000394373263295677</v>
      </c>
      <c r="BH71" s="49">
        <f t="shared" si="338"/>
        <v>0.000732149815089289</v>
      </c>
      <c r="BI71" s="49">
        <f t="shared" si="338"/>
        <v>0.000455076215823084</v>
      </c>
      <c r="BJ71" s="49">
        <f t="shared" si="338"/>
        <v>0.000519503275867511</v>
      </c>
      <c r="BK71" s="49"/>
      <c r="BL71" s="49">
        <f t="shared" si="325"/>
        <v>-0.0100214165533666</v>
      </c>
      <c r="BM71" s="49">
        <f t="shared" ref="BM71:BY71" si="339">AX71*LN(AX71)</f>
        <v>-0.00625641706351561</v>
      </c>
      <c r="BN71" s="49">
        <f t="shared" si="339"/>
        <v>-0.00727277096676359</v>
      </c>
      <c r="BO71" s="49">
        <f t="shared" si="339"/>
        <v>-0.00477144078015753</v>
      </c>
      <c r="BP71" s="49">
        <f t="shared" si="339"/>
        <v>-0.00289144780272382</v>
      </c>
      <c r="BQ71" s="49">
        <f t="shared" si="339"/>
        <v>-0.00260579713311573</v>
      </c>
      <c r="BR71" s="49">
        <f t="shared" si="339"/>
        <v>-0.00376692029460441</v>
      </c>
      <c r="BS71" s="49">
        <f t="shared" si="339"/>
        <v>-0.00391903680038409</v>
      </c>
      <c r="BT71" s="49">
        <f t="shared" si="339"/>
        <v>-0.00541749382528483</v>
      </c>
      <c r="BU71" s="49">
        <f t="shared" si="339"/>
        <v>-0.00607645905909722</v>
      </c>
      <c r="BV71" s="49">
        <f t="shared" si="339"/>
        <v>-0.00309118153209147</v>
      </c>
      <c r="BW71" s="49">
        <f t="shared" si="339"/>
        <v>-0.00528577418629213</v>
      </c>
      <c r="BX71" s="49">
        <f t="shared" si="339"/>
        <v>-0.00350183225304818</v>
      </c>
      <c r="BY71" s="49">
        <f t="shared" si="339"/>
        <v>-0.00392881492512839</v>
      </c>
      <c r="BZ71" s="49">
        <f t="shared" si="327"/>
        <v>-0.0688068031755736</v>
      </c>
      <c r="CA71" s="49"/>
      <c r="CB71" s="49"/>
      <c r="CC71" s="50"/>
      <c r="CD71" s="49"/>
      <c r="CE71" s="49"/>
      <c r="CF71" s="49">
        <f t="shared" si="281"/>
        <v>0.000510260012856305</v>
      </c>
      <c r="CG71" s="49">
        <f t="shared" si="282"/>
        <v>0.000293468692197136</v>
      </c>
      <c r="CH71" s="49">
        <f t="shared" si="283"/>
        <v>0.000349905595141798</v>
      </c>
      <c r="CI71" s="49">
        <f t="shared" si="284"/>
        <v>0.00021421165023572</v>
      </c>
      <c r="CJ71" s="49">
        <f t="shared" si="285"/>
        <v>0.000120354626860358</v>
      </c>
      <c r="CK71" s="49">
        <f t="shared" si="286"/>
        <v>0.000106858845721418</v>
      </c>
      <c r="CL71" s="49">
        <f t="shared" si="287"/>
        <v>0.00016305037082719</v>
      </c>
      <c r="CM71" s="49">
        <f t="shared" si="288"/>
        <v>0.000170657083832775</v>
      </c>
      <c r="CN71" s="49">
        <f t="shared" si="289"/>
        <v>0.000248196480921962</v>
      </c>
      <c r="CO71" s="49">
        <f t="shared" si="290"/>
        <v>0.000283653578641543</v>
      </c>
      <c r="CP71" s="49">
        <f t="shared" si="291"/>
        <v>0.000129924362577062</v>
      </c>
      <c r="CQ71" s="49">
        <f t="shared" si="292"/>
        <v>0.000241203212513602</v>
      </c>
      <c r="CR71" s="49">
        <f t="shared" si="293"/>
        <v>0.000149922656446583</v>
      </c>
      <c r="CS71" s="49">
        <f t="shared" si="294"/>
        <v>0.000171147839510554</v>
      </c>
      <c r="CT71" s="59">
        <v>2013</v>
      </c>
    </row>
    <row r="72" ht="22.5" customHeight="1" spans="1:98">
      <c r="A72" s="45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50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50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>
        <f>SUM(AU2:AU71)</f>
        <v>2685.20711453705</v>
      </c>
      <c r="AV72" s="50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>
        <f>SUM(BZ2:BZ71)</f>
        <v>-6.63535889442991</v>
      </c>
      <c r="CA72" s="49">
        <f>-1/(LN(980))</f>
        <v>-0.145189454395455</v>
      </c>
      <c r="CB72" s="49">
        <f>BZ72*CA72</f>
        <v>0.963384137600309</v>
      </c>
      <c r="CC72" s="50">
        <f>1-CB72</f>
        <v>0.0366158623996913</v>
      </c>
      <c r="CD72" s="49">
        <f>CC72/(CC72+CC113+CC154+CC195+CC246)</f>
        <v>0.329445159368354</v>
      </c>
      <c r="CE72" s="49" t="s">
        <v>49</v>
      </c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59"/>
    </row>
    <row r="73" ht="22.5" customHeight="1" spans="1:98">
      <c r="A73" s="42" t="s">
        <v>50</v>
      </c>
      <c r="B73" s="40">
        <v>8.101</v>
      </c>
      <c r="C73" s="40">
        <v>3.985</v>
      </c>
      <c r="D73" s="40">
        <v>5.412</v>
      </c>
      <c r="E73" s="40">
        <v>3.548</v>
      </c>
      <c r="F73" s="40">
        <v>1.834</v>
      </c>
      <c r="G73" s="40">
        <v>1.023</v>
      </c>
      <c r="H73" s="40">
        <v>4.204</v>
      </c>
      <c r="I73" s="40">
        <v>5.651</v>
      </c>
      <c r="J73" s="40">
        <v>7.44</v>
      </c>
      <c r="K73" s="40">
        <v>4.226</v>
      </c>
      <c r="L73" s="40">
        <v>2.495</v>
      </c>
      <c r="M73" s="40">
        <v>4.327</v>
      </c>
      <c r="N73" s="40">
        <v>2.678</v>
      </c>
      <c r="O73" s="40">
        <v>2.507</v>
      </c>
      <c r="P73" s="40"/>
      <c r="Q73" s="50"/>
      <c r="R73" s="49">
        <f>(MAX($B$73:$O$112)-B73)/(MAX($B$73:$O$112)-MIN($B$73:$O$112))</f>
        <v>0.265842116584212</v>
      </c>
      <c r="S73" s="49">
        <f t="shared" ref="S73:AE73" si="340">(MAX($B$73:$O$112)-C73)/(MAX($B$73:$O$112)-MIN($B$73:$O$112))</f>
        <v>0.354377285437729</v>
      </c>
      <c r="T73" s="49">
        <f t="shared" si="340"/>
        <v>0.323682512368251</v>
      </c>
      <c r="U73" s="49">
        <f t="shared" si="340"/>
        <v>0.363777156377716</v>
      </c>
      <c r="V73" s="49">
        <f t="shared" si="340"/>
        <v>0.40064530006453</v>
      </c>
      <c r="W73" s="49">
        <f t="shared" si="340"/>
        <v>0.418089911808991</v>
      </c>
      <c r="X73" s="49">
        <f t="shared" si="340"/>
        <v>0.349666594966659</v>
      </c>
      <c r="Y73" s="49">
        <f t="shared" si="340"/>
        <v>0.318541621854162</v>
      </c>
      <c r="Z73" s="49">
        <f t="shared" si="340"/>
        <v>0.280060228006023</v>
      </c>
      <c r="AA73" s="49">
        <f t="shared" si="340"/>
        <v>0.349193374919337</v>
      </c>
      <c r="AB73" s="49">
        <f t="shared" si="340"/>
        <v>0.386427188642719</v>
      </c>
      <c r="AC73" s="49">
        <f t="shared" si="340"/>
        <v>0.347020864702087</v>
      </c>
      <c r="AD73" s="49">
        <f t="shared" si="340"/>
        <v>0.382490858249086</v>
      </c>
      <c r="AE73" s="49">
        <f t="shared" si="340"/>
        <v>0.386169068616907</v>
      </c>
      <c r="AF73" s="50"/>
      <c r="AG73" s="49">
        <f t="shared" si="320"/>
        <v>0.265942116584212</v>
      </c>
      <c r="AH73" s="49">
        <f t="shared" ref="AH73:AM73" si="341">S73+0.0001</f>
        <v>0.354477285437729</v>
      </c>
      <c r="AI73" s="49">
        <f t="shared" si="341"/>
        <v>0.323782512368251</v>
      </c>
      <c r="AJ73" s="49">
        <f t="shared" si="341"/>
        <v>0.363877156377716</v>
      </c>
      <c r="AK73" s="49">
        <f t="shared" si="341"/>
        <v>0.40074530006453</v>
      </c>
      <c r="AL73" s="49">
        <f t="shared" si="341"/>
        <v>0.418189911808991</v>
      </c>
      <c r="AM73" s="49">
        <f t="shared" si="341"/>
        <v>0.349766594966659</v>
      </c>
      <c r="AN73" s="49">
        <f t="shared" ref="AN73:AT73" si="342">Y73+0.0001</f>
        <v>0.318641621854162</v>
      </c>
      <c r="AO73" s="49">
        <f t="shared" si="342"/>
        <v>0.280160228006023</v>
      </c>
      <c r="AP73" s="49">
        <f t="shared" si="342"/>
        <v>0.349293374919337</v>
      </c>
      <c r="AQ73" s="49">
        <f t="shared" si="342"/>
        <v>0.386527188642719</v>
      </c>
      <c r="AR73" s="49">
        <f t="shared" si="342"/>
        <v>0.347120864702087</v>
      </c>
      <c r="AS73" s="49">
        <f t="shared" si="342"/>
        <v>0.382590858249086</v>
      </c>
      <c r="AT73" s="49">
        <f t="shared" si="342"/>
        <v>0.386269068616907</v>
      </c>
      <c r="AU73" s="49">
        <f t="shared" si="322"/>
        <v>4.92738408259841</v>
      </c>
      <c r="AV73" s="50"/>
      <c r="AW73" s="49">
        <f>AG73/$AU$113</f>
        <v>0.00136138310072864</v>
      </c>
      <c r="AX73" s="49">
        <f t="shared" ref="AX73:BN73" si="343">AH73/$AU$113</f>
        <v>0.00181460308801549</v>
      </c>
      <c r="AY73" s="49">
        <f t="shared" si="343"/>
        <v>0.00165747361234534</v>
      </c>
      <c r="AZ73" s="49">
        <f t="shared" si="343"/>
        <v>0.00186272192534404</v>
      </c>
      <c r="BA73" s="49">
        <f t="shared" si="343"/>
        <v>0.00205145347495766</v>
      </c>
      <c r="BB73" s="49">
        <f t="shared" si="343"/>
        <v>0.00214075410899305</v>
      </c>
      <c r="BC73" s="49">
        <f t="shared" si="343"/>
        <v>0.00179048861347325</v>
      </c>
      <c r="BD73" s="49">
        <f t="shared" si="343"/>
        <v>0.00163115690268509</v>
      </c>
      <c r="BE73" s="49">
        <f t="shared" si="343"/>
        <v>0.00143416697137893</v>
      </c>
      <c r="BF73" s="49">
        <f t="shared" si="343"/>
        <v>0.00178806615484344</v>
      </c>
      <c r="BG73" s="49">
        <f t="shared" si="343"/>
        <v>0.00197866960430737</v>
      </c>
      <c r="BH73" s="49">
        <f t="shared" si="343"/>
        <v>0.00177694486749748</v>
      </c>
      <c r="BI73" s="49">
        <f t="shared" si="343"/>
        <v>0.00195851915297756</v>
      </c>
      <c r="BJ73" s="49">
        <f t="shared" si="343"/>
        <v>0.00197734826323656</v>
      </c>
      <c r="BK73" s="49"/>
      <c r="BL73" s="49">
        <f t="shared" si="325"/>
        <v>-0.00898411302301855</v>
      </c>
      <c r="BM73" s="49">
        <f t="shared" ref="BM73:BY73" si="344">AX73*LN(AX73)</f>
        <v>-0.0114535723986383</v>
      </c>
      <c r="BN73" s="49">
        <f t="shared" si="344"/>
        <v>-0.0106119097574526</v>
      </c>
      <c r="BO73" s="49">
        <f t="shared" si="344"/>
        <v>-0.0117085418670255</v>
      </c>
      <c r="BP73" s="49">
        <f t="shared" si="344"/>
        <v>-0.0126968696430023</v>
      </c>
      <c r="BQ73" s="49">
        <f t="shared" si="344"/>
        <v>-0.0131583530509029</v>
      </c>
      <c r="BR73" s="49">
        <f t="shared" si="344"/>
        <v>-0.0113253180535896</v>
      </c>
      <c r="BS73" s="49">
        <f t="shared" si="344"/>
        <v>-0.0104695247285382</v>
      </c>
      <c r="BT73" s="49">
        <f t="shared" si="344"/>
        <v>-0.0093897365563068</v>
      </c>
      <c r="BU73" s="49">
        <f t="shared" si="344"/>
        <v>-0.0113124161757646</v>
      </c>
      <c r="BV73" s="49">
        <f t="shared" si="344"/>
        <v>-0.0123178723897316</v>
      </c>
      <c r="BW73" s="49">
        <f t="shared" si="344"/>
        <v>-0.0112531426398231</v>
      </c>
      <c r="BX73" s="49">
        <f t="shared" si="344"/>
        <v>-0.0122124766656989</v>
      </c>
      <c r="BY73" s="49">
        <f t="shared" si="344"/>
        <v>-0.0123109675045423</v>
      </c>
      <c r="BZ73" s="49">
        <f t="shared" si="327"/>
        <v>-0.159204814454035</v>
      </c>
      <c r="CA73" s="49"/>
      <c r="CB73" s="49"/>
      <c r="CC73" s="50"/>
      <c r="CD73" s="49"/>
      <c r="CE73" s="49"/>
      <c r="CF73" s="49">
        <f>AW73*$CD$113</f>
        <v>7.12817957131012e-5</v>
      </c>
      <c r="CG73" s="49">
        <f t="shared" ref="CG73:CG112" si="345">AX73*$CD$113</f>
        <v>9.50123198613623e-5</v>
      </c>
      <c r="CH73" s="49">
        <f t="shared" ref="CH73:CH112" si="346">AY73*$CD$113</f>
        <v>8.67850463046158e-5</v>
      </c>
      <c r="CI73" s="49">
        <f t="shared" ref="CI73:CI112" si="347">AZ73*$CD$113</f>
        <v>9.75318142862379e-5</v>
      </c>
      <c r="CJ73" s="49">
        <f t="shared" ref="CJ73:CJ112" si="348">BA73*$CD$113</f>
        <v>0.00010741376724788</v>
      </c>
      <c r="CK73" s="49">
        <f t="shared" ref="CK73:CS73" si="349">BB73*$CD$113</f>
        <v>0.000112089533789241</v>
      </c>
      <c r="CL73" s="49">
        <f t="shared" si="349"/>
        <v>9.37496899321905e-5</v>
      </c>
      <c r="CM73" s="49">
        <f t="shared" si="349"/>
        <v>8.54071077061133e-5</v>
      </c>
      <c r="CN73" s="49">
        <f t="shared" si="349"/>
        <v>7.50927472344811e-5</v>
      </c>
      <c r="CO73" s="49">
        <f t="shared" si="349"/>
        <v>9.36228503959268e-5</v>
      </c>
      <c r="CP73" s="49">
        <f t="shared" si="349"/>
        <v>0.0001036028157265</v>
      </c>
      <c r="CQ73" s="49">
        <f t="shared" si="349"/>
        <v>9.30405416158067e-5</v>
      </c>
      <c r="CR73" s="49">
        <f t="shared" si="349"/>
        <v>0.000102547741402124</v>
      </c>
      <c r="CS73" s="49">
        <f t="shared" si="349"/>
        <v>0.000103533630524902</v>
      </c>
      <c r="CT73" s="58" t="s">
        <v>50</v>
      </c>
    </row>
    <row r="74" ht="22.5" customHeight="1" spans="1:98">
      <c r="A74" s="42">
        <v>2021</v>
      </c>
      <c r="B74" s="40">
        <v>8.009</v>
      </c>
      <c r="C74" s="40">
        <v>3.968</v>
      </c>
      <c r="D74" s="40">
        <v>5.416</v>
      </c>
      <c r="E74" s="40">
        <v>3.547</v>
      </c>
      <c r="F74" s="40">
        <v>1.827</v>
      </c>
      <c r="G74" s="40">
        <v>1.019</v>
      </c>
      <c r="H74" s="40">
        <v>4.195</v>
      </c>
      <c r="I74" s="40">
        <v>5.668</v>
      </c>
      <c r="J74" s="40">
        <v>7.428</v>
      </c>
      <c r="K74" s="40">
        <v>4.228</v>
      </c>
      <c r="L74" s="40">
        <v>2.493</v>
      </c>
      <c r="M74" s="40">
        <v>4.333</v>
      </c>
      <c r="N74" s="40">
        <v>2.685</v>
      </c>
      <c r="O74" s="40">
        <v>2.514</v>
      </c>
      <c r="P74" s="40"/>
      <c r="Q74" s="50"/>
      <c r="R74" s="49">
        <f t="shared" ref="R74:R112" si="350">(MAX($B$73:$O$112)-B74)/(MAX($B$73:$O$112)-MIN($B$73:$O$112))</f>
        <v>0.267821036782104</v>
      </c>
      <c r="S74" s="49">
        <f t="shared" ref="S74:AE74" si="351">(MAX($B$73:$O$112)-C74)/(MAX($B$73:$O$112)-MIN($B$73:$O$112))</f>
        <v>0.354742955474296</v>
      </c>
      <c r="T74" s="49">
        <f t="shared" si="351"/>
        <v>0.323596472359647</v>
      </c>
      <c r="U74" s="49">
        <f t="shared" si="351"/>
        <v>0.363798666379867</v>
      </c>
      <c r="V74" s="49">
        <f t="shared" si="351"/>
        <v>0.400795870079587</v>
      </c>
      <c r="W74" s="49">
        <f t="shared" si="351"/>
        <v>0.418175951817595</v>
      </c>
      <c r="X74" s="49">
        <f t="shared" si="351"/>
        <v>0.349860184986019</v>
      </c>
      <c r="Y74" s="49">
        <f t="shared" si="351"/>
        <v>0.318175951817595</v>
      </c>
      <c r="Z74" s="49">
        <f t="shared" si="351"/>
        <v>0.280318348031835</v>
      </c>
      <c r="AA74" s="49">
        <f t="shared" si="351"/>
        <v>0.349150354915035</v>
      </c>
      <c r="AB74" s="49">
        <f t="shared" si="351"/>
        <v>0.386470208647021</v>
      </c>
      <c r="AC74" s="49">
        <f t="shared" si="351"/>
        <v>0.346891804689181</v>
      </c>
      <c r="AD74" s="49">
        <f t="shared" si="351"/>
        <v>0.382340288234029</v>
      </c>
      <c r="AE74" s="49">
        <f t="shared" si="351"/>
        <v>0.38601849860185</v>
      </c>
      <c r="AF74" s="50"/>
      <c r="AG74" s="49">
        <f t="shared" ref="AG74:AG112" si="352">R74+0.0001</f>
        <v>0.267921036782104</v>
      </c>
      <c r="AH74" s="49">
        <f t="shared" ref="AH74:AM74" si="353">S74+0.0001</f>
        <v>0.354842955474296</v>
      </c>
      <c r="AI74" s="49">
        <f t="shared" si="353"/>
        <v>0.323696472359647</v>
      </c>
      <c r="AJ74" s="49">
        <f t="shared" si="353"/>
        <v>0.363898666379867</v>
      </c>
      <c r="AK74" s="49">
        <f t="shared" si="353"/>
        <v>0.400895870079587</v>
      </c>
      <c r="AL74" s="49">
        <f t="shared" si="353"/>
        <v>0.418275951817595</v>
      </c>
      <c r="AM74" s="49">
        <f t="shared" si="353"/>
        <v>0.349960184986018</v>
      </c>
      <c r="AN74" s="49">
        <f t="shared" ref="AN74:AT74" si="354">Y74+0.0001</f>
        <v>0.318275951817595</v>
      </c>
      <c r="AO74" s="49">
        <f t="shared" si="354"/>
        <v>0.280418348031835</v>
      </c>
      <c r="AP74" s="49">
        <f t="shared" si="354"/>
        <v>0.349250354915035</v>
      </c>
      <c r="AQ74" s="49">
        <f t="shared" si="354"/>
        <v>0.386570208647021</v>
      </c>
      <c r="AR74" s="49">
        <f t="shared" si="354"/>
        <v>0.346991804689181</v>
      </c>
      <c r="AS74" s="49">
        <f t="shared" si="354"/>
        <v>0.382440288234029</v>
      </c>
      <c r="AT74" s="49">
        <f t="shared" si="354"/>
        <v>0.38611849860185</v>
      </c>
      <c r="AU74" s="49">
        <f t="shared" ref="AU74:AU112" si="355">SUM(AG74:AT74)</f>
        <v>4.92955659281566</v>
      </c>
      <c r="AV74" s="50"/>
      <c r="AW74" s="49">
        <f t="shared" ref="AW74:AW112" si="356">AG74/$AU$113</f>
        <v>0.00137151338227149</v>
      </c>
      <c r="AX74" s="49">
        <f t="shared" ref="AX74:BN74" si="357">AH74/$AU$113</f>
        <v>0.0018164749878658</v>
      </c>
      <c r="AY74" s="49">
        <f t="shared" si="357"/>
        <v>0.00165703316532173</v>
      </c>
      <c r="AZ74" s="49">
        <f t="shared" si="357"/>
        <v>0.00186283203709995</v>
      </c>
      <c r="BA74" s="49">
        <f t="shared" si="357"/>
        <v>0.00205222425724897</v>
      </c>
      <c r="BB74" s="49">
        <f t="shared" si="357"/>
        <v>0.00214119455601665</v>
      </c>
      <c r="BC74" s="49">
        <f t="shared" si="357"/>
        <v>0.00179147961927636</v>
      </c>
      <c r="BD74" s="49">
        <f t="shared" si="357"/>
        <v>0.00162928500283478</v>
      </c>
      <c r="BE74" s="49">
        <f t="shared" si="357"/>
        <v>0.00143548831244974</v>
      </c>
      <c r="BF74" s="49">
        <f t="shared" si="357"/>
        <v>0.00178784593133164</v>
      </c>
      <c r="BG74" s="49">
        <f t="shared" si="357"/>
        <v>0.00197888982781917</v>
      </c>
      <c r="BH74" s="49">
        <f t="shared" si="357"/>
        <v>0.00177628419696208</v>
      </c>
      <c r="BI74" s="49">
        <f t="shared" si="357"/>
        <v>0.00195774837068626</v>
      </c>
      <c r="BJ74" s="49">
        <f t="shared" si="357"/>
        <v>0.00197657748094526</v>
      </c>
      <c r="BK74" s="49"/>
      <c r="BL74" s="49">
        <f t="shared" ref="BL74:BL112" si="358">AW74*LN(AW74)</f>
        <v>-0.0090407974461579</v>
      </c>
      <c r="BM74" s="49">
        <f t="shared" ref="BM74:BY74" si="359">AX74*LN(AX74)</f>
        <v>-0.0114635147567917</v>
      </c>
      <c r="BN74" s="49">
        <f t="shared" si="359"/>
        <v>-0.0106095302011663</v>
      </c>
      <c r="BO74" s="49">
        <f t="shared" si="359"/>
        <v>-0.0117091238832917</v>
      </c>
      <c r="BP74" s="49">
        <f t="shared" si="359"/>
        <v>-0.0127008692468688</v>
      </c>
      <c r="BQ74" s="49">
        <f t="shared" si="359"/>
        <v>-0.0131606198089816</v>
      </c>
      <c r="BR74" s="49">
        <f t="shared" si="359"/>
        <v>-0.011330595149618</v>
      </c>
      <c r="BS74" s="49">
        <f t="shared" si="359"/>
        <v>-0.0104593808287956</v>
      </c>
      <c r="BT74" s="49">
        <f t="shared" si="359"/>
        <v>-0.00939706565280732</v>
      </c>
      <c r="BU74" s="49">
        <f t="shared" si="359"/>
        <v>-0.011311243115107</v>
      </c>
      <c r="BV74" s="49">
        <f t="shared" si="359"/>
        <v>-0.0123190231181267</v>
      </c>
      <c r="BW74" s="49">
        <f t="shared" si="359"/>
        <v>-0.0112496192536786</v>
      </c>
      <c r="BX74" s="49">
        <f t="shared" si="359"/>
        <v>-0.0122084410319671</v>
      </c>
      <c r="BY74" s="49">
        <f t="shared" si="359"/>
        <v>-0.0123069392471252</v>
      </c>
      <c r="BZ74" s="49">
        <f t="shared" ref="BZ74:BZ112" si="360">SUM(BL74:BY74)</f>
        <v>-0.159266762740484</v>
      </c>
      <c r="CA74" s="49"/>
      <c r="CB74" s="49"/>
      <c r="CC74" s="50"/>
      <c r="CD74" s="49"/>
      <c r="CE74" s="49"/>
      <c r="CF74" s="49">
        <f t="shared" ref="CF74:CF112" si="361">AW74*$CD$113</f>
        <v>7.18122155920222e-5</v>
      </c>
      <c r="CG74" s="49">
        <f t="shared" si="345"/>
        <v>9.51103322302934e-5</v>
      </c>
      <c r="CH74" s="49">
        <f t="shared" si="346"/>
        <v>8.67619845707492e-5</v>
      </c>
      <c r="CI74" s="49">
        <f t="shared" si="347"/>
        <v>9.75375797197049e-5</v>
      </c>
      <c r="CJ74" s="49">
        <f t="shared" si="348"/>
        <v>0.000107454125282146</v>
      </c>
      <c r="CK74" s="49">
        <f t="shared" ref="CK74:CS74" si="362">BB74*$CD$113</f>
        <v>0.000112112595523107</v>
      </c>
      <c r="CL74" s="49">
        <f t="shared" si="362"/>
        <v>9.38015788333895e-5</v>
      </c>
      <c r="CM74" s="49">
        <f t="shared" si="362"/>
        <v>8.53090953371822e-5</v>
      </c>
      <c r="CN74" s="49">
        <f t="shared" si="362"/>
        <v>7.51619324360797e-5</v>
      </c>
      <c r="CO74" s="49">
        <f t="shared" si="362"/>
        <v>9.36113195289938e-5</v>
      </c>
      <c r="CP74" s="49">
        <f t="shared" si="362"/>
        <v>0.000103614346593433</v>
      </c>
      <c r="CQ74" s="49">
        <f t="shared" si="362"/>
        <v>9.30059490150077e-5</v>
      </c>
      <c r="CR74" s="49">
        <f t="shared" si="362"/>
        <v>0.000102507383367859</v>
      </c>
      <c r="CS74" s="49">
        <f t="shared" si="362"/>
        <v>0.000103493272490636</v>
      </c>
      <c r="CT74" s="58">
        <v>2021</v>
      </c>
    </row>
    <row r="75" ht="22.5" customHeight="1" spans="1:98">
      <c r="A75" s="42">
        <v>2020</v>
      </c>
      <c r="B75" s="40">
        <v>7.914</v>
      </c>
      <c r="C75" s="40">
        <v>3.949</v>
      </c>
      <c r="D75" s="40">
        <v>5.417</v>
      </c>
      <c r="E75" s="40">
        <v>3.545</v>
      </c>
      <c r="F75" s="40">
        <v>1.816</v>
      </c>
      <c r="G75" s="40">
        <v>1.013</v>
      </c>
      <c r="H75" s="40">
        <v>4.179</v>
      </c>
      <c r="I75" s="40">
        <v>5.665</v>
      </c>
      <c r="J75" s="40">
        <v>7.412</v>
      </c>
      <c r="K75" s="40">
        <v>4.23</v>
      </c>
      <c r="L75" s="40">
        <v>2.489</v>
      </c>
      <c r="M75" s="40">
        <v>4.338</v>
      </c>
      <c r="N75" s="40">
        <v>2.694</v>
      </c>
      <c r="O75" s="40">
        <v>2.522</v>
      </c>
      <c r="P75" s="40"/>
      <c r="Q75" s="50"/>
      <c r="R75" s="49">
        <f t="shared" si="350"/>
        <v>0.269864486986449</v>
      </c>
      <c r="S75" s="49">
        <f t="shared" ref="S75:AE75" si="363">(MAX($B$73:$O$112)-C75)/(MAX($B$73:$O$112)-MIN($B$73:$O$112))</f>
        <v>0.355151645515165</v>
      </c>
      <c r="T75" s="49">
        <f t="shared" si="363"/>
        <v>0.323574962357496</v>
      </c>
      <c r="U75" s="49">
        <f t="shared" si="363"/>
        <v>0.363841686384169</v>
      </c>
      <c r="V75" s="49">
        <f t="shared" si="363"/>
        <v>0.401032480103248</v>
      </c>
      <c r="W75" s="49">
        <f t="shared" si="363"/>
        <v>0.418305011830501</v>
      </c>
      <c r="X75" s="49">
        <f t="shared" si="363"/>
        <v>0.350204345020434</v>
      </c>
      <c r="Y75" s="49">
        <f t="shared" si="363"/>
        <v>0.318240481824048</v>
      </c>
      <c r="Z75" s="49">
        <f t="shared" si="363"/>
        <v>0.280662508066251</v>
      </c>
      <c r="AA75" s="49">
        <f t="shared" si="363"/>
        <v>0.349107334910733</v>
      </c>
      <c r="AB75" s="49">
        <f t="shared" si="363"/>
        <v>0.386556248655625</v>
      </c>
      <c r="AC75" s="49">
        <f t="shared" si="363"/>
        <v>0.346784254678425</v>
      </c>
      <c r="AD75" s="49">
        <f t="shared" si="363"/>
        <v>0.38214669821467</v>
      </c>
      <c r="AE75" s="49">
        <f t="shared" si="363"/>
        <v>0.385846418584642</v>
      </c>
      <c r="AF75" s="50"/>
      <c r="AG75" s="49">
        <f t="shared" si="352"/>
        <v>0.269964486986449</v>
      </c>
      <c r="AH75" s="49">
        <f t="shared" ref="AH75:AM75" si="364">S75+0.0001</f>
        <v>0.355251645515165</v>
      </c>
      <c r="AI75" s="49">
        <f t="shared" si="364"/>
        <v>0.323674962357496</v>
      </c>
      <c r="AJ75" s="49">
        <f t="shared" si="364"/>
        <v>0.363941686384169</v>
      </c>
      <c r="AK75" s="49">
        <f t="shared" si="364"/>
        <v>0.401132480103248</v>
      </c>
      <c r="AL75" s="49">
        <f t="shared" si="364"/>
        <v>0.418405011830501</v>
      </c>
      <c r="AM75" s="49">
        <f t="shared" si="364"/>
        <v>0.350304345020434</v>
      </c>
      <c r="AN75" s="49">
        <f t="shared" ref="AN75:AT75" si="365">Y75+0.0001</f>
        <v>0.318340481824048</v>
      </c>
      <c r="AO75" s="49">
        <f t="shared" si="365"/>
        <v>0.280762508066251</v>
      </c>
      <c r="AP75" s="49">
        <f t="shared" si="365"/>
        <v>0.349207334910733</v>
      </c>
      <c r="AQ75" s="49">
        <f t="shared" si="365"/>
        <v>0.386656248655625</v>
      </c>
      <c r="AR75" s="49">
        <f t="shared" si="365"/>
        <v>0.346884254678425</v>
      </c>
      <c r="AS75" s="49">
        <f t="shared" si="365"/>
        <v>0.38224669821467</v>
      </c>
      <c r="AT75" s="49">
        <f t="shared" si="365"/>
        <v>0.385946418584642</v>
      </c>
      <c r="AU75" s="49">
        <f t="shared" si="355"/>
        <v>4.93271856313186</v>
      </c>
      <c r="AV75" s="50"/>
      <c r="AW75" s="49">
        <f t="shared" si="356"/>
        <v>0.00138197399908205</v>
      </c>
      <c r="AX75" s="49">
        <f t="shared" ref="AX75:BN75" si="366">AH75/$AU$113</f>
        <v>0.00181856711122791</v>
      </c>
      <c r="AY75" s="49">
        <f t="shared" si="366"/>
        <v>0.00165692305356583</v>
      </c>
      <c r="AZ75" s="49">
        <f t="shared" si="366"/>
        <v>0.00186305226061175</v>
      </c>
      <c r="BA75" s="49">
        <f t="shared" si="366"/>
        <v>0.00205343548656388</v>
      </c>
      <c r="BB75" s="49">
        <f t="shared" si="366"/>
        <v>0.00214185522655205</v>
      </c>
      <c r="BC75" s="49">
        <f t="shared" si="366"/>
        <v>0.00179324140737077</v>
      </c>
      <c r="BD75" s="49">
        <f t="shared" si="366"/>
        <v>0.00162961533810249</v>
      </c>
      <c r="BE75" s="49">
        <f t="shared" si="366"/>
        <v>0.00143725010054415</v>
      </c>
      <c r="BF75" s="49">
        <f t="shared" si="366"/>
        <v>0.00178762570781984</v>
      </c>
      <c r="BG75" s="49">
        <f t="shared" si="366"/>
        <v>0.00197933027484277</v>
      </c>
      <c r="BH75" s="49">
        <f t="shared" si="366"/>
        <v>0.00177573363818257</v>
      </c>
      <c r="BI75" s="49">
        <f t="shared" si="366"/>
        <v>0.00195675736488315</v>
      </c>
      <c r="BJ75" s="49">
        <f t="shared" si="366"/>
        <v>0.00197569658689806</v>
      </c>
      <c r="BK75" s="49"/>
      <c r="BL75" s="49">
        <f t="shared" si="358"/>
        <v>-0.00909925175594282</v>
      </c>
      <c r="BM75" s="49">
        <f t="shared" ref="BM75:BY75" si="367">AX75*LN(AX75)</f>
        <v>-0.0114746245214514</v>
      </c>
      <c r="BN75" s="49">
        <f t="shared" si="367"/>
        <v>-0.0106089352938034</v>
      </c>
      <c r="BO75" s="49">
        <f t="shared" si="367"/>
        <v>-0.0117102878962983</v>
      </c>
      <c r="BP75" s="49">
        <f t="shared" si="367"/>
        <v>-0.0127071537538061</v>
      </c>
      <c r="BQ75" s="49">
        <f t="shared" si="367"/>
        <v>-0.0131640197762292</v>
      </c>
      <c r="BR75" s="49">
        <f t="shared" si="367"/>
        <v>-0.0113399753002776</v>
      </c>
      <c r="BS75" s="49">
        <f t="shared" si="367"/>
        <v>-0.0104611710849548</v>
      </c>
      <c r="BT75" s="49">
        <f t="shared" si="367"/>
        <v>-0.00940683588969131</v>
      </c>
      <c r="BU75" s="49">
        <f t="shared" si="367"/>
        <v>-0.0113100700273227</v>
      </c>
      <c r="BV75" s="49">
        <f t="shared" si="367"/>
        <v>-0.0123213245013962</v>
      </c>
      <c r="BW75" s="49">
        <f t="shared" si="367"/>
        <v>-0.0112466829108519</v>
      </c>
      <c r="BX75" s="49">
        <f t="shared" si="367"/>
        <v>-0.0122032519141037</v>
      </c>
      <c r="BY75" s="49">
        <f t="shared" si="367"/>
        <v>-0.0123023351563077</v>
      </c>
      <c r="BZ75" s="49">
        <f t="shared" si="360"/>
        <v>-0.159355919782437</v>
      </c>
      <c r="CA75" s="49"/>
      <c r="CB75" s="49"/>
      <c r="CC75" s="50"/>
      <c r="CD75" s="49"/>
      <c r="CE75" s="49"/>
      <c r="CF75" s="49">
        <f t="shared" si="361"/>
        <v>7.23599317713433e-5</v>
      </c>
      <c r="CG75" s="49">
        <f t="shared" si="345"/>
        <v>9.52198754661575e-5</v>
      </c>
      <c r="CH75" s="49">
        <f t="shared" si="346"/>
        <v>8.67562191372827e-5</v>
      </c>
      <c r="CI75" s="49">
        <f t="shared" si="347"/>
        <v>9.75491105866379e-5</v>
      </c>
      <c r="CJ75" s="49">
        <f t="shared" si="348"/>
        <v>0.000107517545050278</v>
      </c>
      <c r="CK75" s="49">
        <f t="shared" ref="CK75:CS75" si="368">BB75*$CD$113</f>
        <v>0.000112147188123906</v>
      </c>
      <c r="CL75" s="49">
        <f t="shared" si="368"/>
        <v>9.38938257688541e-5</v>
      </c>
      <c r="CM75" s="49">
        <f t="shared" si="368"/>
        <v>8.53263916375823e-5</v>
      </c>
      <c r="CN75" s="49">
        <f t="shared" si="368"/>
        <v>7.52541793715443e-5</v>
      </c>
      <c r="CO75" s="49">
        <f t="shared" si="368"/>
        <v>9.35997886620608e-5</v>
      </c>
      <c r="CP75" s="49">
        <f t="shared" si="368"/>
        <v>0.000103637408327299</v>
      </c>
      <c r="CQ75" s="49">
        <f t="shared" si="368"/>
        <v>9.29771218476747e-5</v>
      </c>
      <c r="CR75" s="49">
        <f t="shared" si="368"/>
        <v>0.00010245549446666</v>
      </c>
      <c r="CS75" s="49">
        <f t="shared" si="368"/>
        <v>0.000103447149022904</v>
      </c>
      <c r="CT75" s="58">
        <v>2020</v>
      </c>
    </row>
    <row r="76" ht="22.5" customHeight="1" spans="1:98">
      <c r="A76" s="43">
        <v>2019</v>
      </c>
      <c r="B76" s="40">
        <v>7.82</v>
      </c>
      <c r="C76" s="40">
        <v>3.935</v>
      </c>
      <c r="D76" s="40">
        <v>5.406</v>
      </c>
      <c r="E76" s="40">
        <v>3.533</v>
      </c>
      <c r="F76" s="40">
        <v>1.802</v>
      </c>
      <c r="G76" s="40">
        <v>1.004</v>
      </c>
      <c r="H76" s="40">
        <v>4.177</v>
      </c>
      <c r="I76" s="40">
        <v>5.646</v>
      </c>
      <c r="J76" s="40">
        <v>7.37</v>
      </c>
      <c r="K76" s="40">
        <v>4.227</v>
      </c>
      <c r="L76" s="40">
        <v>2.476</v>
      </c>
      <c r="M76" s="40">
        <v>4.338</v>
      </c>
      <c r="N76" s="40">
        <v>2.698</v>
      </c>
      <c r="O76" s="40">
        <v>2.523</v>
      </c>
      <c r="P76" s="40"/>
      <c r="Q76" s="50"/>
      <c r="R76" s="49">
        <f t="shared" si="350"/>
        <v>0.271886427188643</v>
      </c>
      <c r="S76" s="49">
        <f t="shared" ref="S76:AE76" si="369">(MAX($B$73:$O$112)-C76)/(MAX($B$73:$O$112)-MIN($B$73:$O$112))</f>
        <v>0.355452785545279</v>
      </c>
      <c r="T76" s="49">
        <f t="shared" si="369"/>
        <v>0.323811572381157</v>
      </c>
      <c r="U76" s="49">
        <f t="shared" si="369"/>
        <v>0.364099806409981</v>
      </c>
      <c r="V76" s="49">
        <f t="shared" si="369"/>
        <v>0.401333620133362</v>
      </c>
      <c r="W76" s="49">
        <f t="shared" si="369"/>
        <v>0.41849860184986</v>
      </c>
      <c r="X76" s="49">
        <f t="shared" si="369"/>
        <v>0.350247365024737</v>
      </c>
      <c r="Y76" s="49">
        <f t="shared" si="369"/>
        <v>0.318649171864917</v>
      </c>
      <c r="Z76" s="49">
        <f t="shared" si="369"/>
        <v>0.281565928156593</v>
      </c>
      <c r="AA76" s="49">
        <f t="shared" si="369"/>
        <v>0.349171864917186</v>
      </c>
      <c r="AB76" s="49">
        <f t="shared" si="369"/>
        <v>0.386835878683588</v>
      </c>
      <c r="AC76" s="49">
        <f t="shared" si="369"/>
        <v>0.346784254678425</v>
      </c>
      <c r="AD76" s="49">
        <f t="shared" si="369"/>
        <v>0.382060658206066</v>
      </c>
      <c r="AE76" s="49">
        <f t="shared" si="369"/>
        <v>0.385824908582491</v>
      </c>
      <c r="AF76" s="50"/>
      <c r="AG76" s="49">
        <f t="shared" si="352"/>
        <v>0.271986427188643</v>
      </c>
      <c r="AH76" s="49">
        <f t="shared" ref="AH76:AM76" si="370">S76+0.0001</f>
        <v>0.355552785545279</v>
      </c>
      <c r="AI76" s="49">
        <f t="shared" si="370"/>
        <v>0.323911572381157</v>
      </c>
      <c r="AJ76" s="49">
        <f t="shared" si="370"/>
        <v>0.364199806409981</v>
      </c>
      <c r="AK76" s="49">
        <f t="shared" si="370"/>
        <v>0.401433620133362</v>
      </c>
      <c r="AL76" s="49">
        <f t="shared" si="370"/>
        <v>0.41859860184986</v>
      </c>
      <c r="AM76" s="49">
        <f t="shared" si="370"/>
        <v>0.350347365024737</v>
      </c>
      <c r="AN76" s="49">
        <f t="shared" ref="AN76:AT76" si="371">Y76+0.0001</f>
        <v>0.318749171864917</v>
      </c>
      <c r="AO76" s="49">
        <f t="shared" si="371"/>
        <v>0.281665928156593</v>
      </c>
      <c r="AP76" s="49">
        <f t="shared" si="371"/>
        <v>0.349271864917186</v>
      </c>
      <c r="AQ76" s="49">
        <f t="shared" si="371"/>
        <v>0.386935878683588</v>
      </c>
      <c r="AR76" s="49">
        <f t="shared" si="371"/>
        <v>0.346884254678425</v>
      </c>
      <c r="AS76" s="49">
        <f t="shared" si="371"/>
        <v>0.382160658206066</v>
      </c>
      <c r="AT76" s="49">
        <f t="shared" si="371"/>
        <v>0.385924908582491</v>
      </c>
      <c r="AU76" s="49">
        <f t="shared" si="355"/>
        <v>4.93762284362228</v>
      </c>
      <c r="AV76" s="50"/>
      <c r="AW76" s="49">
        <f t="shared" si="356"/>
        <v>0.0013923245041367</v>
      </c>
      <c r="AX76" s="49">
        <f t="shared" ref="AX76:BN76" si="372">AH76/$AU$113</f>
        <v>0.00182010867581051</v>
      </c>
      <c r="AY76" s="49">
        <f t="shared" si="372"/>
        <v>0.00165813428288074</v>
      </c>
      <c r="AZ76" s="49">
        <f t="shared" si="372"/>
        <v>0.00186437360168255</v>
      </c>
      <c r="BA76" s="49">
        <f t="shared" si="372"/>
        <v>0.00205497705114648</v>
      </c>
      <c r="BB76" s="49">
        <f t="shared" si="372"/>
        <v>0.00214284623235516</v>
      </c>
      <c r="BC76" s="49">
        <f t="shared" si="372"/>
        <v>0.00179346163088257</v>
      </c>
      <c r="BD76" s="49">
        <f t="shared" si="372"/>
        <v>0.0016317074614646</v>
      </c>
      <c r="BE76" s="49">
        <f t="shared" si="372"/>
        <v>0.00144187479429197</v>
      </c>
      <c r="BF76" s="49">
        <f t="shared" si="372"/>
        <v>0.00178795604308754</v>
      </c>
      <c r="BG76" s="49">
        <f t="shared" si="372"/>
        <v>0.00198076172766948</v>
      </c>
      <c r="BH76" s="49">
        <f t="shared" si="372"/>
        <v>0.00177573363818257</v>
      </c>
      <c r="BI76" s="49">
        <f t="shared" si="372"/>
        <v>0.00195631691785955</v>
      </c>
      <c r="BJ76" s="49">
        <f t="shared" si="372"/>
        <v>0.00197558647514215</v>
      </c>
      <c r="BK76" s="49"/>
      <c r="BL76" s="49">
        <f t="shared" si="358"/>
        <v>-0.00915701282036156</v>
      </c>
      <c r="BM76" s="49">
        <f t="shared" ref="BM76:BY76" si="373">AX76*LN(AX76)</f>
        <v>-0.0114828091235726</v>
      </c>
      <c r="BN76" s="49">
        <f t="shared" si="373"/>
        <v>-0.0106154788724384</v>
      </c>
      <c r="BO76" s="49">
        <f t="shared" si="373"/>
        <v>-0.0117172714277803</v>
      </c>
      <c r="BP76" s="49">
        <f t="shared" si="373"/>
        <v>-0.012715151183941</v>
      </c>
      <c r="BQ76" s="49">
        <f t="shared" si="373"/>
        <v>-0.0131691193450169</v>
      </c>
      <c r="BR76" s="49">
        <f t="shared" si="373"/>
        <v>-0.0113411476973722</v>
      </c>
      <c r="BS76" s="49">
        <f t="shared" si="373"/>
        <v>-0.01047250781953</v>
      </c>
      <c r="BT76" s="49">
        <f t="shared" si="373"/>
        <v>-0.00943247249330913</v>
      </c>
      <c r="BU76" s="49">
        <f t="shared" si="373"/>
        <v>-0.0113118296488264</v>
      </c>
      <c r="BV76" s="49">
        <f t="shared" si="373"/>
        <v>-0.0123288033202552</v>
      </c>
      <c r="BW76" s="49">
        <f t="shared" si="373"/>
        <v>-0.0112466829108519</v>
      </c>
      <c r="BX76" s="49">
        <f t="shared" si="373"/>
        <v>-0.0122009454784098</v>
      </c>
      <c r="BY76" s="49">
        <f t="shared" si="373"/>
        <v>-0.0123017596173431</v>
      </c>
      <c r="BZ76" s="49">
        <f t="shared" si="360"/>
        <v>-0.159492991759009</v>
      </c>
      <c r="CA76" s="49"/>
      <c r="CB76" s="49"/>
      <c r="CC76" s="50"/>
      <c r="CD76" s="49"/>
      <c r="CE76" s="49"/>
      <c r="CF76" s="49">
        <f t="shared" si="361"/>
        <v>7.29018825171974e-5</v>
      </c>
      <c r="CG76" s="49">
        <f t="shared" si="345"/>
        <v>9.53005915346886e-5</v>
      </c>
      <c r="CH76" s="49">
        <f t="shared" si="346"/>
        <v>8.68196389054148e-5</v>
      </c>
      <c r="CI76" s="49">
        <f t="shared" si="347"/>
        <v>9.7618295788236e-5</v>
      </c>
      <c r="CJ76" s="49">
        <f t="shared" si="348"/>
        <v>0.000107598261118809</v>
      </c>
      <c r="CK76" s="49">
        <f t="shared" ref="CK76:CS76" si="374">BB76*$CD$113</f>
        <v>0.000112199077025105</v>
      </c>
      <c r="CL76" s="49">
        <f t="shared" si="374"/>
        <v>9.39053566357871e-5</v>
      </c>
      <c r="CM76" s="49">
        <f t="shared" si="374"/>
        <v>8.54359348734464e-5</v>
      </c>
      <c r="CN76" s="49">
        <f t="shared" si="374"/>
        <v>7.54963275771386e-5</v>
      </c>
      <c r="CO76" s="49">
        <f t="shared" si="374"/>
        <v>9.36170849624603e-5</v>
      </c>
      <c r="CP76" s="49">
        <f t="shared" si="374"/>
        <v>0.000103712358962364</v>
      </c>
      <c r="CQ76" s="49">
        <f t="shared" si="374"/>
        <v>9.29771218476747e-5</v>
      </c>
      <c r="CR76" s="49">
        <f t="shared" si="374"/>
        <v>0.000102432432732793</v>
      </c>
      <c r="CS76" s="49">
        <f t="shared" si="374"/>
        <v>0.000103441383589437</v>
      </c>
      <c r="CT76" s="59">
        <v>2019</v>
      </c>
    </row>
    <row r="77" ht="22.5" customHeight="1" spans="1:98">
      <c r="A77" s="43">
        <v>2018</v>
      </c>
      <c r="B77" s="40">
        <v>7.708</v>
      </c>
      <c r="C77" s="40">
        <v>3.905</v>
      </c>
      <c r="D77" s="40">
        <v>5.382</v>
      </c>
      <c r="E77" s="40">
        <v>3.52</v>
      </c>
      <c r="F77" s="40">
        <v>1.782</v>
      </c>
      <c r="G77" s="40">
        <v>0.993</v>
      </c>
      <c r="H77" s="40">
        <v>4.154</v>
      </c>
      <c r="I77" s="40">
        <v>5.613</v>
      </c>
      <c r="J77" s="40">
        <v>7.327</v>
      </c>
      <c r="K77" s="40">
        <v>4.21</v>
      </c>
      <c r="L77" s="40">
        <v>2.459</v>
      </c>
      <c r="M77" s="40">
        <v>4.33</v>
      </c>
      <c r="N77" s="40">
        <v>2.693</v>
      </c>
      <c r="O77" s="40">
        <v>2.517</v>
      </c>
      <c r="P77" s="40"/>
      <c r="Q77" s="50"/>
      <c r="R77" s="49">
        <f t="shared" si="350"/>
        <v>0.274295547429555</v>
      </c>
      <c r="S77" s="49">
        <f t="shared" ref="S77:AE77" si="375">(MAX($B$73:$O$112)-C77)/(MAX($B$73:$O$112)-MIN($B$73:$O$112))</f>
        <v>0.356098085609809</v>
      </c>
      <c r="T77" s="49">
        <f t="shared" si="375"/>
        <v>0.324327812432781</v>
      </c>
      <c r="U77" s="49">
        <f t="shared" si="375"/>
        <v>0.364379436437944</v>
      </c>
      <c r="V77" s="49">
        <f t="shared" si="375"/>
        <v>0.401763820176382</v>
      </c>
      <c r="W77" s="49">
        <f t="shared" si="375"/>
        <v>0.418735211873521</v>
      </c>
      <c r="X77" s="49">
        <f t="shared" si="375"/>
        <v>0.35074209507421</v>
      </c>
      <c r="Y77" s="49">
        <f t="shared" si="375"/>
        <v>0.3193590019359</v>
      </c>
      <c r="Z77" s="49">
        <f t="shared" si="375"/>
        <v>0.282490858249086</v>
      </c>
      <c r="AA77" s="49">
        <f t="shared" si="375"/>
        <v>0.349537534953754</v>
      </c>
      <c r="AB77" s="49">
        <f t="shared" si="375"/>
        <v>0.387201548720155</v>
      </c>
      <c r="AC77" s="49">
        <f t="shared" si="375"/>
        <v>0.346956334695634</v>
      </c>
      <c r="AD77" s="49">
        <f t="shared" si="375"/>
        <v>0.382168208216821</v>
      </c>
      <c r="AE77" s="49">
        <f t="shared" si="375"/>
        <v>0.385953968595397</v>
      </c>
      <c r="AF77" s="50"/>
      <c r="AG77" s="49">
        <f t="shared" si="352"/>
        <v>0.274395547429555</v>
      </c>
      <c r="AH77" s="49">
        <f t="shared" ref="AH77:AM77" si="376">S77+0.0001</f>
        <v>0.356198085609809</v>
      </c>
      <c r="AI77" s="49">
        <f t="shared" si="376"/>
        <v>0.324427812432781</v>
      </c>
      <c r="AJ77" s="49">
        <f t="shared" si="376"/>
        <v>0.364479436437944</v>
      </c>
      <c r="AK77" s="49">
        <f t="shared" si="376"/>
        <v>0.401863820176382</v>
      </c>
      <c r="AL77" s="49">
        <f t="shared" si="376"/>
        <v>0.418835211873521</v>
      </c>
      <c r="AM77" s="49">
        <f t="shared" si="376"/>
        <v>0.350842095074209</v>
      </c>
      <c r="AN77" s="49">
        <f t="shared" ref="AN77:AT77" si="377">Y77+0.0001</f>
        <v>0.3194590019359</v>
      </c>
      <c r="AO77" s="49">
        <f t="shared" si="377"/>
        <v>0.282590858249086</v>
      </c>
      <c r="AP77" s="49">
        <f t="shared" si="377"/>
        <v>0.349637534953753</v>
      </c>
      <c r="AQ77" s="49">
        <f t="shared" si="377"/>
        <v>0.387301548720155</v>
      </c>
      <c r="AR77" s="49">
        <f t="shared" si="377"/>
        <v>0.347056334695634</v>
      </c>
      <c r="AS77" s="49">
        <f t="shared" si="377"/>
        <v>0.382268208216821</v>
      </c>
      <c r="AT77" s="49">
        <f t="shared" si="377"/>
        <v>0.386053968595397</v>
      </c>
      <c r="AU77" s="49">
        <f t="shared" si="355"/>
        <v>4.94540946440095</v>
      </c>
      <c r="AV77" s="50"/>
      <c r="AW77" s="49">
        <f t="shared" si="356"/>
        <v>0.00140465702079757</v>
      </c>
      <c r="AX77" s="49">
        <f t="shared" ref="AX77:BN77" si="378">AH77/$AU$113</f>
        <v>0.00182341202848753</v>
      </c>
      <c r="AY77" s="49">
        <f t="shared" si="378"/>
        <v>0.00166077696502235</v>
      </c>
      <c r="AZ77" s="49">
        <f t="shared" si="378"/>
        <v>0.00186580505450926</v>
      </c>
      <c r="BA77" s="49">
        <f t="shared" si="378"/>
        <v>0.0020571792862645</v>
      </c>
      <c r="BB77" s="49">
        <f t="shared" si="378"/>
        <v>0.00214405746167007</v>
      </c>
      <c r="BC77" s="49">
        <f t="shared" si="378"/>
        <v>0.00179599420126828</v>
      </c>
      <c r="BD77" s="49">
        <f t="shared" si="378"/>
        <v>0.00163534114940932</v>
      </c>
      <c r="BE77" s="49">
        <f t="shared" si="378"/>
        <v>0.0014466095997957</v>
      </c>
      <c r="BF77" s="49">
        <f t="shared" si="378"/>
        <v>0.00178982794293785</v>
      </c>
      <c r="BG77" s="49">
        <f t="shared" si="378"/>
        <v>0.00198263362751979</v>
      </c>
      <c r="BH77" s="49">
        <f t="shared" si="378"/>
        <v>0.00177661453222978</v>
      </c>
      <c r="BI77" s="49">
        <f t="shared" si="378"/>
        <v>0.00195686747663905</v>
      </c>
      <c r="BJ77" s="49">
        <f t="shared" si="378"/>
        <v>0.00197624714567756</v>
      </c>
      <c r="BK77" s="49"/>
      <c r="BL77" s="49">
        <f t="shared" si="358"/>
        <v>-0.00922573410321885</v>
      </c>
      <c r="BM77" s="49">
        <f t="shared" ref="BM77:BY77" si="379">AX77*LN(AX77)</f>
        <v>-0.0115003431615363</v>
      </c>
      <c r="BN77" s="49">
        <f t="shared" si="379"/>
        <v>-0.01062975270104</v>
      </c>
      <c r="BO77" s="49">
        <f t="shared" si="379"/>
        <v>-0.011724835863452</v>
      </c>
      <c r="BP77" s="49">
        <f t="shared" si="379"/>
        <v>-0.0127265740783097</v>
      </c>
      <c r="BQ77" s="49">
        <f t="shared" si="379"/>
        <v>-0.0131753515289349</v>
      </c>
      <c r="BR77" s="49">
        <f t="shared" si="379"/>
        <v>-0.0113546283211669</v>
      </c>
      <c r="BS77" s="49">
        <f t="shared" si="379"/>
        <v>-0.0104921915640077</v>
      </c>
      <c r="BT77" s="49">
        <f t="shared" si="379"/>
        <v>-0.00945870412532804</v>
      </c>
      <c r="BU77" s="49">
        <f t="shared" si="379"/>
        <v>-0.0113217996848642</v>
      </c>
      <c r="BV77" s="49">
        <f t="shared" si="379"/>
        <v>-0.0123385817533623</v>
      </c>
      <c r="BW77" s="49">
        <f t="shared" si="379"/>
        <v>-0.0112513809774613</v>
      </c>
      <c r="BX77" s="49">
        <f t="shared" si="379"/>
        <v>-0.0122038285075356</v>
      </c>
      <c r="BY77" s="49">
        <f t="shared" si="379"/>
        <v>-0.0123052127590841</v>
      </c>
      <c r="BZ77" s="49">
        <f t="shared" si="360"/>
        <v>-0.159708919129302</v>
      </c>
      <c r="CA77" s="49"/>
      <c r="CB77" s="49"/>
      <c r="CC77" s="50"/>
      <c r="CD77" s="49"/>
      <c r="CE77" s="49"/>
      <c r="CF77" s="49">
        <f t="shared" si="361"/>
        <v>7.35476110654495e-5</v>
      </c>
      <c r="CG77" s="49">
        <f t="shared" si="345"/>
        <v>9.54735545386848e-5</v>
      </c>
      <c r="CH77" s="49">
        <f t="shared" si="346"/>
        <v>8.69580093086114e-5</v>
      </c>
      <c r="CI77" s="49">
        <f t="shared" si="347"/>
        <v>9.76932464233011e-5</v>
      </c>
      <c r="CJ77" s="49">
        <f t="shared" si="348"/>
        <v>0.00010771356978814</v>
      </c>
      <c r="CK77" s="49">
        <f t="shared" ref="CK77:CS77" si="380">BB77*$CD$113</f>
        <v>0.000112262496793237</v>
      </c>
      <c r="CL77" s="49">
        <f t="shared" si="380"/>
        <v>9.40379616055173e-5</v>
      </c>
      <c r="CM77" s="49">
        <f t="shared" si="380"/>
        <v>8.56261941778421e-5</v>
      </c>
      <c r="CN77" s="49">
        <f t="shared" si="380"/>
        <v>7.57442412161998e-5</v>
      </c>
      <c r="CO77" s="49">
        <f t="shared" si="380"/>
        <v>9.37150973313914e-5</v>
      </c>
      <c r="CP77" s="49">
        <f t="shared" si="380"/>
        <v>0.000103810371331295</v>
      </c>
      <c r="CQ77" s="49">
        <f t="shared" si="380"/>
        <v>9.30232453154072e-5</v>
      </c>
      <c r="CR77" s="49">
        <f t="shared" si="380"/>
        <v>0.000102461259900126</v>
      </c>
      <c r="CS77" s="49">
        <f t="shared" si="380"/>
        <v>0.000103475976190237</v>
      </c>
      <c r="CT77" s="59">
        <v>2018</v>
      </c>
    </row>
    <row r="78" ht="22.5" customHeight="1" spans="1:98">
      <c r="A78" s="43">
        <v>2017</v>
      </c>
      <c r="B78" s="40">
        <v>7.569</v>
      </c>
      <c r="C78" s="40">
        <v>3.866</v>
      </c>
      <c r="D78" s="40">
        <v>5.341</v>
      </c>
      <c r="E78" s="40">
        <v>3.491</v>
      </c>
      <c r="F78" s="40">
        <v>1.754</v>
      </c>
      <c r="G78" s="40">
        <v>0.978</v>
      </c>
      <c r="H78" s="40">
        <v>4.109</v>
      </c>
      <c r="I78" s="40">
        <v>5.557</v>
      </c>
      <c r="J78" s="40">
        <v>7.242</v>
      </c>
      <c r="K78" s="40">
        <v>4.176</v>
      </c>
      <c r="L78" s="40">
        <v>2.435</v>
      </c>
      <c r="M78" s="40">
        <v>4.299</v>
      </c>
      <c r="N78" s="40">
        <v>2.681</v>
      </c>
      <c r="O78" s="40">
        <v>2.499</v>
      </c>
      <c r="Q78" s="50"/>
      <c r="R78" s="49">
        <f t="shared" si="350"/>
        <v>0.277285437728544</v>
      </c>
      <c r="S78" s="49">
        <f t="shared" ref="S78:AE78" si="381">(MAX($B$73:$O$112)-C78)/(MAX($B$73:$O$112)-MIN($B$73:$O$112))</f>
        <v>0.356936975693698</v>
      </c>
      <c r="T78" s="49">
        <f t="shared" si="381"/>
        <v>0.325209722520972</v>
      </c>
      <c r="U78" s="49">
        <f t="shared" si="381"/>
        <v>0.365003226500323</v>
      </c>
      <c r="V78" s="49">
        <f t="shared" si="381"/>
        <v>0.40236610023661</v>
      </c>
      <c r="W78" s="49">
        <f t="shared" si="381"/>
        <v>0.419057861905786</v>
      </c>
      <c r="X78" s="49">
        <f t="shared" si="381"/>
        <v>0.351710045171004</v>
      </c>
      <c r="Y78" s="49">
        <f t="shared" si="381"/>
        <v>0.320563562056356</v>
      </c>
      <c r="Z78" s="49">
        <f t="shared" si="381"/>
        <v>0.284319208431921</v>
      </c>
      <c r="AA78" s="49">
        <f t="shared" si="381"/>
        <v>0.350268875026887</v>
      </c>
      <c r="AB78" s="49">
        <f t="shared" si="381"/>
        <v>0.387717788771779</v>
      </c>
      <c r="AC78" s="49">
        <f t="shared" si="381"/>
        <v>0.347623144762314</v>
      </c>
      <c r="AD78" s="49">
        <f t="shared" si="381"/>
        <v>0.382426328242633</v>
      </c>
      <c r="AE78" s="49">
        <f t="shared" si="381"/>
        <v>0.386341148634115</v>
      </c>
      <c r="AF78" s="50"/>
      <c r="AG78" s="49">
        <f t="shared" si="352"/>
        <v>0.277385437728544</v>
      </c>
      <c r="AH78" s="49">
        <f t="shared" ref="AH78:AM78" si="382">S78+0.0001</f>
        <v>0.357036975693698</v>
      </c>
      <c r="AI78" s="49">
        <f t="shared" si="382"/>
        <v>0.325309722520972</v>
      </c>
      <c r="AJ78" s="49">
        <f t="shared" si="382"/>
        <v>0.365103226500323</v>
      </c>
      <c r="AK78" s="49">
        <f t="shared" si="382"/>
        <v>0.40246610023661</v>
      </c>
      <c r="AL78" s="49">
        <f t="shared" si="382"/>
        <v>0.419157861905786</v>
      </c>
      <c r="AM78" s="49">
        <f t="shared" si="382"/>
        <v>0.351810045171004</v>
      </c>
      <c r="AN78" s="49">
        <f t="shared" ref="AN78:AT78" si="383">Y78+0.0001</f>
        <v>0.320663562056356</v>
      </c>
      <c r="AO78" s="49">
        <f t="shared" si="383"/>
        <v>0.284419208431921</v>
      </c>
      <c r="AP78" s="49">
        <f t="shared" si="383"/>
        <v>0.350368875026887</v>
      </c>
      <c r="AQ78" s="49">
        <f t="shared" si="383"/>
        <v>0.387817788771779</v>
      </c>
      <c r="AR78" s="49">
        <f t="shared" si="383"/>
        <v>0.347723144762314</v>
      </c>
      <c r="AS78" s="49">
        <f t="shared" si="383"/>
        <v>0.382526328242633</v>
      </c>
      <c r="AT78" s="49">
        <f t="shared" si="383"/>
        <v>0.386441148634115</v>
      </c>
      <c r="AU78" s="49">
        <f t="shared" si="355"/>
        <v>4.95822942568294</v>
      </c>
      <c r="AV78" s="50"/>
      <c r="AW78" s="49">
        <f t="shared" si="356"/>
        <v>0.00141996255486775</v>
      </c>
      <c r="AX78" s="49">
        <f t="shared" ref="AX78:BN78" si="384">AH78/$AU$113</f>
        <v>0.00182770638696766</v>
      </c>
      <c r="AY78" s="49">
        <f t="shared" si="384"/>
        <v>0.00166529154701428</v>
      </c>
      <c r="AZ78" s="49">
        <f t="shared" si="384"/>
        <v>0.00186899829543038</v>
      </c>
      <c r="BA78" s="49">
        <f t="shared" si="384"/>
        <v>0.00206026241542971</v>
      </c>
      <c r="BB78" s="49">
        <f t="shared" si="384"/>
        <v>0.00214570913800857</v>
      </c>
      <c r="BC78" s="49">
        <f t="shared" si="384"/>
        <v>0.00180094923028381</v>
      </c>
      <c r="BD78" s="49">
        <f t="shared" si="384"/>
        <v>0.00164150740773975</v>
      </c>
      <c r="BE78" s="49">
        <f t="shared" si="384"/>
        <v>0.00145596909904725</v>
      </c>
      <c r="BF78" s="49">
        <f t="shared" si="384"/>
        <v>0.00179357174263847</v>
      </c>
      <c r="BG78" s="49">
        <f t="shared" si="384"/>
        <v>0.00198527630966141</v>
      </c>
      <c r="BH78" s="49">
        <f t="shared" si="384"/>
        <v>0.0017800279966627</v>
      </c>
      <c r="BI78" s="49">
        <f t="shared" si="384"/>
        <v>0.00195818881770986</v>
      </c>
      <c r="BJ78" s="49">
        <f t="shared" si="384"/>
        <v>0.00197822915728377</v>
      </c>
      <c r="BK78" s="49"/>
      <c r="BL78" s="49">
        <f t="shared" si="358"/>
        <v>-0.00931087165168544</v>
      </c>
      <c r="BM78" s="49">
        <f t="shared" ref="BM78:BY78" si="385">AX78*LN(AX78)</f>
        <v>-0.0115231284657333</v>
      </c>
      <c r="BN78" s="49">
        <f t="shared" si="385"/>
        <v>-0.0106541274338865</v>
      </c>
      <c r="BO78" s="49">
        <f t="shared" si="385"/>
        <v>-0.0117417064175637</v>
      </c>
      <c r="BP78" s="49">
        <f t="shared" si="385"/>
        <v>-0.0127425621703579</v>
      </c>
      <c r="BQ78" s="49">
        <f t="shared" si="385"/>
        <v>-0.0131838488589051</v>
      </c>
      <c r="BR78" s="49">
        <f t="shared" si="385"/>
        <v>-0.0113809931304171</v>
      </c>
      <c r="BS78" s="49">
        <f t="shared" si="385"/>
        <v>-0.0105255758154522</v>
      </c>
      <c r="BT78" s="49">
        <f t="shared" si="385"/>
        <v>-0.00951051180500176</v>
      </c>
      <c r="BU78" s="49">
        <f t="shared" si="385"/>
        <v>-0.0113417338857786</v>
      </c>
      <c r="BV78" s="49">
        <f t="shared" si="385"/>
        <v>-0.012352383591714</v>
      </c>
      <c r="BW78" s="49">
        <f t="shared" si="385"/>
        <v>-0.0112695818620889</v>
      </c>
      <c r="BX78" s="49">
        <f t="shared" si="385"/>
        <v>-0.0122107471455364</v>
      </c>
      <c r="BY78" s="49">
        <f t="shared" si="385"/>
        <v>-0.0123155708594067</v>
      </c>
      <c r="BZ78" s="49">
        <f t="shared" si="360"/>
        <v>-0.160063343093528</v>
      </c>
      <c r="CA78" s="49"/>
      <c r="CB78" s="49"/>
      <c r="CC78" s="50"/>
      <c r="CD78" s="49"/>
      <c r="CE78" s="49"/>
      <c r="CF78" s="49">
        <f t="shared" si="361"/>
        <v>7.43490063172979e-5</v>
      </c>
      <c r="CG78" s="49">
        <f t="shared" si="345"/>
        <v>9.569840644388e-5</v>
      </c>
      <c r="CH78" s="49">
        <f t="shared" si="346"/>
        <v>8.71943920807397e-5</v>
      </c>
      <c r="CI78" s="49">
        <f t="shared" si="347"/>
        <v>9.78604439938307e-5</v>
      </c>
      <c r="CJ78" s="49">
        <f t="shared" si="348"/>
        <v>0.000107875001925203</v>
      </c>
      <c r="CK78" s="49">
        <f t="shared" ref="CK78:CS78" si="386">BB78*$CD$113</f>
        <v>0.000112348978295235</v>
      </c>
      <c r="CL78" s="49">
        <f t="shared" si="386"/>
        <v>9.42974061115115e-5</v>
      </c>
      <c r="CM78" s="49">
        <f t="shared" si="386"/>
        <v>8.59490584519679e-5</v>
      </c>
      <c r="CN78" s="49">
        <f t="shared" si="386"/>
        <v>7.62343030608553e-5</v>
      </c>
      <c r="CO78" s="49">
        <f t="shared" si="386"/>
        <v>9.39111220692536e-5</v>
      </c>
      <c r="CP78" s="49">
        <f t="shared" si="386"/>
        <v>0.000103948741734493</v>
      </c>
      <c r="CQ78" s="49">
        <f t="shared" si="386"/>
        <v>9.32019737528699e-5</v>
      </c>
      <c r="CR78" s="49">
        <f t="shared" si="386"/>
        <v>0.000102530445101725</v>
      </c>
      <c r="CS78" s="49">
        <f t="shared" si="386"/>
        <v>0.000103579753992634</v>
      </c>
      <c r="CT78" s="59">
        <v>2017</v>
      </c>
    </row>
    <row r="79" ht="22.5" customHeight="1" spans="1:98">
      <c r="A79" s="43">
        <v>2016</v>
      </c>
      <c r="B79" s="40">
        <v>7.517</v>
      </c>
      <c r="C79" s="40">
        <v>3.857</v>
      </c>
      <c r="D79" s="40">
        <v>5.34</v>
      </c>
      <c r="E79" s="40">
        <v>3.475</v>
      </c>
      <c r="F79" s="40">
        <v>1.743</v>
      </c>
      <c r="G79" s="40">
        <v>0.972</v>
      </c>
      <c r="H79" s="40">
        <v>4.091</v>
      </c>
      <c r="I79" s="40">
        <v>5.549</v>
      </c>
      <c r="J79" s="40">
        <v>7.173</v>
      </c>
      <c r="K79" s="40">
        <v>4.172</v>
      </c>
      <c r="L79" s="40">
        <v>2.425</v>
      </c>
      <c r="M79" s="40">
        <v>4.286</v>
      </c>
      <c r="N79" s="40">
        <v>2.686</v>
      </c>
      <c r="O79" s="40">
        <v>2.505</v>
      </c>
      <c r="Q79" s="50"/>
      <c r="R79" s="49">
        <f t="shared" si="350"/>
        <v>0.278403957840396</v>
      </c>
      <c r="S79" s="49">
        <f t="shared" ref="S79:AE79" si="387">(MAX($B$73:$O$112)-C79)/(MAX($B$73:$O$112)-MIN($B$73:$O$112))</f>
        <v>0.357130565713057</v>
      </c>
      <c r="T79" s="49">
        <f t="shared" si="387"/>
        <v>0.325231232523123</v>
      </c>
      <c r="U79" s="49">
        <f t="shared" si="387"/>
        <v>0.365347386534739</v>
      </c>
      <c r="V79" s="49">
        <f t="shared" si="387"/>
        <v>0.402602710260271</v>
      </c>
      <c r="W79" s="49">
        <f t="shared" si="387"/>
        <v>0.419186921918692</v>
      </c>
      <c r="X79" s="49">
        <f t="shared" si="387"/>
        <v>0.352097225209722</v>
      </c>
      <c r="Y79" s="49">
        <f t="shared" si="387"/>
        <v>0.320735642073564</v>
      </c>
      <c r="Z79" s="49">
        <f t="shared" si="387"/>
        <v>0.28580339858034</v>
      </c>
      <c r="AA79" s="49">
        <f t="shared" si="387"/>
        <v>0.350354915035491</v>
      </c>
      <c r="AB79" s="49">
        <f t="shared" si="387"/>
        <v>0.387932888793289</v>
      </c>
      <c r="AC79" s="49">
        <f t="shared" si="387"/>
        <v>0.347902774790277</v>
      </c>
      <c r="AD79" s="49">
        <f t="shared" si="387"/>
        <v>0.382318778231878</v>
      </c>
      <c r="AE79" s="49">
        <f t="shared" si="387"/>
        <v>0.386212088621209</v>
      </c>
      <c r="AF79" s="50"/>
      <c r="AG79" s="49">
        <f t="shared" si="352"/>
        <v>0.278503957840396</v>
      </c>
      <c r="AH79" s="49">
        <f t="shared" ref="AH79:AM79" si="388">S79+0.0001</f>
        <v>0.357230565713057</v>
      </c>
      <c r="AI79" s="49">
        <f t="shared" si="388"/>
        <v>0.325331232523123</v>
      </c>
      <c r="AJ79" s="49">
        <f t="shared" si="388"/>
        <v>0.365447386534739</v>
      </c>
      <c r="AK79" s="49">
        <f t="shared" si="388"/>
        <v>0.402702710260271</v>
      </c>
      <c r="AL79" s="49">
        <f t="shared" si="388"/>
        <v>0.419286921918692</v>
      </c>
      <c r="AM79" s="49">
        <f t="shared" si="388"/>
        <v>0.352197225209722</v>
      </c>
      <c r="AN79" s="49">
        <f t="shared" ref="AN79:AT79" si="389">Y79+0.0001</f>
        <v>0.320835642073564</v>
      </c>
      <c r="AO79" s="49">
        <f t="shared" si="389"/>
        <v>0.28590339858034</v>
      </c>
      <c r="AP79" s="49">
        <f t="shared" si="389"/>
        <v>0.350454915035491</v>
      </c>
      <c r="AQ79" s="49">
        <f t="shared" si="389"/>
        <v>0.388032888793289</v>
      </c>
      <c r="AR79" s="49">
        <f t="shared" si="389"/>
        <v>0.348002774790277</v>
      </c>
      <c r="AS79" s="49">
        <f t="shared" si="389"/>
        <v>0.382418778231878</v>
      </c>
      <c r="AT79" s="49">
        <f t="shared" si="389"/>
        <v>0.386312088621209</v>
      </c>
      <c r="AU79" s="49">
        <f t="shared" si="355"/>
        <v>4.96266048612605</v>
      </c>
      <c r="AV79" s="50"/>
      <c r="AW79" s="49">
        <f t="shared" si="356"/>
        <v>0.00142568836617458</v>
      </c>
      <c r="AX79" s="49">
        <f t="shared" ref="AX79:BN79" si="390">AH79/$AU$113</f>
        <v>0.00182869739277076</v>
      </c>
      <c r="AY79" s="49">
        <f t="shared" si="390"/>
        <v>0.00166540165877018</v>
      </c>
      <c r="AZ79" s="49">
        <f t="shared" si="390"/>
        <v>0.00187076008352479</v>
      </c>
      <c r="BA79" s="49">
        <f t="shared" si="390"/>
        <v>0.00206147364474462</v>
      </c>
      <c r="BB79" s="49">
        <f t="shared" si="390"/>
        <v>0.00214636980854398</v>
      </c>
      <c r="BC79" s="49">
        <f t="shared" si="390"/>
        <v>0.00180293124189002</v>
      </c>
      <c r="BD79" s="49">
        <f t="shared" si="390"/>
        <v>0.00164238830178695</v>
      </c>
      <c r="BE79" s="49">
        <f t="shared" si="390"/>
        <v>0.00146356681020439</v>
      </c>
      <c r="BF79" s="49">
        <f t="shared" si="390"/>
        <v>0.00179401218966207</v>
      </c>
      <c r="BG79" s="49">
        <f t="shared" si="390"/>
        <v>0.00198637742722041</v>
      </c>
      <c r="BH79" s="49">
        <f t="shared" si="390"/>
        <v>0.00178145944948941</v>
      </c>
      <c r="BI79" s="49">
        <f t="shared" si="390"/>
        <v>0.00195763825893036</v>
      </c>
      <c r="BJ79" s="49">
        <f t="shared" si="390"/>
        <v>0.00197756848674837</v>
      </c>
      <c r="BK79" s="49"/>
      <c r="BL79" s="49">
        <f t="shared" si="358"/>
        <v>-0.0093426791707672</v>
      </c>
      <c r="BM79" s="49">
        <f t="shared" ref="BM79:BY79" si="391">AX79*LN(AX79)</f>
        <v>-0.0115283851790952</v>
      </c>
      <c r="BN79" s="49">
        <f t="shared" si="391"/>
        <v>-0.0106547217865346</v>
      </c>
      <c r="BO79" s="49">
        <f t="shared" si="391"/>
        <v>-0.0117510119734919</v>
      </c>
      <c r="BP79" s="49">
        <f t="shared" si="391"/>
        <v>-0.0127488419438093</v>
      </c>
      <c r="BQ79" s="49">
        <f t="shared" si="391"/>
        <v>-0.0131872474348489</v>
      </c>
      <c r="BR79" s="49">
        <f t="shared" si="391"/>
        <v>-0.0113915352347773</v>
      </c>
      <c r="BS79" s="49">
        <f t="shared" si="391"/>
        <v>-0.0105303431013144</v>
      </c>
      <c r="BT79" s="49">
        <f t="shared" si="391"/>
        <v>-0.00955252318868393</v>
      </c>
      <c r="BU79" s="49">
        <f t="shared" si="391"/>
        <v>-0.0113440785718082</v>
      </c>
      <c r="BV79" s="49">
        <f t="shared" si="391"/>
        <v>-0.0123581333191907</v>
      </c>
      <c r="BW79" s="49">
        <f t="shared" si="391"/>
        <v>-0.0112772125423233</v>
      </c>
      <c r="BX79" s="49">
        <f t="shared" si="391"/>
        <v>-0.0122078644880928</v>
      </c>
      <c r="BY79" s="49">
        <f t="shared" si="391"/>
        <v>-0.012312118380042</v>
      </c>
      <c r="BZ79" s="49">
        <f t="shared" si="360"/>
        <v>-0.16018669631478</v>
      </c>
      <c r="CA79" s="49"/>
      <c r="CB79" s="49"/>
      <c r="CC79" s="50"/>
      <c r="CD79" s="49"/>
      <c r="CE79" s="49"/>
      <c r="CF79" s="49">
        <f t="shared" si="361"/>
        <v>7.46488088575577e-5</v>
      </c>
      <c r="CG79" s="49">
        <f t="shared" si="345"/>
        <v>9.57502953450785e-5</v>
      </c>
      <c r="CH79" s="49">
        <f t="shared" si="346"/>
        <v>8.72001575142062e-5</v>
      </c>
      <c r="CI79" s="49">
        <f t="shared" si="347"/>
        <v>9.79526909292953e-5</v>
      </c>
      <c r="CJ79" s="49">
        <f t="shared" si="348"/>
        <v>0.000107938421693335</v>
      </c>
      <c r="CK79" s="49">
        <f t="shared" ref="CK79:CS79" si="392">BB79*$CD$113</f>
        <v>0.000112383570896034</v>
      </c>
      <c r="CL79" s="49">
        <f t="shared" si="392"/>
        <v>9.44011839139092e-5</v>
      </c>
      <c r="CM79" s="49">
        <f t="shared" si="392"/>
        <v>8.59951819196999e-5</v>
      </c>
      <c r="CN79" s="49">
        <f t="shared" si="392"/>
        <v>7.66321179700462e-5</v>
      </c>
      <c r="CO79" s="49">
        <f t="shared" si="392"/>
        <v>9.39341838031197e-5</v>
      </c>
      <c r="CP79" s="49">
        <f t="shared" si="392"/>
        <v>0.000104006396069158</v>
      </c>
      <c r="CQ79" s="49">
        <f t="shared" si="392"/>
        <v>9.3276924387935e-5</v>
      </c>
      <c r="CR79" s="49">
        <f t="shared" si="392"/>
        <v>0.000102501617934392</v>
      </c>
      <c r="CS79" s="49">
        <f t="shared" si="392"/>
        <v>0.000103545161391835</v>
      </c>
      <c r="CT79" s="59">
        <v>2016</v>
      </c>
    </row>
    <row r="80" ht="22.5" customHeight="1" spans="1:98">
      <c r="A80" s="43">
        <v>2015</v>
      </c>
      <c r="B80" s="40">
        <v>7.402</v>
      </c>
      <c r="C80" s="40">
        <v>3.816</v>
      </c>
      <c r="D80" s="40">
        <v>5.29</v>
      </c>
      <c r="E80" s="40">
        <v>3.439</v>
      </c>
      <c r="F80" s="40">
        <v>1.72</v>
      </c>
      <c r="G80" s="40">
        <v>0.956</v>
      </c>
      <c r="H80" s="40">
        <v>4.041</v>
      </c>
      <c r="I80" s="40">
        <v>5.489</v>
      </c>
      <c r="J80" s="40">
        <v>7.107</v>
      </c>
      <c r="K80" s="40">
        <v>4.132</v>
      </c>
      <c r="L80" s="40">
        <v>2.398</v>
      </c>
      <c r="M80" s="40">
        <v>4.245</v>
      </c>
      <c r="N80" s="40">
        <v>2.658</v>
      </c>
      <c r="O80" s="40">
        <v>2.488</v>
      </c>
      <c r="Q80" s="50"/>
      <c r="R80" s="49">
        <f t="shared" si="350"/>
        <v>0.280877608087761</v>
      </c>
      <c r="S80" s="49">
        <f t="shared" ref="S80:AE80" si="393">(MAX($B$73:$O$112)-C80)/(MAX($B$73:$O$112)-MIN($B$73:$O$112))</f>
        <v>0.358012475801248</v>
      </c>
      <c r="T80" s="49">
        <f t="shared" si="393"/>
        <v>0.326306732630673</v>
      </c>
      <c r="U80" s="49">
        <f t="shared" si="393"/>
        <v>0.366121746612175</v>
      </c>
      <c r="V80" s="49">
        <f t="shared" si="393"/>
        <v>0.403097440309744</v>
      </c>
      <c r="W80" s="49">
        <f t="shared" si="393"/>
        <v>0.419531081953108</v>
      </c>
      <c r="X80" s="49">
        <f t="shared" si="393"/>
        <v>0.353172725317273</v>
      </c>
      <c r="Y80" s="49">
        <f t="shared" si="393"/>
        <v>0.322026242202624</v>
      </c>
      <c r="Z80" s="49">
        <f t="shared" si="393"/>
        <v>0.287223058722306</v>
      </c>
      <c r="AA80" s="49">
        <f t="shared" si="393"/>
        <v>0.351215315121532</v>
      </c>
      <c r="AB80" s="49">
        <f t="shared" si="393"/>
        <v>0.388513658851366</v>
      </c>
      <c r="AC80" s="49">
        <f t="shared" si="393"/>
        <v>0.348784684878468</v>
      </c>
      <c r="AD80" s="49">
        <f t="shared" si="393"/>
        <v>0.382921058292106</v>
      </c>
      <c r="AE80" s="49">
        <f t="shared" si="393"/>
        <v>0.386577758657776</v>
      </c>
      <c r="AF80" s="50"/>
      <c r="AG80" s="49">
        <f t="shared" si="352"/>
        <v>0.280977608087761</v>
      </c>
      <c r="AH80" s="49">
        <f t="shared" ref="AH80:AM80" si="394">S80+0.0001</f>
        <v>0.358112475801248</v>
      </c>
      <c r="AI80" s="49">
        <f t="shared" si="394"/>
        <v>0.326406732630673</v>
      </c>
      <c r="AJ80" s="49">
        <f t="shared" si="394"/>
        <v>0.366221746612175</v>
      </c>
      <c r="AK80" s="49">
        <f t="shared" si="394"/>
        <v>0.403197440309744</v>
      </c>
      <c r="AL80" s="49">
        <f t="shared" si="394"/>
        <v>0.419631081953108</v>
      </c>
      <c r="AM80" s="49">
        <f t="shared" si="394"/>
        <v>0.353272725317272</v>
      </c>
      <c r="AN80" s="49">
        <f t="shared" ref="AN80:AT80" si="395">Y80+0.0001</f>
        <v>0.322126242202624</v>
      </c>
      <c r="AO80" s="49">
        <f t="shared" si="395"/>
        <v>0.287323058722306</v>
      </c>
      <c r="AP80" s="49">
        <f t="shared" si="395"/>
        <v>0.351315315121532</v>
      </c>
      <c r="AQ80" s="49">
        <f t="shared" si="395"/>
        <v>0.388613658851366</v>
      </c>
      <c r="AR80" s="49">
        <f t="shared" si="395"/>
        <v>0.348884684878468</v>
      </c>
      <c r="AS80" s="49">
        <f t="shared" si="395"/>
        <v>0.383021058292106</v>
      </c>
      <c r="AT80" s="49">
        <f t="shared" si="395"/>
        <v>0.386677758657776</v>
      </c>
      <c r="AU80" s="49">
        <f t="shared" si="355"/>
        <v>4.97578158743816</v>
      </c>
      <c r="AV80" s="50"/>
      <c r="AW80" s="49">
        <f t="shared" si="356"/>
        <v>0.00143835121810315</v>
      </c>
      <c r="AX80" s="49">
        <f t="shared" ref="AX80:BN80" si="396">AH80/$AU$113</f>
        <v>0.00183321197476269</v>
      </c>
      <c r="AY80" s="49">
        <f t="shared" si="396"/>
        <v>0.00167090724656521</v>
      </c>
      <c r="AZ80" s="49">
        <f t="shared" si="396"/>
        <v>0.00187472410673721</v>
      </c>
      <c r="BA80" s="49">
        <f t="shared" si="396"/>
        <v>0.00206400621513033</v>
      </c>
      <c r="BB80" s="49">
        <f t="shared" si="396"/>
        <v>0.00214813159663839</v>
      </c>
      <c r="BC80" s="49">
        <f t="shared" si="396"/>
        <v>0.00180843682968505</v>
      </c>
      <c r="BD80" s="49">
        <f t="shared" si="396"/>
        <v>0.00164899500714099</v>
      </c>
      <c r="BE80" s="49">
        <f t="shared" si="396"/>
        <v>0.00147083418609383</v>
      </c>
      <c r="BF80" s="49">
        <f t="shared" si="396"/>
        <v>0.0017984166598981</v>
      </c>
      <c r="BG80" s="49">
        <f t="shared" si="396"/>
        <v>0.00198935044462973</v>
      </c>
      <c r="BH80" s="49">
        <f t="shared" si="396"/>
        <v>0.00178597403148133</v>
      </c>
      <c r="BI80" s="49">
        <f t="shared" si="396"/>
        <v>0.00196072138809557</v>
      </c>
      <c r="BJ80" s="49">
        <f t="shared" si="396"/>
        <v>0.00197944038659868</v>
      </c>
      <c r="BK80" s="49"/>
      <c r="BL80" s="49">
        <f t="shared" si="358"/>
        <v>-0.00941294119089945</v>
      </c>
      <c r="BM80" s="49">
        <f t="shared" ref="BM80:BY80" si="397">AX80*LN(AX80)</f>
        <v>-0.0115523256372766</v>
      </c>
      <c r="BN80" s="49">
        <f t="shared" si="397"/>
        <v>-0.0106844301465842</v>
      </c>
      <c r="BO80" s="49">
        <f t="shared" si="397"/>
        <v>-0.0117719434103901</v>
      </c>
      <c r="BP80" s="49">
        <f t="shared" si="397"/>
        <v>-0.0127619700800241</v>
      </c>
      <c r="BQ80" s="49">
        <f t="shared" si="397"/>
        <v>-0.0131963093099984</v>
      </c>
      <c r="BR80" s="49">
        <f t="shared" si="397"/>
        <v>-0.0114208074330417</v>
      </c>
      <c r="BS80" s="49">
        <f t="shared" si="397"/>
        <v>-0.0105660827028591</v>
      </c>
      <c r="BT80" s="49">
        <f t="shared" si="397"/>
        <v>-0.00959267108105924</v>
      </c>
      <c r="BU80" s="49">
        <f t="shared" si="397"/>
        <v>-0.0113675194891128</v>
      </c>
      <c r="BV80" s="49">
        <f t="shared" si="397"/>
        <v>-0.0123736545354492</v>
      </c>
      <c r="BW80" s="49">
        <f t="shared" si="397"/>
        <v>-0.0113012710039387</v>
      </c>
      <c r="BX80" s="49">
        <f t="shared" si="397"/>
        <v>-0.0122240053767087</v>
      </c>
      <c r="BY80" s="49">
        <f t="shared" si="397"/>
        <v>-0.0123218998318986</v>
      </c>
      <c r="BZ80" s="49">
        <f t="shared" si="360"/>
        <v>-0.160547831229241</v>
      </c>
      <c r="CA80" s="49"/>
      <c r="CB80" s="49"/>
      <c r="CC80" s="50"/>
      <c r="CD80" s="49"/>
      <c r="CE80" s="49"/>
      <c r="CF80" s="49">
        <f t="shared" si="361"/>
        <v>7.53118337062094e-5</v>
      </c>
      <c r="CG80" s="49">
        <f t="shared" si="345"/>
        <v>9.59866781172068e-5</v>
      </c>
      <c r="CH80" s="49">
        <f t="shared" si="346"/>
        <v>8.7488429187533e-5</v>
      </c>
      <c r="CI80" s="49">
        <f t="shared" si="347"/>
        <v>9.81602465340906e-5</v>
      </c>
      <c r="CJ80" s="49">
        <f t="shared" si="348"/>
        <v>0.000108071026663065</v>
      </c>
      <c r="CK80" s="49">
        <f t="shared" ref="CK80:CS80" si="398">BB80*$CD$113</f>
        <v>0.000112475817831499</v>
      </c>
      <c r="CL80" s="49">
        <f t="shared" si="398"/>
        <v>9.46894555872359e-5</v>
      </c>
      <c r="CM80" s="49">
        <f t="shared" si="398"/>
        <v>8.63411079276923e-5</v>
      </c>
      <c r="CN80" s="49">
        <f t="shared" si="398"/>
        <v>7.70126365788376e-5</v>
      </c>
      <c r="CO80" s="49">
        <f t="shared" si="398"/>
        <v>9.41648011417814e-5</v>
      </c>
      <c r="CP80" s="49">
        <f t="shared" si="398"/>
        <v>0.000104162062772754</v>
      </c>
      <c r="CQ80" s="49">
        <f t="shared" si="398"/>
        <v>9.35133071600627e-5</v>
      </c>
      <c r="CR80" s="49">
        <f t="shared" si="398"/>
        <v>0.000102663050071455</v>
      </c>
      <c r="CS80" s="49">
        <f t="shared" si="398"/>
        <v>0.000103643173760766</v>
      </c>
      <c r="CT80" s="59">
        <v>2015</v>
      </c>
    </row>
    <row r="81" ht="22.5" customHeight="1" spans="1:98">
      <c r="A81" s="43">
        <v>2014</v>
      </c>
      <c r="B81" s="40">
        <v>7.297</v>
      </c>
      <c r="C81" s="40">
        <v>3.779</v>
      </c>
      <c r="D81" s="40">
        <v>5.265</v>
      </c>
      <c r="E81" s="40">
        <v>3.403</v>
      </c>
      <c r="F81" s="40">
        <v>1.693</v>
      </c>
      <c r="G81" s="40">
        <v>0.942</v>
      </c>
      <c r="H81" s="40">
        <v>4.02</v>
      </c>
      <c r="I81" s="40">
        <v>5.432</v>
      </c>
      <c r="J81" s="40">
        <v>7.08</v>
      </c>
      <c r="K81" s="40">
        <v>4.12</v>
      </c>
      <c r="L81" s="40">
        <v>2.381</v>
      </c>
      <c r="M81" s="40">
        <v>4.199</v>
      </c>
      <c r="N81" s="40">
        <v>2.664</v>
      </c>
      <c r="O81" s="40">
        <v>2.482</v>
      </c>
      <c r="Q81" s="50"/>
      <c r="R81" s="49">
        <f t="shared" si="350"/>
        <v>0.283136158313616</v>
      </c>
      <c r="S81" s="49">
        <f t="shared" ref="S81:AE81" si="399">(MAX($B$73:$O$112)-C81)/(MAX($B$73:$O$112)-MIN($B$73:$O$112))</f>
        <v>0.358808345880835</v>
      </c>
      <c r="T81" s="49">
        <f t="shared" si="399"/>
        <v>0.326844482684448</v>
      </c>
      <c r="U81" s="49">
        <f t="shared" si="399"/>
        <v>0.366896106689611</v>
      </c>
      <c r="V81" s="49">
        <f t="shared" si="399"/>
        <v>0.403678210367821</v>
      </c>
      <c r="W81" s="49">
        <f t="shared" si="399"/>
        <v>0.419832221983222</v>
      </c>
      <c r="X81" s="49">
        <f t="shared" si="399"/>
        <v>0.353624435362444</v>
      </c>
      <c r="Y81" s="49">
        <f t="shared" si="399"/>
        <v>0.323252312325231</v>
      </c>
      <c r="Z81" s="49">
        <f t="shared" si="399"/>
        <v>0.287803828780383</v>
      </c>
      <c r="AA81" s="49">
        <f t="shared" si="399"/>
        <v>0.351473435147343</v>
      </c>
      <c r="AB81" s="49">
        <f t="shared" si="399"/>
        <v>0.388879328887933</v>
      </c>
      <c r="AC81" s="49">
        <f t="shared" si="399"/>
        <v>0.349774144977415</v>
      </c>
      <c r="AD81" s="49">
        <f t="shared" si="399"/>
        <v>0.3827919982792</v>
      </c>
      <c r="AE81" s="49">
        <f t="shared" si="399"/>
        <v>0.386706818670682</v>
      </c>
      <c r="AF81" s="50"/>
      <c r="AG81" s="49">
        <f t="shared" si="352"/>
        <v>0.283236158313616</v>
      </c>
      <c r="AH81" s="49">
        <f t="shared" ref="AH81:AM81" si="400">S81+0.0001</f>
        <v>0.358908345880835</v>
      </c>
      <c r="AI81" s="49">
        <f t="shared" si="400"/>
        <v>0.326944482684448</v>
      </c>
      <c r="AJ81" s="49">
        <f t="shared" si="400"/>
        <v>0.366996106689611</v>
      </c>
      <c r="AK81" s="49">
        <f t="shared" si="400"/>
        <v>0.403778210367821</v>
      </c>
      <c r="AL81" s="49">
        <f t="shared" si="400"/>
        <v>0.419932221983222</v>
      </c>
      <c r="AM81" s="49">
        <f t="shared" si="400"/>
        <v>0.353724435362444</v>
      </c>
      <c r="AN81" s="49">
        <f t="shared" ref="AN81:AT81" si="401">Y81+0.0001</f>
        <v>0.323352312325231</v>
      </c>
      <c r="AO81" s="49">
        <f t="shared" si="401"/>
        <v>0.287903828780383</v>
      </c>
      <c r="AP81" s="49">
        <f t="shared" si="401"/>
        <v>0.351573435147343</v>
      </c>
      <c r="AQ81" s="49">
        <f t="shared" si="401"/>
        <v>0.388979328887933</v>
      </c>
      <c r="AR81" s="49">
        <f t="shared" si="401"/>
        <v>0.349874144977415</v>
      </c>
      <c r="AS81" s="49">
        <f t="shared" si="401"/>
        <v>0.3828919982792</v>
      </c>
      <c r="AT81" s="49">
        <f t="shared" si="401"/>
        <v>0.386806818670682</v>
      </c>
      <c r="AU81" s="49">
        <f t="shared" si="355"/>
        <v>4.98490182835018</v>
      </c>
      <c r="AV81" s="50"/>
      <c r="AW81" s="49">
        <f t="shared" si="356"/>
        <v>0.00144991295247271</v>
      </c>
      <c r="AX81" s="49">
        <f t="shared" ref="AX81:BN81" si="402">AH81/$AU$113</f>
        <v>0.00183728610973101</v>
      </c>
      <c r="AY81" s="49">
        <f t="shared" si="402"/>
        <v>0.00167366004046272</v>
      </c>
      <c r="AZ81" s="49">
        <f t="shared" si="402"/>
        <v>0.00187868812994963</v>
      </c>
      <c r="BA81" s="49">
        <f t="shared" si="402"/>
        <v>0.00206697923253965</v>
      </c>
      <c r="BB81" s="49">
        <f t="shared" si="402"/>
        <v>0.002149673161221</v>
      </c>
      <c r="BC81" s="49">
        <f t="shared" si="402"/>
        <v>0.00181074917655896</v>
      </c>
      <c r="BD81" s="49">
        <f t="shared" si="402"/>
        <v>0.00165527137722732</v>
      </c>
      <c r="BE81" s="49">
        <f t="shared" si="402"/>
        <v>0.00147380720350314</v>
      </c>
      <c r="BF81" s="49">
        <f t="shared" si="402"/>
        <v>0.0017997380009689</v>
      </c>
      <c r="BG81" s="49">
        <f t="shared" si="402"/>
        <v>0.00199122234448004</v>
      </c>
      <c r="BH81" s="49">
        <f t="shared" si="402"/>
        <v>0.00179103917225276</v>
      </c>
      <c r="BI81" s="49">
        <f t="shared" si="402"/>
        <v>0.00196006071756017</v>
      </c>
      <c r="BJ81" s="49">
        <f t="shared" si="402"/>
        <v>0.00198010105713408</v>
      </c>
      <c r="BK81" s="49"/>
      <c r="BL81" s="49">
        <f t="shared" si="358"/>
        <v>-0.00947699608328407</v>
      </c>
      <c r="BM81" s="49">
        <f t="shared" ref="BM81:BY81" si="403">AX81*LN(AX81)</f>
        <v>-0.0115739208964348</v>
      </c>
      <c r="BN81" s="49">
        <f t="shared" si="403"/>
        <v>-0.0106992775200857</v>
      </c>
      <c r="BO81" s="49">
        <f t="shared" si="403"/>
        <v>-0.0117928664655259</v>
      </c>
      <c r="BP81" s="49">
        <f t="shared" si="403"/>
        <v>-0.0127773774054893</v>
      </c>
      <c r="BQ81" s="49">
        <f t="shared" si="403"/>
        <v>-0.0132042372654204</v>
      </c>
      <c r="BR81" s="49">
        <f t="shared" si="403"/>
        <v>-0.0114330967551875</v>
      </c>
      <c r="BS81" s="49">
        <f t="shared" si="403"/>
        <v>-0.0106000108049816</v>
      </c>
      <c r="BT81" s="49">
        <f t="shared" si="403"/>
        <v>-0.00960908485922065</v>
      </c>
      <c r="BU81" s="49">
        <f t="shared" si="403"/>
        <v>-0.0113745496596531</v>
      </c>
      <c r="BV81" s="49">
        <f t="shared" si="403"/>
        <v>-0.0123834248732348</v>
      </c>
      <c r="BW81" s="49">
        <f t="shared" si="403"/>
        <v>-0.0113282498413027</v>
      </c>
      <c r="BX81" s="49">
        <f t="shared" si="403"/>
        <v>-0.0122205470232495</v>
      </c>
      <c r="BY81" s="49">
        <f t="shared" si="403"/>
        <v>-0.0123253516862949</v>
      </c>
      <c r="BZ81" s="49">
        <f t="shared" si="360"/>
        <v>-0.160798991139365</v>
      </c>
      <c r="CA81" s="49"/>
      <c r="CB81" s="49"/>
      <c r="CC81" s="50"/>
      <c r="CD81" s="49"/>
      <c r="CE81" s="49"/>
      <c r="CF81" s="49">
        <f t="shared" si="361"/>
        <v>7.59172042201955e-5</v>
      </c>
      <c r="CG81" s="49">
        <f t="shared" si="345"/>
        <v>9.61999991554685e-5</v>
      </c>
      <c r="CH81" s="49">
        <f t="shared" si="346"/>
        <v>8.76325650241961e-5</v>
      </c>
      <c r="CI81" s="49">
        <f t="shared" si="347"/>
        <v>9.83678021388858e-5</v>
      </c>
      <c r="CJ81" s="49">
        <f t="shared" si="348"/>
        <v>0.000108226693366662</v>
      </c>
      <c r="CK81" s="49">
        <f t="shared" ref="CK81:CS81" si="404">BB81*$CD$113</f>
        <v>0.00011255653390003</v>
      </c>
      <c r="CL81" s="49">
        <f t="shared" si="404"/>
        <v>9.48105296900331e-5</v>
      </c>
      <c r="CM81" s="49">
        <f t="shared" si="404"/>
        <v>8.66697376352846e-5</v>
      </c>
      <c r="CN81" s="49">
        <f t="shared" si="404"/>
        <v>7.71683032824338e-5</v>
      </c>
      <c r="CO81" s="49">
        <f t="shared" si="404"/>
        <v>9.42339863433795e-5</v>
      </c>
      <c r="CP81" s="49">
        <f t="shared" si="404"/>
        <v>0.000104260075141685</v>
      </c>
      <c r="CQ81" s="49">
        <f t="shared" si="404"/>
        <v>9.37785170995235e-5</v>
      </c>
      <c r="CR81" s="49">
        <f t="shared" si="404"/>
        <v>0.000102628457470656</v>
      </c>
      <c r="CS81" s="49">
        <f t="shared" si="404"/>
        <v>0.000103677766361565</v>
      </c>
      <c r="CT81" s="59">
        <v>2014</v>
      </c>
    </row>
    <row r="82" ht="22.5" customHeight="1" spans="1:98">
      <c r="A82" s="43">
        <v>2013</v>
      </c>
      <c r="B82" s="40">
        <v>7.244</v>
      </c>
      <c r="C82" s="40">
        <v>3.724</v>
      </c>
      <c r="D82" s="40">
        <v>5.218</v>
      </c>
      <c r="E82" s="40">
        <v>3.362</v>
      </c>
      <c r="F82" s="40">
        <v>1.694</v>
      </c>
      <c r="G82" s="40">
        <v>0.93</v>
      </c>
      <c r="H82" s="40">
        <v>3.965</v>
      </c>
      <c r="I82" s="40">
        <v>5.382</v>
      </c>
      <c r="J82" s="40">
        <v>7.009</v>
      </c>
      <c r="K82" s="40">
        <v>4.117</v>
      </c>
      <c r="L82" s="40">
        <v>2.336</v>
      </c>
      <c r="M82" s="40">
        <v>4.137</v>
      </c>
      <c r="N82" s="40">
        <v>2.638</v>
      </c>
      <c r="O82" s="40">
        <v>2.465</v>
      </c>
      <c r="Q82" s="50"/>
      <c r="R82" s="49">
        <f t="shared" si="350"/>
        <v>0.284276188427619</v>
      </c>
      <c r="S82" s="49">
        <f t="shared" ref="S82:AE82" si="405">(MAX($B$73:$O$112)-C82)/(MAX($B$73:$O$112)-MIN($B$73:$O$112))</f>
        <v>0.35999139599914</v>
      </c>
      <c r="T82" s="49">
        <f t="shared" si="405"/>
        <v>0.327855452785545</v>
      </c>
      <c r="U82" s="49">
        <f t="shared" si="405"/>
        <v>0.367778016777802</v>
      </c>
      <c r="V82" s="49">
        <f t="shared" si="405"/>
        <v>0.40365670036567</v>
      </c>
      <c r="W82" s="49">
        <f t="shared" si="405"/>
        <v>0.420090342009034</v>
      </c>
      <c r="X82" s="49">
        <f t="shared" si="405"/>
        <v>0.354807485480749</v>
      </c>
      <c r="Y82" s="49">
        <f t="shared" si="405"/>
        <v>0.324327812432781</v>
      </c>
      <c r="Z82" s="49">
        <f t="shared" si="405"/>
        <v>0.289331038933104</v>
      </c>
      <c r="AA82" s="49">
        <f t="shared" si="405"/>
        <v>0.351537965153796</v>
      </c>
      <c r="AB82" s="49">
        <f t="shared" si="405"/>
        <v>0.389847278984728</v>
      </c>
      <c r="AC82" s="49">
        <f t="shared" si="405"/>
        <v>0.351107765110777</v>
      </c>
      <c r="AD82" s="49">
        <f t="shared" si="405"/>
        <v>0.383351258335126</v>
      </c>
      <c r="AE82" s="49">
        <f t="shared" si="405"/>
        <v>0.387072488707249</v>
      </c>
      <c r="AF82" s="50"/>
      <c r="AG82" s="49">
        <f t="shared" si="352"/>
        <v>0.284376188427619</v>
      </c>
      <c r="AH82" s="49">
        <f t="shared" ref="AH82:AM82" si="406">S82+0.0001</f>
        <v>0.36009139599914</v>
      </c>
      <c r="AI82" s="49">
        <f t="shared" si="406"/>
        <v>0.327955452785545</v>
      </c>
      <c r="AJ82" s="49">
        <f t="shared" si="406"/>
        <v>0.367878016777802</v>
      </c>
      <c r="AK82" s="49">
        <f t="shared" si="406"/>
        <v>0.40375670036567</v>
      </c>
      <c r="AL82" s="49">
        <f t="shared" si="406"/>
        <v>0.420190342009034</v>
      </c>
      <c r="AM82" s="49">
        <f t="shared" si="406"/>
        <v>0.354907485480749</v>
      </c>
      <c r="AN82" s="49">
        <f t="shared" ref="AN82:AT82" si="407">Y82+0.0001</f>
        <v>0.324427812432781</v>
      </c>
      <c r="AO82" s="49">
        <f t="shared" si="407"/>
        <v>0.289431038933104</v>
      </c>
      <c r="AP82" s="49">
        <f t="shared" si="407"/>
        <v>0.351637965153796</v>
      </c>
      <c r="AQ82" s="49">
        <f t="shared" si="407"/>
        <v>0.389947278984728</v>
      </c>
      <c r="AR82" s="49">
        <f t="shared" si="407"/>
        <v>0.351207765110777</v>
      </c>
      <c r="AS82" s="49">
        <f t="shared" si="407"/>
        <v>0.383451258335126</v>
      </c>
      <c r="AT82" s="49">
        <f t="shared" si="407"/>
        <v>0.387172488707249</v>
      </c>
      <c r="AU82" s="49">
        <f t="shared" si="355"/>
        <v>4.99643118950312</v>
      </c>
      <c r="AV82" s="50"/>
      <c r="AW82" s="49">
        <f t="shared" si="356"/>
        <v>0.00145574887553545</v>
      </c>
      <c r="AX82" s="49">
        <f t="shared" ref="AX82:BN82" si="408">AH82/$AU$113</f>
        <v>0.00184334225630554</v>
      </c>
      <c r="AY82" s="49">
        <f t="shared" si="408"/>
        <v>0.00167883529299005</v>
      </c>
      <c r="AZ82" s="49">
        <f t="shared" si="408"/>
        <v>0.00188320271194156</v>
      </c>
      <c r="BA82" s="49">
        <f t="shared" si="408"/>
        <v>0.00206686912078375</v>
      </c>
      <c r="BB82" s="49">
        <f t="shared" si="408"/>
        <v>0.0021509945022918</v>
      </c>
      <c r="BC82" s="49">
        <f t="shared" si="408"/>
        <v>0.0018168053231335</v>
      </c>
      <c r="BD82" s="49">
        <f t="shared" si="408"/>
        <v>0.00166077696502235</v>
      </c>
      <c r="BE82" s="49">
        <f t="shared" si="408"/>
        <v>0.00148162513817209</v>
      </c>
      <c r="BF82" s="49">
        <f t="shared" si="408"/>
        <v>0.00180006833623661</v>
      </c>
      <c r="BG82" s="49">
        <f t="shared" si="408"/>
        <v>0.00199617737349557</v>
      </c>
      <c r="BH82" s="49">
        <f t="shared" si="408"/>
        <v>0.00179786610111859</v>
      </c>
      <c r="BI82" s="49">
        <f t="shared" si="408"/>
        <v>0.00196292362321359</v>
      </c>
      <c r="BJ82" s="49">
        <f t="shared" si="408"/>
        <v>0.00198197295698439</v>
      </c>
      <c r="BK82" s="49"/>
      <c r="BL82" s="49">
        <f t="shared" si="358"/>
        <v>-0.00950929349347836</v>
      </c>
      <c r="BM82" s="49">
        <f t="shared" ref="BM82:BY82" si="409">AX82*LN(AX82)</f>
        <v>-0.011606005267377</v>
      </c>
      <c r="BN82" s="49">
        <f t="shared" si="409"/>
        <v>-0.0107271783307077</v>
      </c>
      <c r="BO82" s="49">
        <f t="shared" si="409"/>
        <v>-0.011816685314271</v>
      </c>
      <c r="BP82" s="49">
        <f t="shared" si="409"/>
        <v>-0.0127768068400995</v>
      </c>
      <c r="BQ82" s="49">
        <f t="shared" si="409"/>
        <v>-0.0132110317758799</v>
      </c>
      <c r="BR82" s="49">
        <f t="shared" si="409"/>
        <v>-0.0114652690902829</v>
      </c>
      <c r="BS82" s="49">
        <f t="shared" si="409"/>
        <v>-0.01062975270104</v>
      </c>
      <c r="BT82" s="49">
        <f t="shared" si="409"/>
        <v>-0.00965221842711</v>
      </c>
      <c r="BU82" s="49">
        <f t="shared" si="409"/>
        <v>-0.0113763070506808</v>
      </c>
      <c r="BV82" s="49">
        <f t="shared" si="409"/>
        <v>-0.0124092790422691</v>
      </c>
      <c r="BW82" s="49">
        <f t="shared" si="409"/>
        <v>-0.0113645899649013</v>
      </c>
      <c r="BX82" s="49">
        <f t="shared" si="409"/>
        <v>-0.0122355316142204</v>
      </c>
      <c r="BY82" s="49">
        <f t="shared" si="409"/>
        <v>-0.0123351307435716</v>
      </c>
      <c r="BZ82" s="49">
        <f t="shared" si="360"/>
        <v>-0.16111507965589</v>
      </c>
      <c r="CA82" s="49"/>
      <c r="CB82" s="49"/>
      <c r="CC82" s="50"/>
      <c r="CD82" s="49"/>
      <c r="CE82" s="49"/>
      <c r="CF82" s="49">
        <f t="shared" si="361"/>
        <v>7.62227721939223e-5</v>
      </c>
      <c r="CG82" s="49">
        <f t="shared" si="345"/>
        <v>9.65170979961279e-5</v>
      </c>
      <c r="CH82" s="49">
        <f t="shared" si="346"/>
        <v>8.79035403971234e-5</v>
      </c>
      <c r="CI82" s="49">
        <f t="shared" si="347"/>
        <v>9.8604184911014e-5</v>
      </c>
      <c r="CJ82" s="49">
        <f t="shared" si="348"/>
        <v>0.000108220927933195</v>
      </c>
      <c r="CK82" s="49">
        <f t="shared" ref="CK82:CS82" si="410">BB82*$CD$113</f>
        <v>0.000112625719101629</v>
      </c>
      <c r="CL82" s="49">
        <f t="shared" si="410"/>
        <v>9.51276285306929e-5</v>
      </c>
      <c r="CM82" s="49">
        <f t="shared" si="410"/>
        <v>8.69580093086114e-5</v>
      </c>
      <c r="CN82" s="49">
        <f t="shared" si="410"/>
        <v>7.75776490585582e-5</v>
      </c>
      <c r="CO82" s="49">
        <f t="shared" si="410"/>
        <v>9.42512826437795e-5</v>
      </c>
      <c r="CP82" s="49">
        <f t="shared" si="410"/>
        <v>0.00010451951964768</v>
      </c>
      <c r="CQ82" s="49">
        <f t="shared" si="410"/>
        <v>9.41359739744484e-5</v>
      </c>
      <c r="CR82" s="49">
        <f t="shared" si="410"/>
        <v>0.000102778358740786</v>
      </c>
      <c r="CS82" s="49">
        <f t="shared" si="410"/>
        <v>0.000103775778730496</v>
      </c>
      <c r="CT82" s="59">
        <v>2013</v>
      </c>
    </row>
    <row r="83" ht="22.5" customHeight="1" spans="1:98">
      <c r="A83" s="42" t="s">
        <v>51</v>
      </c>
      <c r="B83" s="40">
        <v>11.41</v>
      </c>
      <c r="C83" s="40">
        <v>4.23</v>
      </c>
      <c r="D83" s="40">
        <v>-0.7</v>
      </c>
      <c r="E83" s="40">
        <v>0.34</v>
      </c>
      <c r="F83" s="40">
        <v>3.67</v>
      </c>
      <c r="G83" s="40">
        <v>3.92</v>
      </c>
      <c r="H83" s="40">
        <v>2.31</v>
      </c>
      <c r="I83" s="40">
        <v>-3</v>
      </c>
      <c r="J83" s="40">
        <v>1.6</v>
      </c>
      <c r="K83" s="40">
        <v>-0.45</v>
      </c>
      <c r="L83" s="40">
        <v>0.84</v>
      </c>
      <c r="M83" s="40">
        <v>-1.34</v>
      </c>
      <c r="N83" s="40">
        <v>-2.76</v>
      </c>
      <c r="O83" s="40">
        <v>-2.82</v>
      </c>
      <c r="Q83" s="50"/>
      <c r="R83" s="49">
        <f t="shared" si="350"/>
        <v>0.194665519466552</v>
      </c>
      <c r="S83" s="49">
        <f t="shared" ref="S83:AE83" si="411">(MAX($B$73:$O$112)-C83)/(MAX($B$73:$O$112)-MIN($B$73:$O$112))</f>
        <v>0.349107334910733</v>
      </c>
      <c r="T83" s="49">
        <f t="shared" si="411"/>
        <v>0.455151645515165</v>
      </c>
      <c r="U83" s="49">
        <f t="shared" si="411"/>
        <v>0.432781243278124</v>
      </c>
      <c r="V83" s="49">
        <f t="shared" si="411"/>
        <v>0.361152936115294</v>
      </c>
      <c r="W83" s="49">
        <f t="shared" si="411"/>
        <v>0.355775435577544</v>
      </c>
      <c r="X83" s="49">
        <f t="shared" si="411"/>
        <v>0.390406539040654</v>
      </c>
      <c r="Y83" s="49">
        <f t="shared" si="411"/>
        <v>0.504624650462465</v>
      </c>
      <c r="Z83" s="49">
        <f t="shared" si="411"/>
        <v>0.405678640567864</v>
      </c>
      <c r="AA83" s="49">
        <f t="shared" si="411"/>
        <v>0.449774144977414</v>
      </c>
      <c r="AB83" s="49">
        <f t="shared" si="411"/>
        <v>0.422026242202624</v>
      </c>
      <c r="AC83" s="49">
        <f t="shared" si="411"/>
        <v>0.468918046891805</v>
      </c>
      <c r="AD83" s="49">
        <f t="shared" si="411"/>
        <v>0.499462249946225</v>
      </c>
      <c r="AE83" s="49">
        <f t="shared" si="411"/>
        <v>0.500752850075285</v>
      </c>
      <c r="AF83" s="50"/>
      <c r="AG83" s="49">
        <f t="shared" si="352"/>
        <v>0.194765519466552</v>
      </c>
      <c r="AH83" s="49">
        <f t="shared" ref="AH83:AM83" si="412">S83+0.0001</f>
        <v>0.349207334910733</v>
      </c>
      <c r="AI83" s="49">
        <f t="shared" si="412"/>
        <v>0.455251645515165</v>
      </c>
      <c r="AJ83" s="49">
        <f t="shared" si="412"/>
        <v>0.432881243278124</v>
      </c>
      <c r="AK83" s="49">
        <f t="shared" si="412"/>
        <v>0.361252936115294</v>
      </c>
      <c r="AL83" s="49">
        <f t="shared" si="412"/>
        <v>0.355875435577544</v>
      </c>
      <c r="AM83" s="49">
        <f t="shared" si="412"/>
        <v>0.390506539040654</v>
      </c>
      <c r="AN83" s="49">
        <f t="shared" ref="AN83:AT83" si="413">Y83+0.0001</f>
        <v>0.504724650462465</v>
      </c>
      <c r="AO83" s="49">
        <f t="shared" si="413"/>
        <v>0.405778640567864</v>
      </c>
      <c r="AP83" s="49">
        <f t="shared" si="413"/>
        <v>0.449874144977414</v>
      </c>
      <c r="AQ83" s="49">
        <f t="shared" si="413"/>
        <v>0.422126242202624</v>
      </c>
      <c r="AR83" s="49">
        <f t="shared" si="413"/>
        <v>0.469018046891805</v>
      </c>
      <c r="AS83" s="49">
        <f t="shared" si="413"/>
        <v>0.499562249946225</v>
      </c>
      <c r="AT83" s="49">
        <f t="shared" si="413"/>
        <v>0.500852850075285</v>
      </c>
      <c r="AU83" s="49">
        <f t="shared" si="355"/>
        <v>5.79167747902775</v>
      </c>
      <c r="AV83" s="50"/>
      <c r="AW83" s="49">
        <f t="shared" si="356"/>
        <v>0.000997023300453567</v>
      </c>
      <c r="AX83" s="49">
        <f t="shared" ref="AX83:BN83" si="414">AH83/$AU$113</f>
        <v>0.00178762570781984</v>
      </c>
      <c r="AY83" s="49">
        <f t="shared" si="414"/>
        <v>0.00233047666440977</v>
      </c>
      <c r="AZ83" s="49">
        <f t="shared" si="414"/>
        <v>0.00221596043827315</v>
      </c>
      <c r="BA83" s="49">
        <f t="shared" si="414"/>
        <v>0.00184928829112417</v>
      </c>
      <c r="BB83" s="49">
        <f t="shared" si="414"/>
        <v>0.00182176035214902</v>
      </c>
      <c r="BC83" s="49">
        <f t="shared" si="414"/>
        <v>0.00199904027914898</v>
      </c>
      <c r="BD83" s="49">
        <f t="shared" si="414"/>
        <v>0.00258373370298114</v>
      </c>
      <c r="BE83" s="49">
        <f t="shared" si="414"/>
        <v>0.0020772196258384</v>
      </c>
      <c r="BF83" s="49">
        <f t="shared" si="414"/>
        <v>0.00230294872543462</v>
      </c>
      <c r="BG83" s="49">
        <f t="shared" si="414"/>
        <v>0.00216090456032286</v>
      </c>
      <c r="BH83" s="49">
        <f t="shared" si="414"/>
        <v>0.00240094818818615</v>
      </c>
      <c r="BI83" s="49">
        <f t="shared" si="414"/>
        <v>0.002557306881565</v>
      </c>
      <c r="BJ83" s="49">
        <f t="shared" si="414"/>
        <v>0.00256391358691903</v>
      </c>
      <c r="BK83" s="49"/>
      <c r="BL83" s="49">
        <f t="shared" si="358"/>
        <v>-0.00689016523175014</v>
      </c>
      <c r="BM83" s="49">
        <f t="shared" ref="BM83:BY83" si="415">AX83*LN(AX83)</f>
        <v>-0.0113100700273227</v>
      </c>
      <c r="BN83" s="49">
        <f t="shared" si="415"/>
        <v>-0.0141266095092032</v>
      </c>
      <c r="BO83" s="49">
        <f t="shared" si="415"/>
        <v>-0.0135441039044366</v>
      </c>
      <c r="BP83" s="49">
        <f t="shared" si="415"/>
        <v>-0.0116374869280939</v>
      </c>
      <c r="BQ83" s="49">
        <f t="shared" si="415"/>
        <v>-0.0114915768912905</v>
      </c>
      <c r="BR83" s="49">
        <f t="shared" si="415"/>
        <v>-0.0124242113984196</v>
      </c>
      <c r="BS83" s="49">
        <f t="shared" si="415"/>
        <v>-0.0153952283095658</v>
      </c>
      <c r="BT83" s="49">
        <f t="shared" si="415"/>
        <v>-0.0128304143888799</v>
      </c>
      <c r="BU83" s="49">
        <f t="shared" si="415"/>
        <v>-0.0139871085974392</v>
      </c>
      <c r="BV83" s="49">
        <f t="shared" si="415"/>
        <v>-0.0132619647660402</v>
      </c>
      <c r="BW83" s="49">
        <f t="shared" si="415"/>
        <v>-0.0144822590672762</v>
      </c>
      <c r="BX83" s="49">
        <f t="shared" si="415"/>
        <v>-0.0152640547816052</v>
      </c>
      <c r="BY83" s="49">
        <f t="shared" si="415"/>
        <v>-0.0152968736562114</v>
      </c>
      <c r="BZ83" s="49">
        <f t="shared" si="360"/>
        <v>-0.181942127457535</v>
      </c>
      <c r="CA83" s="49"/>
      <c r="CB83" s="49"/>
      <c r="CC83" s="50"/>
      <c r="CD83" s="49"/>
      <c r="CE83" s="49"/>
      <c r="CF83" s="49">
        <f t="shared" si="361"/>
        <v>5.22039763723343e-5</v>
      </c>
      <c r="CG83" s="49">
        <f t="shared" si="345"/>
        <v>9.35997886620608e-5</v>
      </c>
      <c r="CH83" s="49">
        <f t="shared" si="346"/>
        <v>0.000122023375652082</v>
      </c>
      <c r="CI83" s="49">
        <f t="shared" si="347"/>
        <v>0.000116027324846885</v>
      </c>
      <c r="CJ83" s="49">
        <f t="shared" si="348"/>
        <v>9.68284314033207e-5</v>
      </c>
      <c r="CK83" s="49">
        <f t="shared" ref="CK83:CS83" si="416">BB83*$CD$113</f>
        <v>9.53870730366867e-5</v>
      </c>
      <c r="CL83" s="49">
        <f t="shared" si="416"/>
        <v>0.000104669420917809</v>
      </c>
      <c r="CM83" s="49">
        <f t="shared" si="416"/>
        <v>0.000135283872625114</v>
      </c>
      <c r="CN83" s="49">
        <f t="shared" si="416"/>
        <v>0.00010876287867905</v>
      </c>
      <c r="CO83" s="49">
        <f t="shared" si="416"/>
        <v>0.000120582017285448</v>
      </c>
      <c r="CP83" s="49">
        <f t="shared" si="416"/>
        <v>0.000113144608113617</v>
      </c>
      <c r="CQ83" s="49">
        <f t="shared" si="416"/>
        <v>0.000125713253070665</v>
      </c>
      <c r="CR83" s="49">
        <f t="shared" si="416"/>
        <v>0.000133900168593146</v>
      </c>
      <c r="CS83" s="49">
        <f t="shared" si="416"/>
        <v>0.000134246094601137</v>
      </c>
      <c r="CT83" s="58" t="s">
        <v>51</v>
      </c>
    </row>
    <row r="84" ht="22.5" customHeight="1" spans="1:98">
      <c r="A84" s="42">
        <v>2021</v>
      </c>
      <c r="B84" s="40">
        <v>12.08</v>
      </c>
      <c r="C84" s="40">
        <v>4.81</v>
      </c>
      <c r="D84" s="40">
        <v>-0.24</v>
      </c>
      <c r="E84" s="40">
        <v>0.42</v>
      </c>
      <c r="F84" s="40">
        <v>5.89</v>
      </c>
      <c r="G84" s="40">
        <v>6.42</v>
      </c>
      <c r="H84" s="40">
        <v>3.8</v>
      </c>
      <c r="I84" s="40">
        <v>0.46</v>
      </c>
      <c r="J84" s="40">
        <v>2.2</v>
      </c>
      <c r="K84" s="40">
        <v>-0.4</v>
      </c>
      <c r="L84" s="40">
        <v>1.89</v>
      </c>
      <c r="M84" s="40">
        <v>-1.22</v>
      </c>
      <c r="N84" s="40">
        <v>-3.3</v>
      </c>
      <c r="O84" s="40">
        <v>-2.97</v>
      </c>
      <c r="Q84" s="50"/>
      <c r="R84" s="49">
        <f t="shared" si="350"/>
        <v>0.180253818025382</v>
      </c>
      <c r="S84" s="49">
        <f t="shared" ref="S84:AE84" si="417">(MAX($B$73:$O$112)-C84)/(MAX($B$73:$O$112)-MIN($B$73:$O$112))</f>
        <v>0.336631533663153</v>
      </c>
      <c r="T84" s="49">
        <f t="shared" si="417"/>
        <v>0.445257044525704</v>
      </c>
      <c r="U84" s="49">
        <f t="shared" si="417"/>
        <v>0.431060443106044</v>
      </c>
      <c r="V84" s="49">
        <f t="shared" si="417"/>
        <v>0.313400731340073</v>
      </c>
      <c r="W84" s="49">
        <f t="shared" si="417"/>
        <v>0.302000430200043</v>
      </c>
      <c r="X84" s="49">
        <f t="shared" si="417"/>
        <v>0.358356635835664</v>
      </c>
      <c r="Y84" s="49">
        <f t="shared" si="417"/>
        <v>0.430200043020004</v>
      </c>
      <c r="Z84" s="49">
        <f t="shared" si="417"/>
        <v>0.392772639277264</v>
      </c>
      <c r="AA84" s="49">
        <f t="shared" si="417"/>
        <v>0.448698644869864</v>
      </c>
      <c r="AB84" s="49">
        <f t="shared" si="417"/>
        <v>0.399440739944074</v>
      </c>
      <c r="AC84" s="49">
        <f t="shared" si="417"/>
        <v>0.466336846633685</v>
      </c>
      <c r="AD84" s="49">
        <f t="shared" si="417"/>
        <v>0.511077651107765</v>
      </c>
      <c r="AE84" s="49">
        <f t="shared" si="417"/>
        <v>0.503979350397935</v>
      </c>
      <c r="AF84" s="50"/>
      <c r="AG84" s="49">
        <f t="shared" si="352"/>
        <v>0.180353818025382</v>
      </c>
      <c r="AH84" s="49">
        <f t="shared" ref="AH84:AM84" si="418">S84+0.0001</f>
        <v>0.336731533663153</v>
      </c>
      <c r="AI84" s="49">
        <f t="shared" si="418"/>
        <v>0.445357044525704</v>
      </c>
      <c r="AJ84" s="49">
        <f t="shared" si="418"/>
        <v>0.431160443106044</v>
      </c>
      <c r="AK84" s="49">
        <f t="shared" si="418"/>
        <v>0.313500731340073</v>
      </c>
      <c r="AL84" s="49">
        <f t="shared" si="418"/>
        <v>0.302100430200043</v>
      </c>
      <c r="AM84" s="49">
        <f t="shared" si="418"/>
        <v>0.358456635835664</v>
      </c>
      <c r="AN84" s="49">
        <f t="shared" ref="AN84:AT84" si="419">Y84+0.0001</f>
        <v>0.430300043020004</v>
      </c>
      <c r="AO84" s="49">
        <f t="shared" si="419"/>
        <v>0.392872639277264</v>
      </c>
      <c r="AP84" s="49">
        <f t="shared" si="419"/>
        <v>0.448798644869864</v>
      </c>
      <c r="AQ84" s="49">
        <f t="shared" si="419"/>
        <v>0.399540739944074</v>
      </c>
      <c r="AR84" s="49">
        <f t="shared" si="419"/>
        <v>0.466436846633685</v>
      </c>
      <c r="AS84" s="49">
        <f t="shared" si="419"/>
        <v>0.511177651107765</v>
      </c>
      <c r="AT84" s="49">
        <f t="shared" si="419"/>
        <v>0.504079350397935</v>
      </c>
      <c r="AU84" s="49">
        <f t="shared" si="355"/>
        <v>5.52086655194666</v>
      </c>
      <c r="AV84" s="50"/>
      <c r="AW84" s="49">
        <f t="shared" si="356"/>
        <v>0.000923248424000168</v>
      </c>
      <c r="AX84" s="49">
        <f t="shared" ref="AX84:BN84" si="420">AH84/$AU$113</f>
        <v>0.00172376088939749</v>
      </c>
      <c r="AY84" s="49">
        <f t="shared" si="420"/>
        <v>0.0022798252566955</v>
      </c>
      <c r="AZ84" s="49">
        <f t="shared" si="420"/>
        <v>0.00220715149780111</v>
      </c>
      <c r="BA84" s="49">
        <f t="shared" si="420"/>
        <v>0.00160484019302485</v>
      </c>
      <c r="BB84" s="49">
        <f t="shared" si="420"/>
        <v>0.00154648096239754</v>
      </c>
      <c r="BC84" s="49">
        <f t="shared" si="420"/>
        <v>0.00183497376285709</v>
      </c>
      <c r="BD84" s="49">
        <f t="shared" si="420"/>
        <v>0.00220274702756508</v>
      </c>
      <c r="BE84" s="49">
        <f t="shared" si="420"/>
        <v>0.00201115257229805</v>
      </c>
      <c r="BF84" s="49">
        <f t="shared" si="420"/>
        <v>0.00229744313763959</v>
      </c>
      <c r="BG84" s="49">
        <f t="shared" si="420"/>
        <v>0.00204528721662723</v>
      </c>
      <c r="BH84" s="49">
        <f t="shared" si="420"/>
        <v>0.00238773477747808</v>
      </c>
      <c r="BI84" s="49">
        <f t="shared" si="420"/>
        <v>0.00261676722975132</v>
      </c>
      <c r="BJ84" s="49">
        <f t="shared" si="420"/>
        <v>0.00258043035030412</v>
      </c>
      <c r="BK84" s="49"/>
      <c r="BL84" s="49">
        <f t="shared" si="358"/>
        <v>-0.00645130196155733</v>
      </c>
      <c r="BM84" s="49">
        <f t="shared" ref="BM84:BY84" si="421">AX84*LN(AX84)</f>
        <v>-0.0109687159834276</v>
      </c>
      <c r="BN84" s="49">
        <f t="shared" si="421"/>
        <v>-0.0138696736978803</v>
      </c>
      <c r="BO84" s="49">
        <f t="shared" si="421"/>
        <v>-0.0134990544577236</v>
      </c>
      <c r="BP84" s="49">
        <f t="shared" si="421"/>
        <v>-0.0103267150934715</v>
      </c>
      <c r="BQ84" s="49">
        <f t="shared" si="421"/>
        <v>-0.010008474164343</v>
      </c>
      <c r="BR84" s="49">
        <f t="shared" si="421"/>
        <v>-0.0115616652376735</v>
      </c>
      <c r="BS84" s="49">
        <f t="shared" si="421"/>
        <v>-0.0134765165591325</v>
      </c>
      <c r="BT84" s="49">
        <f t="shared" si="421"/>
        <v>-0.0124873414533383</v>
      </c>
      <c r="BU84" s="49">
        <f t="shared" si="421"/>
        <v>-0.0139591690540545</v>
      </c>
      <c r="BV84" s="49">
        <f t="shared" si="421"/>
        <v>-0.0126648623772386</v>
      </c>
      <c r="BW84" s="49">
        <f t="shared" si="421"/>
        <v>-0.0144157341913873</v>
      </c>
      <c r="BX84" s="49">
        <f t="shared" si="421"/>
        <v>-0.0155588154288954</v>
      </c>
      <c r="BY84" s="49">
        <f t="shared" si="421"/>
        <v>-0.0153788464574606</v>
      </c>
      <c r="BZ84" s="49">
        <f t="shared" si="360"/>
        <v>-0.174626886117584</v>
      </c>
      <c r="CA84" s="49"/>
      <c r="CB84" s="49"/>
      <c r="CC84" s="50"/>
      <c r="CD84" s="49"/>
      <c r="CE84" s="49"/>
      <c r="CF84" s="49">
        <f t="shared" si="361"/>
        <v>4.83411359497553e-5</v>
      </c>
      <c r="CG84" s="49">
        <f t="shared" si="345"/>
        <v>9.02558372514699e-5</v>
      </c>
      <c r="CH84" s="49">
        <f t="shared" si="346"/>
        <v>0.000119371276257476</v>
      </c>
      <c r="CI84" s="49">
        <f t="shared" si="347"/>
        <v>0.000115566090169562</v>
      </c>
      <c r="CJ84" s="49">
        <f t="shared" si="348"/>
        <v>8.40291691076114e-5</v>
      </c>
      <c r="CK84" s="49">
        <f t="shared" ref="CK84:CS84" si="422">BB84*$CD$113</f>
        <v>8.09734893703478e-5</v>
      </c>
      <c r="CL84" s="49">
        <f t="shared" si="422"/>
        <v>9.60789250526709e-5</v>
      </c>
      <c r="CM84" s="49">
        <f t="shared" si="422"/>
        <v>0.0001153354728309</v>
      </c>
      <c r="CN84" s="49">
        <f t="shared" si="422"/>
        <v>0.000105303618599128</v>
      </c>
      <c r="CO84" s="49">
        <f t="shared" si="422"/>
        <v>0.000120293745612121</v>
      </c>
      <c r="CP84" s="49">
        <f t="shared" si="422"/>
        <v>0.000107090902973754</v>
      </c>
      <c r="CQ84" s="49">
        <f t="shared" si="422"/>
        <v>0.00012502140105468</v>
      </c>
      <c r="CR84" s="49">
        <f t="shared" si="422"/>
        <v>0.000137013502665075</v>
      </c>
      <c r="CS84" s="49">
        <f t="shared" si="422"/>
        <v>0.000135110909621118</v>
      </c>
      <c r="CT84" s="58">
        <v>2021</v>
      </c>
    </row>
    <row r="85" ht="22.5" customHeight="1" spans="1:98">
      <c r="A85" s="42">
        <v>2020</v>
      </c>
      <c r="B85" s="40">
        <v>12.03</v>
      </c>
      <c r="C85" s="40">
        <v>3.48</v>
      </c>
      <c r="D85" s="40">
        <v>2.07</v>
      </c>
      <c r="E85" s="40">
        <v>3.51</v>
      </c>
      <c r="F85" s="40">
        <v>7.94</v>
      </c>
      <c r="G85" s="40">
        <v>8.97</v>
      </c>
      <c r="H85" s="40">
        <v>0.53</v>
      </c>
      <c r="I85" s="40">
        <v>3.47</v>
      </c>
      <c r="J85" s="40">
        <v>5.67</v>
      </c>
      <c r="K85" s="40">
        <v>0.71</v>
      </c>
      <c r="L85" s="40">
        <v>5.09</v>
      </c>
      <c r="M85" s="40">
        <v>0.07</v>
      </c>
      <c r="N85" s="40">
        <v>-1.45</v>
      </c>
      <c r="O85" s="40">
        <v>-0.59</v>
      </c>
      <c r="Q85" s="50"/>
      <c r="R85" s="49">
        <f t="shared" si="350"/>
        <v>0.181329318132932</v>
      </c>
      <c r="S85" s="49">
        <f t="shared" ref="S85:AE85" si="423">(MAX($B$73:$O$112)-C85)/(MAX($B$73:$O$112)-MIN($B$73:$O$112))</f>
        <v>0.365239836523984</v>
      </c>
      <c r="T85" s="49">
        <f t="shared" si="423"/>
        <v>0.395568939556894</v>
      </c>
      <c r="U85" s="49">
        <f t="shared" si="423"/>
        <v>0.364594536459454</v>
      </c>
      <c r="V85" s="49">
        <f t="shared" si="423"/>
        <v>0.269305226930523</v>
      </c>
      <c r="W85" s="49">
        <f t="shared" si="423"/>
        <v>0.247149924714992</v>
      </c>
      <c r="X85" s="49">
        <f t="shared" si="423"/>
        <v>0.428694342869434</v>
      </c>
      <c r="Y85" s="49">
        <f t="shared" si="423"/>
        <v>0.365454936545494</v>
      </c>
      <c r="Z85" s="49">
        <f t="shared" si="423"/>
        <v>0.318132931813293</v>
      </c>
      <c r="AA85" s="49">
        <f t="shared" si="423"/>
        <v>0.424822542482254</v>
      </c>
      <c r="AB85" s="49">
        <f t="shared" si="423"/>
        <v>0.330608733060873</v>
      </c>
      <c r="AC85" s="49">
        <f t="shared" si="423"/>
        <v>0.438588943858894</v>
      </c>
      <c r="AD85" s="49">
        <f t="shared" si="423"/>
        <v>0.471284147128415</v>
      </c>
      <c r="AE85" s="49">
        <f t="shared" si="423"/>
        <v>0.452785545278555</v>
      </c>
      <c r="AF85" s="50"/>
      <c r="AG85" s="49">
        <f t="shared" si="352"/>
        <v>0.181429318132932</v>
      </c>
      <c r="AH85" s="49">
        <f t="shared" ref="AH85:AM85" si="424">S85+0.0001</f>
        <v>0.365339836523984</v>
      </c>
      <c r="AI85" s="49">
        <f t="shared" si="424"/>
        <v>0.395668939556894</v>
      </c>
      <c r="AJ85" s="49">
        <f t="shared" si="424"/>
        <v>0.364694536459454</v>
      </c>
      <c r="AK85" s="49">
        <f t="shared" si="424"/>
        <v>0.269405226930523</v>
      </c>
      <c r="AL85" s="49">
        <f t="shared" si="424"/>
        <v>0.247249924714992</v>
      </c>
      <c r="AM85" s="49">
        <f t="shared" si="424"/>
        <v>0.428794342869434</v>
      </c>
      <c r="AN85" s="49">
        <f t="shared" ref="AN85:AT85" si="425">Y85+0.0001</f>
        <v>0.365554936545494</v>
      </c>
      <c r="AO85" s="49">
        <f t="shared" si="425"/>
        <v>0.318232931813293</v>
      </c>
      <c r="AP85" s="49">
        <f t="shared" si="425"/>
        <v>0.424922542482254</v>
      </c>
      <c r="AQ85" s="49">
        <f t="shared" si="425"/>
        <v>0.330708733060873</v>
      </c>
      <c r="AR85" s="49">
        <f t="shared" si="425"/>
        <v>0.438688943858894</v>
      </c>
      <c r="AS85" s="49">
        <f t="shared" si="425"/>
        <v>0.471384147128415</v>
      </c>
      <c r="AT85" s="49">
        <f t="shared" si="425"/>
        <v>0.452885545278555</v>
      </c>
      <c r="AU85" s="49">
        <f t="shared" si="355"/>
        <v>5.05495990535599</v>
      </c>
      <c r="AV85" s="50"/>
      <c r="AW85" s="49">
        <f t="shared" si="356"/>
        <v>0.000928754011795198</v>
      </c>
      <c r="AX85" s="49">
        <f t="shared" ref="AX85:BN85" si="426">AH85/$AU$113</f>
        <v>0.00187020952474529</v>
      </c>
      <c r="AY85" s="49">
        <f t="shared" si="426"/>
        <v>0.00202546710056512</v>
      </c>
      <c r="AZ85" s="49">
        <f t="shared" si="426"/>
        <v>0.00186690617206827</v>
      </c>
      <c r="BA85" s="49">
        <f t="shared" si="426"/>
        <v>0.00137911109342863</v>
      </c>
      <c r="BB85" s="49">
        <f t="shared" si="426"/>
        <v>0.00126569598485102</v>
      </c>
      <c r="BC85" s="49">
        <f t="shared" si="426"/>
        <v>0.00219503920465204</v>
      </c>
      <c r="BD85" s="49">
        <f t="shared" si="426"/>
        <v>0.00187131064230429</v>
      </c>
      <c r="BE85" s="49">
        <f t="shared" si="426"/>
        <v>0.00162906477932298</v>
      </c>
      <c r="BF85" s="49">
        <f t="shared" si="426"/>
        <v>0.00217521908858993</v>
      </c>
      <c r="BG85" s="49">
        <f t="shared" si="426"/>
        <v>0.00169292959774533</v>
      </c>
      <c r="BH85" s="49">
        <f t="shared" si="426"/>
        <v>0.00224569061236631</v>
      </c>
      <c r="BI85" s="49">
        <f t="shared" si="426"/>
        <v>0.00241306048133522</v>
      </c>
      <c r="BJ85" s="49">
        <f t="shared" si="426"/>
        <v>0.00231836437126071</v>
      </c>
      <c r="BK85" s="49"/>
      <c r="BL85" s="49">
        <f t="shared" si="358"/>
        <v>-0.00648425090312481</v>
      </c>
      <c r="BM85" s="49">
        <f t="shared" ref="BM85:BY85" si="427">AX85*LN(AX85)</f>
        <v>-0.0117481041655683</v>
      </c>
      <c r="BN85" s="49">
        <f t="shared" si="427"/>
        <v>-0.0125618556862632</v>
      </c>
      <c r="BO85" s="49">
        <f t="shared" si="427"/>
        <v>-0.0117306539127715</v>
      </c>
      <c r="BP85" s="49">
        <f t="shared" si="427"/>
        <v>-0.0090832616294419</v>
      </c>
      <c r="BQ85" s="49">
        <f t="shared" si="427"/>
        <v>-0.00844489210347178</v>
      </c>
      <c r="BR85" s="49">
        <f t="shared" si="427"/>
        <v>-0.0134370540343851</v>
      </c>
      <c r="BS85" s="49">
        <f t="shared" si="427"/>
        <v>-0.0117539196193878</v>
      </c>
      <c r="BT85" s="49">
        <f t="shared" si="427"/>
        <v>-0.0104581872874819</v>
      </c>
      <c r="BU85" s="49">
        <f t="shared" si="427"/>
        <v>-0.0133354544590355</v>
      </c>
      <c r="BV85" s="49">
        <f t="shared" si="427"/>
        <v>-0.0108030827728617</v>
      </c>
      <c r="BW85" s="49">
        <f t="shared" si="427"/>
        <v>-0.01369588806684</v>
      </c>
      <c r="BX85" s="49">
        <f t="shared" si="427"/>
        <v>-0.0145431763119427</v>
      </c>
      <c r="BY85" s="49">
        <f t="shared" si="427"/>
        <v>-0.0140652693969162</v>
      </c>
      <c r="BZ85" s="49">
        <f t="shared" si="360"/>
        <v>-0.162145050349493</v>
      </c>
      <c r="CA85" s="49"/>
      <c r="CB85" s="49"/>
      <c r="CC85" s="50"/>
      <c r="CD85" s="49"/>
      <c r="CE85" s="49"/>
      <c r="CF85" s="49">
        <f t="shared" si="361"/>
        <v>4.86294076230821e-5</v>
      </c>
      <c r="CG85" s="49">
        <f t="shared" si="345"/>
        <v>9.79238637619628e-5</v>
      </c>
      <c r="CH85" s="49">
        <f t="shared" si="346"/>
        <v>0.000106053124949778</v>
      </c>
      <c r="CI85" s="49">
        <f t="shared" si="347"/>
        <v>9.77509007579666e-5</v>
      </c>
      <c r="CJ85" s="49">
        <f t="shared" si="348"/>
        <v>7.22100305012132e-5</v>
      </c>
      <c r="CK85" s="49">
        <f t="shared" ref="CK85:CS85" si="428">BB85*$CD$113</f>
        <v>6.62716340306815e-5</v>
      </c>
      <c r="CL85" s="49">
        <f t="shared" si="428"/>
        <v>0.000114931892488243</v>
      </c>
      <c r="CM85" s="49">
        <f t="shared" si="428"/>
        <v>9.79815180966279e-5</v>
      </c>
      <c r="CN85" s="49">
        <f t="shared" si="428"/>
        <v>8.52975644702492e-5</v>
      </c>
      <c r="CO85" s="49">
        <f t="shared" si="428"/>
        <v>0.000113894114464266</v>
      </c>
      <c r="CP85" s="49">
        <f t="shared" si="428"/>
        <v>8.86415158808402e-5</v>
      </c>
      <c r="CQ85" s="49">
        <f t="shared" si="428"/>
        <v>0.000117583991882849</v>
      </c>
      <c r="CR85" s="49">
        <f t="shared" si="428"/>
        <v>0.000126347450751984</v>
      </c>
      <c r="CS85" s="49">
        <f t="shared" si="428"/>
        <v>0.000121389177970763</v>
      </c>
      <c r="CT85" s="58">
        <v>2020</v>
      </c>
    </row>
    <row r="86" ht="22.5" customHeight="1" spans="1:98">
      <c r="A86" s="43">
        <v>2019</v>
      </c>
      <c r="B86" s="40">
        <v>14.47</v>
      </c>
      <c r="C86" s="40">
        <v>7.81</v>
      </c>
      <c r="D86" s="40">
        <v>4.55</v>
      </c>
      <c r="E86" s="40">
        <v>3.72</v>
      </c>
      <c r="F86" s="40">
        <v>11.39</v>
      </c>
      <c r="G86" s="40">
        <v>10.57</v>
      </c>
      <c r="H86" s="40">
        <v>5.51</v>
      </c>
      <c r="I86" s="40">
        <v>5.86</v>
      </c>
      <c r="J86" s="40">
        <v>5.79</v>
      </c>
      <c r="K86" s="40">
        <v>4.09</v>
      </c>
      <c r="L86" s="40">
        <v>6.83</v>
      </c>
      <c r="M86" s="40">
        <v>1.96</v>
      </c>
      <c r="N86" s="40">
        <v>1.71</v>
      </c>
      <c r="O86" s="40">
        <v>2.46</v>
      </c>
      <c r="Q86" s="50"/>
      <c r="R86" s="49">
        <f t="shared" si="350"/>
        <v>0.128844912884491</v>
      </c>
      <c r="S86" s="49">
        <f t="shared" ref="S86:AE86" si="429">(MAX($B$73:$O$112)-C86)/(MAX($B$73:$O$112)-MIN($B$73:$O$112))</f>
        <v>0.272101527210153</v>
      </c>
      <c r="T86" s="49">
        <f t="shared" si="429"/>
        <v>0.342224134222413</v>
      </c>
      <c r="U86" s="49">
        <f t="shared" si="429"/>
        <v>0.360077436007744</v>
      </c>
      <c r="V86" s="49">
        <f t="shared" si="429"/>
        <v>0.195095719509572</v>
      </c>
      <c r="W86" s="49">
        <f t="shared" si="429"/>
        <v>0.212733921273392</v>
      </c>
      <c r="X86" s="49">
        <f t="shared" si="429"/>
        <v>0.321574532157453</v>
      </c>
      <c r="Y86" s="49">
        <f t="shared" si="429"/>
        <v>0.314046031404603</v>
      </c>
      <c r="Z86" s="49">
        <f t="shared" si="429"/>
        <v>0.315551731555173</v>
      </c>
      <c r="AA86" s="49">
        <f t="shared" si="429"/>
        <v>0.352118735211874</v>
      </c>
      <c r="AB86" s="49">
        <f t="shared" si="429"/>
        <v>0.293181329318133</v>
      </c>
      <c r="AC86" s="49">
        <f t="shared" si="429"/>
        <v>0.397935039793504</v>
      </c>
      <c r="AD86" s="49">
        <f t="shared" si="429"/>
        <v>0.403312540331254</v>
      </c>
      <c r="AE86" s="49">
        <f t="shared" si="429"/>
        <v>0.387180038718004</v>
      </c>
      <c r="AF86" s="50"/>
      <c r="AG86" s="49">
        <f t="shared" si="352"/>
        <v>0.128944912884491</v>
      </c>
      <c r="AH86" s="49">
        <f t="shared" ref="AH86:AM86" si="430">S86+0.0001</f>
        <v>0.272201527210153</v>
      </c>
      <c r="AI86" s="49">
        <f t="shared" si="430"/>
        <v>0.342324134222413</v>
      </c>
      <c r="AJ86" s="49">
        <f t="shared" si="430"/>
        <v>0.360177436007744</v>
      </c>
      <c r="AK86" s="49">
        <f t="shared" si="430"/>
        <v>0.195195719509572</v>
      </c>
      <c r="AL86" s="49">
        <f t="shared" si="430"/>
        <v>0.212833921273392</v>
      </c>
      <c r="AM86" s="49">
        <f t="shared" si="430"/>
        <v>0.321674532157453</v>
      </c>
      <c r="AN86" s="49">
        <f t="shared" ref="AN86:AT86" si="431">Y86+0.0001</f>
        <v>0.314146031404603</v>
      </c>
      <c r="AO86" s="49">
        <f t="shared" si="431"/>
        <v>0.315651731555173</v>
      </c>
      <c r="AP86" s="49">
        <f t="shared" si="431"/>
        <v>0.352218735211874</v>
      </c>
      <c r="AQ86" s="49">
        <f t="shared" si="431"/>
        <v>0.293281329318133</v>
      </c>
      <c r="AR86" s="49">
        <f t="shared" si="431"/>
        <v>0.398035039793504</v>
      </c>
      <c r="AS86" s="49">
        <f t="shared" si="431"/>
        <v>0.403412540331254</v>
      </c>
      <c r="AT86" s="49">
        <f t="shared" si="431"/>
        <v>0.387280038718004</v>
      </c>
      <c r="AU86" s="49">
        <f t="shared" si="355"/>
        <v>4.29737762959776</v>
      </c>
      <c r="AV86" s="50"/>
      <c r="AW86" s="49">
        <f t="shared" si="356"/>
        <v>0.000660081327397746</v>
      </c>
      <c r="AX86" s="49">
        <f t="shared" ref="AX86:BN86" si="432">AH86/$AU$113</f>
        <v>0.00139342562169571</v>
      </c>
      <c r="AY86" s="49">
        <f t="shared" si="432"/>
        <v>0.00175238994593165</v>
      </c>
      <c r="AZ86" s="49">
        <f t="shared" si="432"/>
        <v>0.00184378270332914</v>
      </c>
      <c r="BA86" s="49">
        <f t="shared" si="432"/>
        <v>0.000999225535571579</v>
      </c>
      <c r="BB86" s="49">
        <f t="shared" si="432"/>
        <v>0.00108951717541007</v>
      </c>
      <c r="BC86" s="49">
        <f t="shared" si="432"/>
        <v>0.00164668266026708</v>
      </c>
      <c r="BD86" s="49">
        <f t="shared" si="432"/>
        <v>0.00160814354570187</v>
      </c>
      <c r="BE86" s="49">
        <f t="shared" si="432"/>
        <v>0.00161585136861491</v>
      </c>
      <c r="BF86" s="49">
        <f t="shared" si="432"/>
        <v>0.00180304135364592</v>
      </c>
      <c r="BG86" s="49">
        <f t="shared" si="432"/>
        <v>0.00150133514247829</v>
      </c>
      <c r="BH86" s="49">
        <f t="shared" si="432"/>
        <v>0.00203757939371419</v>
      </c>
      <c r="BI86" s="49">
        <f t="shared" si="432"/>
        <v>0.00206510733268934</v>
      </c>
      <c r="BJ86" s="49">
        <f t="shared" si="432"/>
        <v>0.00198252351576389</v>
      </c>
      <c r="BK86" s="49"/>
      <c r="BL86" s="49">
        <f t="shared" si="358"/>
        <v>-0.00483387292728554</v>
      </c>
      <c r="BM86" s="49">
        <f t="shared" ref="BM86:BY86" si="433">AX86*LN(AX86)</f>
        <v>-0.00916315307613499</v>
      </c>
      <c r="BN86" s="49">
        <f t="shared" si="433"/>
        <v>-0.0111220242423379</v>
      </c>
      <c r="BO86" s="49">
        <f t="shared" si="433"/>
        <v>-0.0116083378992373</v>
      </c>
      <c r="BP86" s="49">
        <f t="shared" si="433"/>
        <v>-0.00690317963269172</v>
      </c>
      <c r="BQ86" s="49">
        <f t="shared" si="433"/>
        <v>-0.00743270865742725</v>
      </c>
      <c r="BR86" s="49">
        <f t="shared" si="433"/>
        <v>-0.0105535768586977</v>
      </c>
      <c r="BS86" s="49">
        <f t="shared" si="433"/>
        <v>-0.0103446645295564</v>
      </c>
      <c r="BT86" s="49">
        <f t="shared" si="433"/>
        <v>-0.0103865201828519</v>
      </c>
      <c r="BU86" s="49">
        <f t="shared" si="433"/>
        <v>-0.0113921208433328</v>
      </c>
      <c r="BV86" s="49">
        <f t="shared" si="433"/>
        <v>-0.00976078100362039</v>
      </c>
      <c r="BW86" s="49">
        <f t="shared" si="433"/>
        <v>-0.0126248271456403</v>
      </c>
      <c r="BX86" s="49">
        <f t="shared" si="433"/>
        <v>-0.0127676769958506</v>
      </c>
      <c r="BY86" s="49">
        <f t="shared" si="433"/>
        <v>-0.0123380066003544</v>
      </c>
      <c r="BZ86" s="49">
        <f t="shared" si="360"/>
        <v>-0.141231450595019</v>
      </c>
      <c r="CA86" s="49"/>
      <c r="CB86" s="49"/>
      <c r="CC86" s="50"/>
      <c r="CD86" s="49"/>
      <c r="CE86" s="49"/>
      <c r="CF86" s="49">
        <f t="shared" si="361"/>
        <v>3.45617499647349e-5</v>
      </c>
      <c r="CG86" s="49">
        <f t="shared" si="345"/>
        <v>7.29595368518629e-5</v>
      </c>
      <c r="CH86" s="49">
        <f t="shared" si="346"/>
        <v>9.17548499527694e-5</v>
      </c>
      <c r="CI86" s="49">
        <f t="shared" si="347"/>
        <v>9.65401597299939e-5</v>
      </c>
      <c r="CJ86" s="49">
        <f t="shared" si="348"/>
        <v>5.2319285041665e-5</v>
      </c>
      <c r="CK86" s="49">
        <f t="shared" ref="CK86:CS86" si="434">BB86*$CD$113</f>
        <v>5.70469404842245e-5</v>
      </c>
      <c r="CL86" s="49">
        <f t="shared" si="434"/>
        <v>8.62200338248952e-5</v>
      </c>
      <c r="CM86" s="49">
        <f t="shared" si="434"/>
        <v>8.42021321116076e-5</v>
      </c>
      <c r="CN86" s="49">
        <f t="shared" si="434"/>
        <v>8.4605712454265e-5</v>
      </c>
      <c r="CO86" s="49">
        <f t="shared" si="434"/>
        <v>9.44069493473757e-5</v>
      </c>
      <c r="CP86" s="49">
        <f t="shared" si="434"/>
        <v>7.86096616490678e-5</v>
      </c>
      <c r="CQ86" s="49">
        <f t="shared" si="434"/>
        <v>0.000106687322631097</v>
      </c>
      <c r="CR86" s="49">
        <f t="shared" si="434"/>
        <v>0.000108128680997731</v>
      </c>
      <c r="CS86" s="49">
        <f t="shared" si="434"/>
        <v>0.000103804605897829</v>
      </c>
      <c r="CT86" s="59">
        <v>2019</v>
      </c>
    </row>
    <row r="87" ht="22.5" customHeight="1" spans="1:98">
      <c r="A87" s="43">
        <v>2018</v>
      </c>
      <c r="B87" s="40">
        <v>18.43</v>
      </c>
      <c r="C87" s="40">
        <v>10.01</v>
      </c>
      <c r="D87" s="40">
        <v>7.62</v>
      </c>
      <c r="E87" s="40">
        <v>8.39</v>
      </c>
      <c r="F87" s="40">
        <v>15.73</v>
      </c>
      <c r="G87" s="40">
        <v>15.65</v>
      </c>
      <c r="H87" s="40">
        <v>10.83</v>
      </c>
      <c r="I87" s="40">
        <v>10.04</v>
      </c>
      <c r="J87" s="40">
        <v>11.79</v>
      </c>
      <c r="K87" s="40">
        <v>8.12</v>
      </c>
      <c r="L87" s="40">
        <v>9.77</v>
      </c>
      <c r="M87" s="40">
        <v>7.16</v>
      </c>
      <c r="N87" s="40">
        <v>4.55</v>
      </c>
      <c r="O87" s="40">
        <v>7.04</v>
      </c>
      <c r="Q87" s="50"/>
      <c r="R87" s="49">
        <f t="shared" si="350"/>
        <v>0.0436653043665305</v>
      </c>
      <c r="S87" s="49">
        <f t="shared" ref="S87:AE87" si="435">(MAX($B$73:$O$112)-C87)/(MAX($B$73:$O$112)-MIN($B$73:$O$112))</f>
        <v>0.224779522477952</v>
      </c>
      <c r="T87" s="49">
        <f t="shared" si="435"/>
        <v>0.276188427618843</v>
      </c>
      <c r="U87" s="49">
        <f t="shared" si="435"/>
        <v>0.259625725962573</v>
      </c>
      <c r="V87" s="49">
        <f t="shared" si="435"/>
        <v>0.101742310174231</v>
      </c>
      <c r="W87" s="49">
        <f t="shared" si="435"/>
        <v>0.103463110346311</v>
      </c>
      <c r="X87" s="49">
        <f t="shared" si="435"/>
        <v>0.207141320714132</v>
      </c>
      <c r="Y87" s="49">
        <f t="shared" si="435"/>
        <v>0.224134222413422</v>
      </c>
      <c r="Z87" s="49">
        <f t="shared" si="435"/>
        <v>0.186491718649172</v>
      </c>
      <c r="AA87" s="49">
        <f t="shared" si="435"/>
        <v>0.265433426543343</v>
      </c>
      <c r="AB87" s="49">
        <f t="shared" si="435"/>
        <v>0.229941922994192</v>
      </c>
      <c r="AC87" s="49">
        <f t="shared" si="435"/>
        <v>0.286083028608303</v>
      </c>
      <c r="AD87" s="49">
        <f t="shared" si="435"/>
        <v>0.342224134222413</v>
      </c>
      <c r="AE87" s="49">
        <f t="shared" si="435"/>
        <v>0.288664228866423</v>
      </c>
      <c r="AF87" s="50"/>
      <c r="AG87" s="49">
        <f t="shared" si="352"/>
        <v>0.0437653043665305</v>
      </c>
      <c r="AH87" s="49">
        <f t="shared" ref="AH87:AM87" si="436">S87+0.0001</f>
        <v>0.224879522477952</v>
      </c>
      <c r="AI87" s="49">
        <f t="shared" si="436"/>
        <v>0.276288427618843</v>
      </c>
      <c r="AJ87" s="49">
        <f t="shared" si="436"/>
        <v>0.259725725962573</v>
      </c>
      <c r="AK87" s="49">
        <f t="shared" si="436"/>
        <v>0.101842310174231</v>
      </c>
      <c r="AL87" s="49">
        <f t="shared" si="436"/>
        <v>0.103563110346311</v>
      </c>
      <c r="AM87" s="49">
        <f t="shared" si="436"/>
        <v>0.207241320714132</v>
      </c>
      <c r="AN87" s="49">
        <f t="shared" ref="AN87:AT87" si="437">Y87+0.0001</f>
        <v>0.224234222413422</v>
      </c>
      <c r="AO87" s="49">
        <f t="shared" si="437"/>
        <v>0.186591718649172</v>
      </c>
      <c r="AP87" s="49">
        <f t="shared" si="437"/>
        <v>0.265533426543343</v>
      </c>
      <c r="AQ87" s="49">
        <f t="shared" si="437"/>
        <v>0.230041922994192</v>
      </c>
      <c r="AR87" s="49">
        <f t="shared" si="437"/>
        <v>0.286183028608303</v>
      </c>
      <c r="AS87" s="49">
        <f t="shared" si="437"/>
        <v>0.342324134222413</v>
      </c>
      <c r="AT87" s="49">
        <f t="shared" si="437"/>
        <v>0.288764228866423</v>
      </c>
      <c r="AU87" s="49">
        <f t="shared" si="355"/>
        <v>3.04097840395784</v>
      </c>
      <c r="AV87" s="50"/>
      <c r="AW87" s="49">
        <f t="shared" si="356"/>
        <v>0.00022403877403139</v>
      </c>
      <c r="AX87" s="49">
        <f t="shared" ref="AX87:BN87" si="438">AH87/$AU$113</f>
        <v>0.0011511797587144</v>
      </c>
      <c r="AY87" s="49">
        <f t="shared" si="438"/>
        <v>0.00141434685531682</v>
      </c>
      <c r="AZ87" s="49">
        <f t="shared" si="438"/>
        <v>0.00132956080327336</v>
      </c>
      <c r="BA87" s="49">
        <f t="shared" si="438"/>
        <v>0.000521340514962996</v>
      </c>
      <c r="BB87" s="49">
        <f t="shared" si="438"/>
        <v>0.000530149455435044</v>
      </c>
      <c r="BC87" s="49">
        <f t="shared" si="438"/>
        <v>0.00106088811887591</v>
      </c>
      <c r="BD87" s="49">
        <f t="shared" si="438"/>
        <v>0.00114787640603738</v>
      </c>
      <c r="BE87" s="49">
        <f t="shared" si="438"/>
        <v>0.000955180833211341</v>
      </c>
      <c r="BF87" s="49">
        <f t="shared" si="438"/>
        <v>0.00135929097736652</v>
      </c>
      <c r="BG87" s="49">
        <f t="shared" si="438"/>
        <v>0.00117760658013054</v>
      </c>
      <c r="BH87" s="49">
        <f t="shared" si="438"/>
        <v>0.0014649982630311</v>
      </c>
      <c r="BI87" s="49">
        <f t="shared" si="438"/>
        <v>0.00175238994593165</v>
      </c>
      <c r="BJ87" s="49">
        <f t="shared" si="438"/>
        <v>0.00147821167373917</v>
      </c>
      <c r="BK87" s="49"/>
      <c r="BL87" s="49">
        <f t="shared" si="358"/>
        <v>-0.00188275272368757</v>
      </c>
      <c r="BM87" s="49">
        <f t="shared" ref="BM87:BY87" si="439">AX87*LN(AX87)</f>
        <v>-0.00778999657256457</v>
      </c>
      <c r="BN87" s="49">
        <f t="shared" si="439"/>
        <v>-0.00927965338935311</v>
      </c>
      <c r="BO87" s="49">
        <f t="shared" si="439"/>
        <v>-0.00880555703822867</v>
      </c>
      <c r="BP87" s="49">
        <f t="shared" si="439"/>
        <v>-0.00394086881430275</v>
      </c>
      <c r="BQ87" s="49">
        <f t="shared" si="439"/>
        <v>-0.00399857359332476</v>
      </c>
      <c r="BR87" s="49">
        <f t="shared" si="439"/>
        <v>-0.00726565022041955</v>
      </c>
      <c r="BS87" s="49">
        <f t="shared" si="439"/>
        <v>-0.00777094149934602</v>
      </c>
      <c r="BT87" s="49">
        <f t="shared" si="439"/>
        <v>-0.00664195488020928</v>
      </c>
      <c r="BU87" s="49">
        <f t="shared" si="439"/>
        <v>-0.0089723970843111</v>
      </c>
      <c r="BV87" s="49">
        <f t="shared" si="439"/>
        <v>-0.00794209816951673</v>
      </c>
      <c r="BW87" s="49">
        <f t="shared" si="439"/>
        <v>-0.00956043395517414</v>
      </c>
      <c r="BX87" s="49">
        <f t="shared" si="439"/>
        <v>-0.0111220242423379</v>
      </c>
      <c r="BY87" s="49">
        <f t="shared" si="439"/>
        <v>-0.00963339054735971</v>
      </c>
      <c r="BZ87" s="49">
        <f t="shared" si="360"/>
        <v>-0.104606292730136</v>
      </c>
      <c r="CA87" s="49"/>
      <c r="CB87" s="49"/>
      <c r="CC87" s="50"/>
      <c r="CD87" s="49"/>
      <c r="CE87" s="49"/>
      <c r="CF87" s="49">
        <f t="shared" si="361"/>
        <v>1.17306334372535e-5</v>
      </c>
      <c r="CG87" s="49">
        <f t="shared" si="345"/>
        <v>6.02755832254843e-5</v>
      </c>
      <c r="CH87" s="49">
        <f t="shared" si="346"/>
        <v>7.40549692105046e-5</v>
      </c>
      <c r="CI87" s="49">
        <f t="shared" si="347"/>
        <v>6.9615585441272e-5</v>
      </c>
      <c r="CJ87" s="49">
        <f t="shared" si="348"/>
        <v>2.72973037968999e-5</v>
      </c>
      <c r="CK87" s="49">
        <f t="shared" ref="CK87:CS87" si="440">BB87*$CD$113</f>
        <v>2.77585384742228e-5</v>
      </c>
      <c r="CL87" s="49">
        <f t="shared" si="440"/>
        <v>5.55479277829249e-5</v>
      </c>
      <c r="CM87" s="49">
        <f t="shared" si="440"/>
        <v>6.01026202214881e-5</v>
      </c>
      <c r="CN87" s="49">
        <f t="shared" si="440"/>
        <v>5.00131116550507e-5</v>
      </c>
      <c r="CO87" s="49">
        <f t="shared" si="440"/>
        <v>7.11722524772366e-5</v>
      </c>
      <c r="CP87" s="49">
        <f t="shared" si="440"/>
        <v>6.16592872574527e-5</v>
      </c>
      <c r="CQ87" s="49">
        <f t="shared" si="440"/>
        <v>7.67070686051113e-5</v>
      </c>
      <c r="CR87" s="49">
        <f t="shared" si="440"/>
        <v>9.17548499527694e-5</v>
      </c>
      <c r="CS87" s="49">
        <f t="shared" si="440"/>
        <v>7.73989206210955e-5</v>
      </c>
      <c r="CT87" s="59">
        <v>2018</v>
      </c>
    </row>
    <row r="88" ht="22.5" customHeight="1" spans="1:98">
      <c r="A88" s="43">
        <v>2017</v>
      </c>
      <c r="B88" s="40">
        <v>6.82</v>
      </c>
      <c r="C88" s="40">
        <v>2.41</v>
      </c>
      <c r="D88" s="40">
        <v>0.22</v>
      </c>
      <c r="E88" s="40">
        <v>4.58</v>
      </c>
      <c r="F88" s="40">
        <v>6.19</v>
      </c>
      <c r="G88" s="40">
        <v>6.07</v>
      </c>
      <c r="H88" s="40">
        <v>4.38</v>
      </c>
      <c r="I88" s="40">
        <v>1.48</v>
      </c>
      <c r="J88" s="40">
        <v>9.58</v>
      </c>
      <c r="K88" s="40">
        <v>0.96</v>
      </c>
      <c r="L88" s="40">
        <v>4.16</v>
      </c>
      <c r="M88" s="40">
        <v>2.99</v>
      </c>
      <c r="N88" s="40">
        <v>-1.68</v>
      </c>
      <c r="O88" s="40">
        <v>-2.39</v>
      </c>
      <c r="Q88" s="50"/>
      <c r="R88" s="49">
        <f t="shared" si="350"/>
        <v>0.293396429339643</v>
      </c>
      <c r="S88" s="49">
        <f t="shared" ref="S88:AE88" si="441">(MAX($B$73:$O$112)-C88)/(MAX($B$73:$O$112)-MIN($B$73:$O$112))</f>
        <v>0.388255538825554</v>
      </c>
      <c r="T88" s="49">
        <f t="shared" si="441"/>
        <v>0.435362443536244</v>
      </c>
      <c r="U88" s="49">
        <f t="shared" si="441"/>
        <v>0.341578834157883</v>
      </c>
      <c r="V88" s="49">
        <f t="shared" si="441"/>
        <v>0.306947730694773</v>
      </c>
      <c r="W88" s="49">
        <f t="shared" si="441"/>
        <v>0.309528930952893</v>
      </c>
      <c r="X88" s="49">
        <f t="shared" si="441"/>
        <v>0.345880834588083</v>
      </c>
      <c r="Y88" s="49">
        <f t="shared" si="441"/>
        <v>0.408259840825984</v>
      </c>
      <c r="Z88" s="49">
        <f t="shared" si="441"/>
        <v>0.234028823402882</v>
      </c>
      <c r="AA88" s="49">
        <f t="shared" si="441"/>
        <v>0.419445041944504</v>
      </c>
      <c r="AB88" s="49">
        <f t="shared" si="441"/>
        <v>0.350613035061303</v>
      </c>
      <c r="AC88" s="49">
        <f t="shared" si="441"/>
        <v>0.375779737577974</v>
      </c>
      <c r="AD88" s="49">
        <f t="shared" si="441"/>
        <v>0.476231447623145</v>
      </c>
      <c r="AE88" s="49">
        <f t="shared" si="441"/>
        <v>0.491503549150355</v>
      </c>
      <c r="AF88" s="50"/>
      <c r="AG88" s="49">
        <f t="shared" si="352"/>
        <v>0.293496429339643</v>
      </c>
      <c r="AH88" s="49">
        <f t="shared" ref="AH88:AM88" si="442">S88+0.0001</f>
        <v>0.388355538825554</v>
      </c>
      <c r="AI88" s="49">
        <f t="shared" si="442"/>
        <v>0.435462443536244</v>
      </c>
      <c r="AJ88" s="49">
        <f t="shared" si="442"/>
        <v>0.341678834157883</v>
      </c>
      <c r="AK88" s="49">
        <f t="shared" si="442"/>
        <v>0.307047730694773</v>
      </c>
      <c r="AL88" s="49">
        <f t="shared" si="442"/>
        <v>0.309628930952893</v>
      </c>
      <c r="AM88" s="49">
        <f t="shared" si="442"/>
        <v>0.345980834588083</v>
      </c>
      <c r="AN88" s="49">
        <f t="shared" ref="AN88:AT88" si="443">Y88+0.0001</f>
        <v>0.408359840825984</v>
      </c>
      <c r="AO88" s="49">
        <f t="shared" si="443"/>
        <v>0.234128823402882</v>
      </c>
      <c r="AP88" s="49">
        <f t="shared" si="443"/>
        <v>0.419545041944504</v>
      </c>
      <c r="AQ88" s="49">
        <f t="shared" si="443"/>
        <v>0.350713035061303</v>
      </c>
      <c r="AR88" s="49">
        <f t="shared" si="443"/>
        <v>0.375879737577974</v>
      </c>
      <c r="AS88" s="49">
        <f t="shared" si="443"/>
        <v>0.476331447623145</v>
      </c>
      <c r="AT88" s="49">
        <f t="shared" si="443"/>
        <v>0.491603549150355</v>
      </c>
      <c r="AU88" s="49">
        <f t="shared" si="355"/>
        <v>5.17821221768122</v>
      </c>
      <c r="AV88" s="50"/>
      <c r="AW88" s="49">
        <f t="shared" si="356"/>
        <v>0.0015024362600373</v>
      </c>
      <c r="AX88" s="49">
        <f t="shared" ref="AX88:BN88" si="444">AH88/$AU$113</f>
        <v>0.00198802910355892</v>
      </c>
      <c r="AY88" s="49">
        <f t="shared" si="444"/>
        <v>0.00222917384898123</v>
      </c>
      <c r="AZ88" s="49">
        <f t="shared" si="444"/>
        <v>0.00174908659325463</v>
      </c>
      <c r="BA88" s="49">
        <f t="shared" si="444"/>
        <v>0.00157180666625467</v>
      </c>
      <c r="BB88" s="49">
        <f t="shared" si="444"/>
        <v>0.00158502007696274</v>
      </c>
      <c r="BC88" s="49">
        <f t="shared" si="444"/>
        <v>0.00177110894443475</v>
      </c>
      <c r="BD88" s="49">
        <f t="shared" si="444"/>
        <v>0.00209043303654648</v>
      </c>
      <c r="BE88" s="49">
        <f t="shared" si="444"/>
        <v>0.00119852781375166</v>
      </c>
      <c r="BF88" s="49">
        <f t="shared" si="444"/>
        <v>0.00214769114961478</v>
      </c>
      <c r="BG88" s="49">
        <f t="shared" si="444"/>
        <v>0.00179533353073288</v>
      </c>
      <c r="BH88" s="49">
        <f t="shared" si="444"/>
        <v>0.00192416428513658</v>
      </c>
      <c r="BI88" s="49">
        <f t="shared" si="444"/>
        <v>0.00243838618519236</v>
      </c>
      <c r="BJ88" s="49">
        <f t="shared" si="444"/>
        <v>0.00251656553188178</v>
      </c>
      <c r="BK88" s="49"/>
      <c r="BL88" s="49">
        <f t="shared" si="358"/>
        <v>-0.0097668382885838</v>
      </c>
      <c r="BM88" s="49">
        <f t="shared" ref="BM88:BY88" si="445">AX88*LN(AX88)</f>
        <v>-0.0123667567660349</v>
      </c>
      <c r="BN88" s="49">
        <f t="shared" si="445"/>
        <v>-0.0136116124598605</v>
      </c>
      <c r="BO88" s="49">
        <f t="shared" si="445"/>
        <v>-0.0111043588442291</v>
      </c>
      <c r="BP88" s="49">
        <f t="shared" si="445"/>
        <v>-0.0101468444255044</v>
      </c>
      <c r="BQ88" s="49">
        <f t="shared" si="445"/>
        <v>-0.0102188751940893</v>
      </c>
      <c r="BR88" s="49">
        <f t="shared" si="445"/>
        <v>-0.0112220108867729</v>
      </c>
      <c r="BS88" s="49">
        <f t="shared" si="445"/>
        <v>-0.0128987746452851</v>
      </c>
      <c r="BT88" s="49">
        <f t="shared" si="445"/>
        <v>-0.00806209065840954</v>
      </c>
      <c r="BU88" s="49">
        <f t="shared" si="445"/>
        <v>-0.0131940439767194</v>
      </c>
      <c r="BV88" s="49">
        <f t="shared" si="445"/>
        <v>-0.0113511119811995</v>
      </c>
      <c r="BW88" s="49">
        <f t="shared" si="445"/>
        <v>-0.0120323063751773</v>
      </c>
      <c r="BX88" s="49">
        <f t="shared" si="445"/>
        <v>-0.0146703526277011</v>
      </c>
      <c r="BY88" s="49">
        <f t="shared" si="445"/>
        <v>-0.0150612928703155</v>
      </c>
      <c r="BZ88" s="49">
        <f t="shared" si="360"/>
        <v>-0.165707269999882</v>
      </c>
      <c r="CA88" s="49"/>
      <c r="CB88" s="49"/>
      <c r="CC88" s="50"/>
      <c r="CD88" s="49"/>
      <c r="CE88" s="49"/>
      <c r="CF88" s="49">
        <f t="shared" si="361"/>
        <v>7.86673159837334e-5</v>
      </c>
      <c r="CG88" s="49">
        <f t="shared" si="345"/>
        <v>0.000104092877571156</v>
      </c>
      <c r="CH88" s="49">
        <f t="shared" si="346"/>
        <v>0.000116719176862869</v>
      </c>
      <c r="CI88" s="49">
        <f t="shared" si="347"/>
        <v>9.15818869487732e-5</v>
      </c>
      <c r="CJ88" s="49">
        <f t="shared" si="348"/>
        <v>8.22995390676506e-5</v>
      </c>
      <c r="CK88" s="49">
        <f t="shared" ref="CK88:CS88" si="446">BB88*$CD$113</f>
        <v>8.29913910836348e-5</v>
      </c>
      <c r="CL88" s="49">
        <f t="shared" si="446"/>
        <v>9.27349736420804e-5</v>
      </c>
      <c r="CM88" s="49">
        <f t="shared" si="446"/>
        <v>0.000109454730695034</v>
      </c>
      <c r="CN88" s="49">
        <f t="shared" si="446"/>
        <v>6.27547196160949e-5</v>
      </c>
      <c r="CO88" s="49">
        <f t="shared" si="446"/>
        <v>0.000112452756097632</v>
      </c>
      <c r="CP88" s="49">
        <f t="shared" si="446"/>
        <v>9.40033690047182e-5</v>
      </c>
      <c r="CQ88" s="49">
        <f t="shared" si="446"/>
        <v>0.000100748926160565</v>
      </c>
      <c r="CR88" s="49">
        <f t="shared" si="446"/>
        <v>0.000127673500449287</v>
      </c>
      <c r="CS88" s="49">
        <f t="shared" si="446"/>
        <v>0.000131766958210527</v>
      </c>
      <c r="CT88" s="59">
        <v>2017</v>
      </c>
    </row>
    <row r="89" ht="22.5" customHeight="1" spans="1:98">
      <c r="A89" s="43">
        <v>2016</v>
      </c>
      <c r="B89" s="40">
        <v>15.55</v>
      </c>
      <c r="C89" s="40">
        <v>10.61</v>
      </c>
      <c r="D89" s="40">
        <v>9.43</v>
      </c>
      <c r="E89" s="40">
        <v>10.32</v>
      </c>
      <c r="F89" s="40">
        <v>13.78</v>
      </c>
      <c r="G89" s="40">
        <v>16.63</v>
      </c>
      <c r="H89" s="40">
        <v>12.45</v>
      </c>
      <c r="I89" s="40">
        <v>10.84</v>
      </c>
      <c r="J89" s="40">
        <v>9.27</v>
      </c>
      <c r="K89" s="40">
        <v>9.63</v>
      </c>
      <c r="L89" s="40">
        <v>11.38</v>
      </c>
      <c r="M89" s="40">
        <v>9.54</v>
      </c>
      <c r="N89" s="40">
        <v>10.23</v>
      </c>
      <c r="O89" s="40">
        <v>6.99</v>
      </c>
      <c r="Q89" s="50"/>
      <c r="R89" s="49">
        <f t="shared" si="350"/>
        <v>0.105614110561411</v>
      </c>
      <c r="S89" s="49">
        <f t="shared" ref="S89:AE89" si="447">(MAX($B$73:$O$112)-C89)/(MAX($B$73:$O$112)-MIN($B$73:$O$112))</f>
        <v>0.211873521187352</v>
      </c>
      <c r="T89" s="49">
        <f t="shared" si="447"/>
        <v>0.237255323725532</v>
      </c>
      <c r="U89" s="49">
        <f t="shared" si="447"/>
        <v>0.218111421811142</v>
      </c>
      <c r="V89" s="49">
        <f t="shared" si="447"/>
        <v>0.143686814368681</v>
      </c>
      <c r="W89" s="49">
        <f t="shared" si="447"/>
        <v>0.0823833082383309</v>
      </c>
      <c r="X89" s="49">
        <f t="shared" si="447"/>
        <v>0.172295117229512</v>
      </c>
      <c r="Y89" s="49">
        <f t="shared" si="447"/>
        <v>0.206926220692622</v>
      </c>
      <c r="Z89" s="49">
        <f t="shared" si="447"/>
        <v>0.240696924069692</v>
      </c>
      <c r="AA89" s="49">
        <f t="shared" si="447"/>
        <v>0.232953323295332</v>
      </c>
      <c r="AB89" s="49">
        <f t="shared" si="447"/>
        <v>0.195310819531082</v>
      </c>
      <c r="AC89" s="49">
        <f t="shared" si="447"/>
        <v>0.234889223488922</v>
      </c>
      <c r="AD89" s="49">
        <f t="shared" si="447"/>
        <v>0.220047322004732</v>
      </c>
      <c r="AE89" s="49">
        <f t="shared" si="447"/>
        <v>0.289739728973973</v>
      </c>
      <c r="AF89" s="50"/>
      <c r="AG89" s="49">
        <f t="shared" si="352"/>
        <v>0.105714110561411</v>
      </c>
      <c r="AH89" s="49">
        <f t="shared" ref="AH89:AM89" si="448">S89+0.0001</f>
        <v>0.211973521187352</v>
      </c>
      <c r="AI89" s="49">
        <f t="shared" si="448"/>
        <v>0.237355323725532</v>
      </c>
      <c r="AJ89" s="49">
        <f t="shared" si="448"/>
        <v>0.218211421811142</v>
      </c>
      <c r="AK89" s="49">
        <f t="shared" si="448"/>
        <v>0.143786814368681</v>
      </c>
      <c r="AL89" s="49">
        <f t="shared" si="448"/>
        <v>0.0824833082383309</v>
      </c>
      <c r="AM89" s="49">
        <f t="shared" si="448"/>
        <v>0.172395117229512</v>
      </c>
      <c r="AN89" s="49">
        <f t="shared" ref="AN89:AT89" si="449">Y89+0.0001</f>
        <v>0.207026220692622</v>
      </c>
      <c r="AO89" s="49">
        <f t="shared" si="449"/>
        <v>0.240796924069692</v>
      </c>
      <c r="AP89" s="49">
        <f t="shared" si="449"/>
        <v>0.233053323295332</v>
      </c>
      <c r="AQ89" s="49">
        <f t="shared" si="449"/>
        <v>0.195410819531082</v>
      </c>
      <c r="AR89" s="49">
        <f t="shared" si="449"/>
        <v>0.234989223488922</v>
      </c>
      <c r="AS89" s="49">
        <f t="shared" si="449"/>
        <v>0.220147322004732</v>
      </c>
      <c r="AT89" s="49">
        <f t="shared" si="449"/>
        <v>0.289839728973973</v>
      </c>
      <c r="AU89" s="49">
        <f t="shared" si="355"/>
        <v>2.79318317917832</v>
      </c>
      <c r="AV89" s="50"/>
      <c r="AW89" s="49">
        <f t="shared" si="356"/>
        <v>0.000541160631025103</v>
      </c>
      <c r="AX89" s="49">
        <f t="shared" ref="AX89:BN89" si="450">AH89/$AU$113</f>
        <v>0.00108511270517404</v>
      </c>
      <c r="AY89" s="49">
        <f t="shared" si="450"/>
        <v>0.00121504457713675</v>
      </c>
      <c r="AZ89" s="49">
        <f t="shared" si="450"/>
        <v>0.00111704511438522</v>
      </c>
      <c r="BA89" s="49">
        <f t="shared" si="450"/>
        <v>0.000736058438969157</v>
      </c>
      <c r="BB89" s="49">
        <f t="shared" si="450"/>
        <v>0.000422239934652461</v>
      </c>
      <c r="BC89" s="49">
        <f t="shared" si="450"/>
        <v>0.000882507074316948</v>
      </c>
      <c r="BD89" s="49">
        <f t="shared" si="450"/>
        <v>0.00105978700131691</v>
      </c>
      <c r="BE89" s="49">
        <f t="shared" si="450"/>
        <v>0.00123266245808084</v>
      </c>
      <c r="BF89" s="49">
        <f t="shared" si="450"/>
        <v>0.00119302222595663</v>
      </c>
      <c r="BG89" s="49">
        <f t="shared" si="450"/>
        <v>0.00100032665313058</v>
      </c>
      <c r="BH89" s="49">
        <f t="shared" si="450"/>
        <v>0.00120293228398768</v>
      </c>
      <c r="BI89" s="49">
        <f t="shared" si="450"/>
        <v>0.00112695517241627</v>
      </c>
      <c r="BJ89" s="49">
        <f t="shared" si="450"/>
        <v>0.0014837172615342</v>
      </c>
      <c r="BK89" s="49"/>
      <c r="BL89" s="49">
        <f t="shared" si="358"/>
        <v>-0.00407049900836619</v>
      </c>
      <c r="BM89" s="49">
        <f t="shared" ref="BM89:BY89" si="451">AX89*LN(AX89)</f>
        <v>-0.00740705682605567</v>
      </c>
      <c r="BN89" s="49">
        <f t="shared" si="451"/>
        <v>-0.00815656327952425</v>
      </c>
      <c r="BO89" s="49">
        <f t="shared" si="451"/>
        <v>-0.00759263201577243</v>
      </c>
      <c r="BP89" s="49">
        <f t="shared" si="451"/>
        <v>-0.00531007355710018</v>
      </c>
      <c r="BQ89" s="49">
        <f t="shared" si="451"/>
        <v>-0.00328077762356405</v>
      </c>
      <c r="BR89" s="49">
        <f t="shared" si="451"/>
        <v>-0.00620644611385063</v>
      </c>
      <c r="BS89" s="49">
        <f t="shared" si="451"/>
        <v>-0.00725920959881424</v>
      </c>
      <c r="BT89" s="49">
        <f t="shared" si="451"/>
        <v>-0.00825708666953777</v>
      </c>
      <c r="BU89" s="49">
        <f t="shared" si="451"/>
        <v>-0.00803054935715414</v>
      </c>
      <c r="BV89" s="49">
        <f t="shared" si="451"/>
        <v>-0.00690968501239342</v>
      </c>
      <c r="BW89" s="49">
        <f t="shared" si="451"/>
        <v>-0.0080873054845459</v>
      </c>
      <c r="BX89" s="49">
        <f t="shared" si="451"/>
        <v>-0.00765003746976855</v>
      </c>
      <c r="BY89" s="49">
        <f t="shared" si="451"/>
        <v>-0.00966375420711334</v>
      </c>
      <c r="BZ89" s="49">
        <f t="shared" si="360"/>
        <v>-0.0978816762235608</v>
      </c>
      <c r="CA89" s="49"/>
      <c r="CB89" s="49"/>
      <c r="CC89" s="50"/>
      <c r="CD89" s="49"/>
      <c r="CE89" s="49"/>
      <c r="CF89" s="49">
        <f t="shared" si="361"/>
        <v>2.83350818208763e-5</v>
      </c>
      <c r="CG89" s="49">
        <f t="shared" si="345"/>
        <v>5.68163231455627e-5</v>
      </c>
      <c r="CH89" s="49">
        <f t="shared" si="346"/>
        <v>6.36195346360753e-5</v>
      </c>
      <c r="CI89" s="49">
        <f t="shared" si="347"/>
        <v>5.84882988508584e-5</v>
      </c>
      <c r="CJ89" s="49">
        <f t="shared" si="348"/>
        <v>3.85398990566446e-5</v>
      </c>
      <c r="CK89" s="49">
        <f t="shared" ref="CK89:CS89" si="452">BB89*$CD$113</f>
        <v>2.21084136770178e-5</v>
      </c>
      <c r="CL89" s="49">
        <f t="shared" si="452"/>
        <v>4.62079255671371e-5</v>
      </c>
      <c r="CM89" s="49">
        <f t="shared" si="452"/>
        <v>5.54902734482598e-5</v>
      </c>
      <c r="CN89" s="49">
        <f t="shared" si="452"/>
        <v>6.45420039907207e-5</v>
      </c>
      <c r="CO89" s="49">
        <f t="shared" si="452"/>
        <v>6.24664479427681e-5</v>
      </c>
      <c r="CP89" s="49">
        <f t="shared" si="452"/>
        <v>5.23769393763301e-5</v>
      </c>
      <c r="CQ89" s="49">
        <f t="shared" si="452"/>
        <v>6.29853369547561e-5</v>
      </c>
      <c r="CR89" s="49">
        <f t="shared" si="452"/>
        <v>5.90071878628465e-5</v>
      </c>
      <c r="CS89" s="49">
        <f t="shared" si="452"/>
        <v>7.76871922944223e-5</v>
      </c>
      <c r="CT89" s="59">
        <v>2016</v>
      </c>
    </row>
    <row r="90" ht="22.5" customHeight="1" spans="1:98">
      <c r="A90" s="43">
        <v>2015</v>
      </c>
      <c r="B90" s="40">
        <v>14.49</v>
      </c>
      <c r="C90" s="40">
        <v>9.74</v>
      </c>
      <c r="D90" s="40">
        <v>4.73</v>
      </c>
      <c r="E90" s="40">
        <v>10.73</v>
      </c>
      <c r="F90" s="40">
        <v>15.71</v>
      </c>
      <c r="G90" s="40">
        <v>14.54</v>
      </c>
      <c r="H90" s="40">
        <v>5.22</v>
      </c>
      <c r="I90" s="40">
        <v>10.62</v>
      </c>
      <c r="J90" s="40">
        <v>3.93</v>
      </c>
      <c r="K90" s="40">
        <v>2.84</v>
      </c>
      <c r="L90" s="40">
        <v>7.31</v>
      </c>
      <c r="M90" s="40">
        <v>11.17</v>
      </c>
      <c r="N90" s="40">
        <v>-2.03</v>
      </c>
      <c r="O90" s="40">
        <v>2.5</v>
      </c>
      <c r="Q90" s="50"/>
      <c r="R90" s="49">
        <f t="shared" si="350"/>
        <v>0.128414712841471</v>
      </c>
      <c r="S90" s="49">
        <f t="shared" ref="S90:AE90" si="453">(MAX($B$73:$O$112)-C90)/(MAX($B$73:$O$112)-MIN($B$73:$O$112))</f>
        <v>0.230587223058722</v>
      </c>
      <c r="T90" s="49">
        <f t="shared" si="453"/>
        <v>0.338352333835233</v>
      </c>
      <c r="U90" s="49">
        <f t="shared" si="453"/>
        <v>0.209292320929232</v>
      </c>
      <c r="V90" s="49">
        <f t="shared" si="453"/>
        <v>0.102172510217251</v>
      </c>
      <c r="W90" s="49">
        <f t="shared" si="453"/>
        <v>0.127339212733921</v>
      </c>
      <c r="X90" s="49">
        <f t="shared" si="453"/>
        <v>0.327812432781243</v>
      </c>
      <c r="Y90" s="49">
        <f t="shared" si="453"/>
        <v>0.211658421165842</v>
      </c>
      <c r="Z90" s="49">
        <f t="shared" si="453"/>
        <v>0.355560335556034</v>
      </c>
      <c r="AA90" s="49">
        <f t="shared" si="453"/>
        <v>0.379006237900624</v>
      </c>
      <c r="AB90" s="49">
        <f t="shared" si="453"/>
        <v>0.282856528285653</v>
      </c>
      <c r="AC90" s="49">
        <f t="shared" si="453"/>
        <v>0.199827919982792</v>
      </c>
      <c r="AD90" s="49">
        <f t="shared" si="453"/>
        <v>0.483759948375995</v>
      </c>
      <c r="AE90" s="49">
        <f t="shared" si="453"/>
        <v>0.386319638631964</v>
      </c>
      <c r="AF90" s="50"/>
      <c r="AG90" s="49">
        <f t="shared" si="352"/>
        <v>0.128514712841471</v>
      </c>
      <c r="AH90" s="49">
        <f t="shared" ref="AH90:AM90" si="454">S90+0.0001</f>
        <v>0.230687223058722</v>
      </c>
      <c r="AI90" s="49">
        <f t="shared" si="454"/>
        <v>0.338452333835233</v>
      </c>
      <c r="AJ90" s="49">
        <f t="shared" si="454"/>
        <v>0.209392320929232</v>
      </c>
      <c r="AK90" s="49">
        <f t="shared" si="454"/>
        <v>0.102272510217251</v>
      </c>
      <c r="AL90" s="49">
        <f t="shared" si="454"/>
        <v>0.127439212733921</v>
      </c>
      <c r="AM90" s="49">
        <f t="shared" si="454"/>
        <v>0.327912432781243</v>
      </c>
      <c r="AN90" s="49">
        <f t="shared" ref="AN90:AT90" si="455">Y90+0.0001</f>
        <v>0.211758421165842</v>
      </c>
      <c r="AO90" s="49">
        <f t="shared" si="455"/>
        <v>0.355660335556034</v>
      </c>
      <c r="AP90" s="49">
        <f t="shared" si="455"/>
        <v>0.379106237900624</v>
      </c>
      <c r="AQ90" s="49">
        <f t="shared" si="455"/>
        <v>0.282956528285653</v>
      </c>
      <c r="AR90" s="49">
        <f t="shared" si="455"/>
        <v>0.199927919982792</v>
      </c>
      <c r="AS90" s="49">
        <f t="shared" si="455"/>
        <v>0.483859948375995</v>
      </c>
      <c r="AT90" s="49">
        <f t="shared" si="455"/>
        <v>0.386419638631964</v>
      </c>
      <c r="AU90" s="49">
        <f t="shared" si="355"/>
        <v>3.76435977629598</v>
      </c>
      <c r="AV90" s="50"/>
      <c r="AW90" s="49">
        <f t="shared" si="356"/>
        <v>0.000657879092279734</v>
      </c>
      <c r="AX90" s="49">
        <f t="shared" ref="AX90:BN90" si="456">AH90/$AU$113</f>
        <v>0.00118090993280756</v>
      </c>
      <c r="AY90" s="49">
        <f t="shared" si="456"/>
        <v>0.00173256982986954</v>
      </c>
      <c r="AZ90" s="49">
        <f t="shared" si="456"/>
        <v>0.00107189929446597</v>
      </c>
      <c r="BA90" s="49">
        <f t="shared" si="456"/>
        <v>0.000523542750081008</v>
      </c>
      <c r="BB90" s="49">
        <f t="shared" si="456"/>
        <v>0.000652373504484704</v>
      </c>
      <c r="BC90" s="49">
        <f t="shared" si="456"/>
        <v>0.00167861506947825</v>
      </c>
      <c r="BD90" s="49">
        <f t="shared" si="456"/>
        <v>0.00108401158761504</v>
      </c>
      <c r="BE90" s="49">
        <f t="shared" si="456"/>
        <v>0.00182065923459002</v>
      </c>
      <c r="BF90" s="49">
        <f t="shared" si="456"/>
        <v>0.00194068104852167</v>
      </c>
      <c r="BG90" s="49">
        <f t="shared" si="456"/>
        <v>0.00144848149964601</v>
      </c>
      <c r="BH90" s="49">
        <f t="shared" si="456"/>
        <v>0.00102345012186971</v>
      </c>
      <c r="BI90" s="49">
        <f t="shared" si="456"/>
        <v>0.00247692529975756</v>
      </c>
      <c r="BJ90" s="49">
        <f t="shared" si="456"/>
        <v>0.00197811904552787</v>
      </c>
      <c r="BK90" s="49"/>
      <c r="BL90" s="49">
        <f t="shared" si="358"/>
        <v>-0.00481994419202831</v>
      </c>
      <c r="BM90" s="49">
        <f t="shared" ref="BM90:BY90" si="457">AX90*LN(AX90)</f>
        <v>-0.00796106889437721</v>
      </c>
      <c r="BN90" s="49">
        <f t="shared" si="457"/>
        <v>-0.011015938035394</v>
      </c>
      <c r="BO90" s="49">
        <f t="shared" si="457"/>
        <v>-0.00732999377318815</v>
      </c>
      <c r="BP90" s="49">
        <f t="shared" si="457"/>
        <v>-0.00395530886563053</v>
      </c>
      <c r="BQ90" s="49">
        <f t="shared" si="457"/>
        <v>-0.00478509004741634</v>
      </c>
      <c r="BR90" s="49">
        <f t="shared" si="457"/>
        <v>-0.0107259913875107</v>
      </c>
      <c r="BS90" s="49">
        <f t="shared" si="457"/>
        <v>-0.00740064107764496</v>
      </c>
      <c r="BT90" s="49">
        <f t="shared" si="457"/>
        <v>-0.0114857318792815</v>
      </c>
      <c r="BU90" s="49">
        <f t="shared" si="457"/>
        <v>-0.012119002599265</v>
      </c>
      <c r="BV90" s="49">
        <f t="shared" si="457"/>
        <v>-0.00946907049321044</v>
      </c>
      <c r="BW90" s="49">
        <f t="shared" si="457"/>
        <v>-0.00704602003052781</v>
      </c>
      <c r="BX90" s="49">
        <f t="shared" si="457"/>
        <v>-0.0148633780020711</v>
      </c>
      <c r="BY90" s="49">
        <f t="shared" si="457"/>
        <v>-0.0123149954615038</v>
      </c>
      <c r="BZ90" s="49">
        <f t="shared" si="360"/>
        <v>-0.12529217473905</v>
      </c>
      <c r="CA90" s="49"/>
      <c r="CB90" s="49"/>
      <c r="CC90" s="50"/>
      <c r="CD90" s="49"/>
      <c r="CE90" s="49"/>
      <c r="CF90" s="49">
        <f t="shared" si="361"/>
        <v>3.44464412954042e-5</v>
      </c>
      <c r="CG90" s="49">
        <f t="shared" si="345"/>
        <v>6.18322502614489e-5</v>
      </c>
      <c r="CH90" s="49">
        <f t="shared" si="346"/>
        <v>9.07170719287928e-5</v>
      </c>
      <c r="CI90" s="49">
        <f t="shared" si="347"/>
        <v>5.61244711295785e-5</v>
      </c>
      <c r="CJ90" s="49">
        <f t="shared" si="348"/>
        <v>2.74126124662306e-5</v>
      </c>
      <c r="CK90" s="49">
        <f t="shared" ref="CK90:CS90" si="458">BB90*$CD$113</f>
        <v>3.41581696220774e-5</v>
      </c>
      <c r="CL90" s="49">
        <f t="shared" si="458"/>
        <v>8.78920095301904e-5</v>
      </c>
      <c r="CM90" s="49">
        <f t="shared" si="458"/>
        <v>5.67586688108976e-5</v>
      </c>
      <c r="CN90" s="49">
        <f t="shared" si="458"/>
        <v>9.53294187020216e-5</v>
      </c>
      <c r="CO90" s="49">
        <f t="shared" si="458"/>
        <v>0.000101613741180546</v>
      </c>
      <c r="CP90" s="49">
        <f t="shared" si="458"/>
        <v>7.58422535851309e-5</v>
      </c>
      <c r="CQ90" s="49">
        <f t="shared" si="458"/>
        <v>5.35876804043029e-5</v>
      </c>
      <c r="CR90" s="49">
        <f t="shared" si="458"/>
        <v>0.000129691402162574</v>
      </c>
      <c r="CS90" s="49">
        <f t="shared" si="458"/>
        <v>0.000103573988559168</v>
      </c>
      <c r="CT90" s="59">
        <v>2015</v>
      </c>
    </row>
    <row r="91" ht="22.5" customHeight="1" spans="1:98">
      <c r="A91" s="43">
        <v>2014</v>
      </c>
      <c r="B91" s="40">
        <v>7.22</v>
      </c>
      <c r="C91" s="40">
        <v>15.01</v>
      </c>
      <c r="D91" s="40">
        <v>9.01</v>
      </c>
      <c r="E91" s="40">
        <v>12.08</v>
      </c>
      <c r="F91" s="40">
        <v>-0.47</v>
      </c>
      <c r="G91" s="40">
        <v>13.01</v>
      </c>
      <c r="H91" s="40">
        <v>13.82</v>
      </c>
      <c r="I91" s="40">
        <v>9.31</v>
      </c>
      <c r="J91" s="40">
        <v>10.09</v>
      </c>
      <c r="K91" s="40">
        <v>0.87</v>
      </c>
      <c r="L91" s="40">
        <v>19.27</v>
      </c>
      <c r="M91" s="40">
        <v>14.82</v>
      </c>
      <c r="N91" s="40">
        <v>9.93</v>
      </c>
      <c r="O91" s="40">
        <v>6.73</v>
      </c>
      <c r="Q91" s="50"/>
      <c r="R91" s="49">
        <f t="shared" si="350"/>
        <v>0.284792428479243</v>
      </c>
      <c r="S91" s="49">
        <f t="shared" ref="S91:AE91" si="459">(MAX($B$73:$O$112)-C91)/(MAX($B$73:$O$112)-MIN($B$73:$O$112))</f>
        <v>0.117229511722951</v>
      </c>
      <c r="T91" s="49">
        <f t="shared" si="459"/>
        <v>0.246289524628952</v>
      </c>
      <c r="U91" s="49">
        <f t="shared" si="459"/>
        <v>0.180253818025382</v>
      </c>
      <c r="V91" s="49">
        <f t="shared" si="459"/>
        <v>0.450204345020434</v>
      </c>
      <c r="W91" s="49">
        <f t="shared" si="459"/>
        <v>0.160249516024952</v>
      </c>
      <c r="X91" s="49">
        <f t="shared" si="459"/>
        <v>0.142826414282641</v>
      </c>
      <c r="Y91" s="49">
        <f t="shared" si="459"/>
        <v>0.239836523983652</v>
      </c>
      <c r="Z91" s="49">
        <f t="shared" si="459"/>
        <v>0.223058722305872</v>
      </c>
      <c r="AA91" s="49">
        <f t="shared" si="459"/>
        <v>0.421380942138094</v>
      </c>
      <c r="AB91" s="49">
        <f t="shared" si="459"/>
        <v>0.0255969025596903</v>
      </c>
      <c r="AC91" s="49">
        <f t="shared" si="459"/>
        <v>0.121316412131641</v>
      </c>
      <c r="AD91" s="49">
        <f t="shared" si="459"/>
        <v>0.226500322650032</v>
      </c>
      <c r="AE91" s="49">
        <f t="shared" si="459"/>
        <v>0.295332329533233</v>
      </c>
      <c r="AF91" s="50"/>
      <c r="AG91" s="49">
        <f t="shared" si="352"/>
        <v>0.284892428479243</v>
      </c>
      <c r="AH91" s="49">
        <f t="shared" ref="AH91:AM91" si="460">S91+0.0001</f>
        <v>0.117329511722951</v>
      </c>
      <c r="AI91" s="49">
        <f t="shared" si="460"/>
        <v>0.246389524628952</v>
      </c>
      <c r="AJ91" s="49">
        <f t="shared" si="460"/>
        <v>0.180353818025382</v>
      </c>
      <c r="AK91" s="49">
        <f t="shared" si="460"/>
        <v>0.450304345020434</v>
      </c>
      <c r="AL91" s="49">
        <f t="shared" si="460"/>
        <v>0.160349516024952</v>
      </c>
      <c r="AM91" s="49">
        <f t="shared" si="460"/>
        <v>0.142926414282641</v>
      </c>
      <c r="AN91" s="49">
        <f t="shared" ref="AN91:AT91" si="461">Y91+0.0001</f>
        <v>0.239936523983652</v>
      </c>
      <c r="AO91" s="49">
        <f t="shared" si="461"/>
        <v>0.223158722305872</v>
      </c>
      <c r="AP91" s="49">
        <f t="shared" si="461"/>
        <v>0.421480942138094</v>
      </c>
      <c r="AQ91" s="49">
        <f t="shared" si="461"/>
        <v>0.0256969025596903</v>
      </c>
      <c r="AR91" s="49">
        <f t="shared" si="461"/>
        <v>0.121416412131641</v>
      </c>
      <c r="AS91" s="49">
        <f t="shared" si="461"/>
        <v>0.226600322650032</v>
      </c>
      <c r="AT91" s="49">
        <f t="shared" si="461"/>
        <v>0.295432329533233</v>
      </c>
      <c r="AU91" s="49">
        <f t="shared" si="355"/>
        <v>3.13626771348677</v>
      </c>
      <c r="AV91" s="50"/>
      <c r="AW91" s="49">
        <f t="shared" si="356"/>
        <v>0.00145839155767706</v>
      </c>
      <c r="AX91" s="49">
        <f t="shared" ref="AX91:BN91" si="462">AH91/$AU$113</f>
        <v>0.000600620979211425</v>
      </c>
      <c r="AY91" s="49">
        <f t="shared" si="462"/>
        <v>0.001261291514615</v>
      </c>
      <c r="AZ91" s="49">
        <f t="shared" si="462"/>
        <v>0.000923248424000168</v>
      </c>
      <c r="BA91" s="49">
        <f t="shared" si="462"/>
        <v>0.00230515096055264</v>
      </c>
      <c r="BB91" s="49">
        <f t="shared" si="462"/>
        <v>0.000820844491012615</v>
      </c>
      <c r="BC91" s="49">
        <f t="shared" si="462"/>
        <v>0.000731653968733133</v>
      </c>
      <c r="BD91" s="49">
        <f t="shared" si="462"/>
        <v>0.00122825798784482</v>
      </c>
      <c r="BE91" s="49">
        <f t="shared" si="462"/>
        <v>0.00114237081824235</v>
      </c>
      <c r="BF91" s="49">
        <f t="shared" si="462"/>
        <v>0.00215760120764584</v>
      </c>
      <c r="BG91" s="49">
        <f t="shared" si="462"/>
        <v>0.00013154489907489</v>
      </c>
      <c r="BH91" s="49">
        <f t="shared" si="462"/>
        <v>0.000621542212832538</v>
      </c>
      <c r="BI91" s="49">
        <f t="shared" si="462"/>
        <v>0.00115998869918645</v>
      </c>
      <c r="BJ91" s="49">
        <f t="shared" si="462"/>
        <v>0.00151234631806835</v>
      </c>
      <c r="BK91" s="49"/>
      <c r="BL91" s="49">
        <f t="shared" si="358"/>
        <v>-0.0095239110344037</v>
      </c>
      <c r="BM91" s="49">
        <f t="shared" ref="BM91:BY91" si="463">AX91*LN(AX91)</f>
        <v>-0.00445513402572115</v>
      </c>
      <c r="BN91" s="49">
        <f t="shared" si="463"/>
        <v>-0.00841990168954023</v>
      </c>
      <c r="BO91" s="49">
        <f t="shared" si="463"/>
        <v>-0.00645130196155733</v>
      </c>
      <c r="BP91" s="49">
        <f t="shared" si="463"/>
        <v>-0.0139982807276578</v>
      </c>
      <c r="BQ91" s="49">
        <f t="shared" si="463"/>
        <v>-0.00583224530008338</v>
      </c>
      <c r="BR91" s="49">
        <f t="shared" si="463"/>
        <v>-0.00528269008934258</v>
      </c>
      <c r="BS91" s="49">
        <f t="shared" si="463"/>
        <v>-0.00823197957033624</v>
      </c>
      <c r="BT91" s="49">
        <f t="shared" si="463"/>
        <v>-0.00773916190514151</v>
      </c>
      <c r="BU91" s="49">
        <f t="shared" si="463"/>
        <v>-0.0132449921627733</v>
      </c>
      <c r="BV91" s="49">
        <f t="shared" si="463"/>
        <v>-0.00117550657139459</v>
      </c>
      <c r="BW91" s="49">
        <f t="shared" si="463"/>
        <v>-0.00458903680201036</v>
      </c>
      <c r="BX91" s="49">
        <f t="shared" si="463"/>
        <v>-0.00784076383245292</v>
      </c>
      <c r="BY91" s="49">
        <f t="shared" si="463"/>
        <v>-0.00982131760917584</v>
      </c>
      <c r="BZ91" s="49">
        <f t="shared" si="360"/>
        <v>-0.106606223281591</v>
      </c>
      <c r="CA91" s="49"/>
      <c r="CB91" s="49"/>
      <c r="CC91" s="50"/>
      <c r="CD91" s="49"/>
      <c r="CE91" s="49"/>
      <c r="CF91" s="49">
        <f t="shared" si="361"/>
        <v>7.6361142597119e-5</v>
      </c>
      <c r="CG91" s="49">
        <f t="shared" si="345"/>
        <v>3.14484158928057e-5</v>
      </c>
      <c r="CH91" s="49">
        <f t="shared" si="346"/>
        <v>6.60410166920203e-5</v>
      </c>
      <c r="CI91" s="49">
        <f t="shared" si="347"/>
        <v>4.83411359497553e-5</v>
      </c>
      <c r="CJ91" s="49">
        <f t="shared" si="348"/>
        <v>0.000120697325954779</v>
      </c>
      <c r="CK91" s="49">
        <f t="shared" ref="CK91:CS91" si="464">BB91*$CD$113</f>
        <v>4.29792828258771e-5</v>
      </c>
      <c r="CL91" s="49">
        <f t="shared" si="464"/>
        <v>3.83092817179832e-5</v>
      </c>
      <c r="CM91" s="49">
        <f t="shared" si="464"/>
        <v>6.43113866520595e-5</v>
      </c>
      <c r="CN91" s="49">
        <f t="shared" si="464"/>
        <v>5.98143485481613e-5</v>
      </c>
      <c r="CO91" s="49">
        <f t="shared" si="464"/>
        <v>0.000112971645109621</v>
      </c>
      <c r="CP91" s="49">
        <f t="shared" si="464"/>
        <v>6.88766932536344e-6</v>
      </c>
      <c r="CQ91" s="49">
        <f t="shared" si="464"/>
        <v>3.25438482514474e-5</v>
      </c>
      <c r="CR91" s="49">
        <f t="shared" si="464"/>
        <v>6.07368179028073e-5</v>
      </c>
      <c r="CS91" s="49">
        <f t="shared" si="464"/>
        <v>7.91862049957214e-5</v>
      </c>
      <c r="CT91" s="59">
        <v>2014</v>
      </c>
    </row>
    <row r="92" ht="22.5" customHeight="1" spans="1:98">
      <c r="A92" s="43">
        <v>2013</v>
      </c>
      <c r="B92" s="40">
        <v>15.32</v>
      </c>
      <c r="C92" s="40">
        <v>-26.03</v>
      </c>
      <c r="D92" s="40">
        <v>-0.59</v>
      </c>
      <c r="E92" s="40">
        <v>20.46</v>
      </c>
      <c r="F92" s="40">
        <v>7.67</v>
      </c>
      <c r="G92" s="40">
        <v>16.06</v>
      </c>
      <c r="H92" s="40">
        <v>12.31</v>
      </c>
      <c r="I92" s="40">
        <v>15.55</v>
      </c>
      <c r="J92" s="40">
        <v>13.02</v>
      </c>
      <c r="K92" s="40">
        <v>7.44</v>
      </c>
      <c r="L92" s="40">
        <v>5.03</v>
      </c>
      <c r="M92" s="40">
        <v>-17.29</v>
      </c>
      <c r="N92" s="40">
        <v>13.25</v>
      </c>
      <c r="O92" s="40">
        <v>4.69</v>
      </c>
      <c r="Q92" s="50"/>
      <c r="R92" s="49">
        <f t="shared" si="350"/>
        <v>0.110561411056141</v>
      </c>
      <c r="S92" s="49">
        <f t="shared" ref="S92:AE92" si="465">(MAX($B$73:$O$112)-C92)/(MAX($B$73:$O$112)-MIN($B$73:$O$112))</f>
        <v>1</v>
      </c>
      <c r="T92" s="49">
        <f t="shared" si="465"/>
        <v>0.452785545278555</v>
      </c>
      <c r="U92" s="49">
        <f t="shared" si="465"/>
        <v>0</v>
      </c>
      <c r="V92" s="49">
        <f t="shared" si="465"/>
        <v>0.275112927511293</v>
      </c>
      <c r="W92" s="49">
        <f t="shared" si="465"/>
        <v>0.094644009464401</v>
      </c>
      <c r="X92" s="49">
        <f t="shared" si="465"/>
        <v>0.175306517530652</v>
      </c>
      <c r="Y92" s="49">
        <f t="shared" si="465"/>
        <v>0.105614110561411</v>
      </c>
      <c r="Z92" s="49">
        <f t="shared" si="465"/>
        <v>0.160034416003442</v>
      </c>
      <c r="AA92" s="49">
        <f t="shared" si="465"/>
        <v>0.280060228006023</v>
      </c>
      <c r="AB92" s="49">
        <f t="shared" si="465"/>
        <v>0.331899333189933</v>
      </c>
      <c r="AC92" s="49">
        <f t="shared" si="465"/>
        <v>0.812002581200258</v>
      </c>
      <c r="AD92" s="49">
        <f t="shared" si="465"/>
        <v>0.155087115508712</v>
      </c>
      <c r="AE92" s="49">
        <f t="shared" si="465"/>
        <v>0.339212733921273</v>
      </c>
      <c r="AF92" s="50"/>
      <c r="AG92" s="49">
        <f t="shared" si="352"/>
        <v>0.110661411056141</v>
      </c>
      <c r="AH92" s="49">
        <f t="shared" ref="AH92:AM92" si="466">S92+0.0001</f>
        <v>1.0001</v>
      </c>
      <c r="AI92" s="49">
        <f t="shared" si="466"/>
        <v>0.452885545278555</v>
      </c>
      <c r="AJ92" s="49">
        <f t="shared" si="466"/>
        <v>0.0001</v>
      </c>
      <c r="AK92" s="49">
        <f t="shared" si="466"/>
        <v>0.275212927511293</v>
      </c>
      <c r="AL92" s="49">
        <f t="shared" si="466"/>
        <v>0.094744009464401</v>
      </c>
      <c r="AM92" s="49">
        <f t="shared" si="466"/>
        <v>0.175406517530652</v>
      </c>
      <c r="AN92" s="49">
        <f t="shared" ref="AN92:AT92" si="467">Y92+0.0001</f>
        <v>0.105714110561411</v>
      </c>
      <c r="AO92" s="49">
        <f t="shared" si="467"/>
        <v>0.160134416003442</v>
      </c>
      <c r="AP92" s="49">
        <f t="shared" si="467"/>
        <v>0.280160228006023</v>
      </c>
      <c r="AQ92" s="49">
        <f t="shared" si="467"/>
        <v>0.331999333189933</v>
      </c>
      <c r="AR92" s="49">
        <f t="shared" si="467"/>
        <v>0.812102581200258</v>
      </c>
      <c r="AS92" s="49">
        <f t="shared" si="467"/>
        <v>0.155187115508712</v>
      </c>
      <c r="AT92" s="49">
        <f t="shared" si="467"/>
        <v>0.339312733921273</v>
      </c>
      <c r="AU92" s="49">
        <f t="shared" si="355"/>
        <v>4.29372092923209</v>
      </c>
      <c r="AV92" s="50"/>
      <c r="AW92" s="49">
        <f t="shared" si="356"/>
        <v>0.00056648633488224</v>
      </c>
      <c r="AX92" s="49">
        <f t="shared" ref="AX92:BN92" si="468">AH92/$AU$113</f>
        <v>0.00511960744137184</v>
      </c>
      <c r="AY92" s="49">
        <f t="shared" si="468"/>
        <v>0.00231836437126071</v>
      </c>
      <c r="AZ92" s="49">
        <f t="shared" si="468"/>
        <v>5.11909553181866e-7</v>
      </c>
      <c r="BA92" s="49">
        <f t="shared" si="468"/>
        <v>0.00140884126752179</v>
      </c>
      <c r="BB92" s="49">
        <f t="shared" si="468"/>
        <v>0.0004850036355158</v>
      </c>
      <c r="BC92" s="49">
        <f t="shared" si="468"/>
        <v>0.000897922720143031</v>
      </c>
      <c r="BD92" s="49">
        <f t="shared" si="468"/>
        <v>0.000541160631025103</v>
      </c>
      <c r="BE92" s="49">
        <f t="shared" si="468"/>
        <v>0.000819743373453609</v>
      </c>
      <c r="BF92" s="49">
        <f t="shared" si="468"/>
        <v>0.00143416697137893</v>
      </c>
      <c r="BG92" s="49">
        <f t="shared" si="468"/>
        <v>0.00169953630309936</v>
      </c>
      <c r="BH92" s="49">
        <f t="shared" si="468"/>
        <v>0.00415723069480064</v>
      </c>
      <c r="BI92" s="49">
        <f t="shared" si="468"/>
        <v>0.000794417669596472</v>
      </c>
      <c r="BJ92" s="49">
        <f t="shared" si="468"/>
        <v>0.00173697430010557</v>
      </c>
      <c r="BK92" s="49"/>
      <c r="BL92" s="49">
        <f t="shared" si="358"/>
        <v>-0.0042350844690767</v>
      </c>
      <c r="BM92" s="49">
        <f t="shared" ref="BM92:BY92" si="469">AX92*LN(AX92)</f>
        <v>-0.0270042782539542</v>
      </c>
      <c r="BN92" s="49">
        <f t="shared" si="469"/>
        <v>-0.0140652693969162</v>
      </c>
      <c r="BO92" s="49">
        <f t="shared" si="469"/>
        <v>-7.41507022248163e-6</v>
      </c>
      <c r="BP92" s="49">
        <f t="shared" si="469"/>
        <v>-0.00924902560455801</v>
      </c>
      <c r="BQ92" s="49">
        <f t="shared" si="469"/>
        <v>-0.00370123451691449</v>
      </c>
      <c r="BR92" s="49">
        <f t="shared" si="469"/>
        <v>-0.00629931089173852</v>
      </c>
      <c r="BS92" s="49">
        <f t="shared" si="469"/>
        <v>-0.00407049900836619</v>
      </c>
      <c r="BT92" s="49">
        <f t="shared" si="469"/>
        <v>-0.00582552204374469</v>
      </c>
      <c r="BU92" s="49">
        <f t="shared" si="469"/>
        <v>-0.0093897365563068</v>
      </c>
      <c r="BV92" s="49">
        <f t="shared" si="469"/>
        <v>-0.0108386225270814</v>
      </c>
      <c r="BW92" s="49">
        <f t="shared" si="469"/>
        <v>-0.0227937056385201</v>
      </c>
      <c r="BX92" s="49">
        <f t="shared" si="469"/>
        <v>-0.00567047483932729</v>
      </c>
      <c r="BY92" s="49">
        <f t="shared" si="469"/>
        <v>-0.0110395322517865</v>
      </c>
      <c r="BZ92" s="49">
        <f t="shared" si="360"/>
        <v>-0.134189711068514</v>
      </c>
      <c r="CA92" s="49"/>
      <c r="CB92" s="49"/>
      <c r="CC92" s="50"/>
      <c r="CD92" s="49"/>
      <c r="CE92" s="49"/>
      <c r="CF92" s="49">
        <f t="shared" si="361"/>
        <v>2.96611315181796e-5</v>
      </c>
      <c r="CG92" s="49">
        <f t="shared" si="345"/>
        <v>0.000268061805359432</v>
      </c>
      <c r="CH92" s="49">
        <f t="shared" si="346"/>
        <v>0.000121389177970763</v>
      </c>
      <c r="CI92" s="49">
        <f t="shared" si="347"/>
        <v>2.68035001859246e-8</v>
      </c>
      <c r="CJ92" s="49">
        <f t="shared" si="348"/>
        <v>7.37666975371778e-5</v>
      </c>
      <c r="CK92" s="49">
        <f t="shared" ref="CK92:CS92" si="470">BB92*$CD$113</f>
        <v>2.53947107529431e-5</v>
      </c>
      <c r="CL92" s="49">
        <f t="shared" si="470"/>
        <v>4.70150862524521e-5</v>
      </c>
      <c r="CM92" s="49">
        <f t="shared" si="470"/>
        <v>2.83350818208763e-5</v>
      </c>
      <c r="CN92" s="49">
        <f t="shared" si="470"/>
        <v>4.29216284912117e-5</v>
      </c>
      <c r="CO92" s="49">
        <f t="shared" si="470"/>
        <v>7.50927472344811e-5</v>
      </c>
      <c r="CP92" s="49">
        <f t="shared" si="470"/>
        <v>8.8987441888832e-5</v>
      </c>
      <c r="CQ92" s="49">
        <f t="shared" si="470"/>
        <v>0.000217671916861909</v>
      </c>
      <c r="CR92" s="49">
        <f t="shared" si="470"/>
        <v>4.15955787939085e-5</v>
      </c>
      <c r="CS92" s="49">
        <f t="shared" si="470"/>
        <v>9.09476892674546e-5</v>
      </c>
      <c r="CT92" s="59">
        <v>2013</v>
      </c>
    </row>
    <row r="93" ht="22.5" customHeight="1" spans="1:98">
      <c r="A93" s="42" t="s">
        <v>52</v>
      </c>
      <c r="B93" s="40">
        <v>2.7</v>
      </c>
      <c r="C93" s="40">
        <v>1.186</v>
      </c>
      <c r="D93" s="40">
        <v>1.7</v>
      </c>
      <c r="E93" s="40">
        <v>1.018</v>
      </c>
      <c r="F93" s="40">
        <v>0.481</v>
      </c>
      <c r="G93" s="40">
        <v>0.261</v>
      </c>
      <c r="H93" s="40">
        <v>1.021</v>
      </c>
      <c r="I93" s="40">
        <v>1.653</v>
      </c>
      <c r="J93" s="40">
        <v>2.193</v>
      </c>
      <c r="K93" s="40">
        <v>1.095</v>
      </c>
      <c r="L93" s="40">
        <v>0.674</v>
      </c>
      <c r="M93" s="40">
        <v>1.259</v>
      </c>
      <c r="N93" s="40">
        <v>0.806</v>
      </c>
      <c r="O93" s="40">
        <v>0.718</v>
      </c>
      <c r="Q93" s="50"/>
      <c r="R93" s="49">
        <f t="shared" si="350"/>
        <v>0.382017638201764</v>
      </c>
      <c r="S93" s="49">
        <f t="shared" ref="S93:AE93" si="471">(MAX($B$73:$O$112)-C93)/(MAX($B$73:$O$112)-MIN($B$73:$O$112))</f>
        <v>0.414583781458378</v>
      </c>
      <c r="T93" s="49">
        <f t="shared" si="471"/>
        <v>0.403527640352764</v>
      </c>
      <c r="U93" s="49">
        <f t="shared" si="471"/>
        <v>0.418197461819746</v>
      </c>
      <c r="V93" s="49">
        <f t="shared" si="471"/>
        <v>0.429748332974833</v>
      </c>
      <c r="W93" s="49">
        <f t="shared" si="471"/>
        <v>0.434480533448053</v>
      </c>
      <c r="X93" s="49">
        <f t="shared" si="471"/>
        <v>0.418132931813293</v>
      </c>
      <c r="Y93" s="49">
        <f t="shared" si="471"/>
        <v>0.404538610453861</v>
      </c>
      <c r="Z93" s="49">
        <f t="shared" si="471"/>
        <v>0.392923209292321</v>
      </c>
      <c r="AA93" s="49">
        <f t="shared" si="471"/>
        <v>0.416541191654119</v>
      </c>
      <c r="AB93" s="49">
        <f t="shared" si="471"/>
        <v>0.42559690255969</v>
      </c>
      <c r="AC93" s="49">
        <f t="shared" si="471"/>
        <v>0.413013551301355</v>
      </c>
      <c r="AD93" s="49">
        <f t="shared" si="471"/>
        <v>0.422757582275758</v>
      </c>
      <c r="AE93" s="49">
        <f t="shared" si="471"/>
        <v>0.424650462465046</v>
      </c>
      <c r="AF93" s="50"/>
      <c r="AG93" s="49">
        <f t="shared" si="352"/>
        <v>0.382117638201764</v>
      </c>
      <c r="AH93" s="49">
        <f t="shared" ref="AH93:AM93" si="472">S93+0.0001</f>
        <v>0.414683781458378</v>
      </c>
      <c r="AI93" s="49">
        <f t="shared" si="472"/>
        <v>0.403627640352764</v>
      </c>
      <c r="AJ93" s="49">
        <f t="shared" si="472"/>
        <v>0.418297461819746</v>
      </c>
      <c r="AK93" s="49">
        <f t="shared" si="472"/>
        <v>0.429848332974833</v>
      </c>
      <c r="AL93" s="49">
        <f t="shared" si="472"/>
        <v>0.434580533448053</v>
      </c>
      <c r="AM93" s="49">
        <f t="shared" si="472"/>
        <v>0.418232931813293</v>
      </c>
      <c r="AN93" s="49">
        <f t="shared" ref="AN93:AT93" si="473">Y93+0.0001</f>
        <v>0.404638610453861</v>
      </c>
      <c r="AO93" s="49">
        <f t="shared" si="473"/>
        <v>0.393023209292321</v>
      </c>
      <c r="AP93" s="49">
        <f t="shared" si="473"/>
        <v>0.416641191654119</v>
      </c>
      <c r="AQ93" s="49">
        <f t="shared" si="473"/>
        <v>0.42569690255969</v>
      </c>
      <c r="AR93" s="49">
        <f t="shared" si="473"/>
        <v>0.413113551301355</v>
      </c>
      <c r="AS93" s="49">
        <f t="shared" si="473"/>
        <v>0.422857582275758</v>
      </c>
      <c r="AT93" s="49">
        <f t="shared" si="473"/>
        <v>0.424750462465046</v>
      </c>
      <c r="AU93" s="49">
        <f t="shared" si="355"/>
        <v>5.80210983007098</v>
      </c>
      <c r="AV93" s="50"/>
      <c r="AW93" s="49">
        <f t="shared" si="356"/>
        <v>0.00195609669434775</v>
      </c>
      <c r="AX93" s="49">
        <f t="shared" ref="AX93:BN93" si="474">AH93/$AU$113</f>
        <v>0.00212280589278125</v>
      </c>
      <c r="AY93" s="49">
        <f t="shared" si="474"/>
        <v>0.00206620845024834</v>
      </c>
      <c r="AZ93" s="49">
        <f t="shared" si="474"/>
        <v>0.00214130466777255</v>
      </c>
      <c r="BA93" s="49">
        <f t="shared" si="474"/>
        <v>0.00220043468069117</v>
      </c>
      <c r="BB93" s="49">
        <f t="shared" si="474"/>
        <v>0.0022246592669893</v>
      </c>
      <c r="BC93" s="49">
        <f t="shared" si="474"/>
        <v>0.00214097433250485</v>
      </c>
      <c r="BD93" s="49">
        <f t="shared" si="474"/>
        <v>0.00207138370277567</v>
      </c>
      <c r="BE93" s="49">
        <f t="shared" si="474"/>
        <v>0.00201192335458935</v>
      </c>
      <c r="BF93" s="49">
        <f t="shared" si="474"/>
        <v>0.0021328260625682</v>
      </c>
      <c r="BG93" s="49">
        <f t="shared" si="474"/>
        <v>0.00217918311180236</v>
      </c>
      <c r="BH93" s="49">
        <f t="shared" si="474"/>
        <v>0.00211476773460051</v>
      </c>
      <c r="BI93" s="49">
        <f t="shared" si="474"/>
        <v>0.00216464836002348</v>
      </c>
      <c r="BJ93" s="49">
        <f t="shared" si="474"/>
        <v>0.00217433819454273</v>
      </c>
      <c r="BK93" s="49"/>
      <c r="BL93" s="49">
        <f t="shared" si="358"/>
        <v>-0.0121997922233783</v>
      </c>
      <c r="BM93" s="49">
        <f t="shared" ref="BM93:BY93" si="475">AX93*LN(AX93)</f>
        <v>-0.0130659053623149</v>
      </c>
      <c r="BN93" s="49">
        <f t="shared" si="475"/>
        <v>-0.01277338332456</v>
      </c>
      <c r="BO93" s="49">
        <f t="shared" si="475"/>
        <v>-0.0131611864843441</v>
      </c>
      <c r="BP93" s="49">
        <f t="shared" si="475"/>
        <v>-0.0134646806379771</v>
      </c>
      <c r="BQ93" s="49">
        <f t="shared" si="475"/>
        <v>-0.0135885558687328</v>
      </c>
      <c r="BR93" s="49">
        <f t="shared" si="475"/>
        <v>-0.0131594864412684</v>
      </c>
      <c r="BS93" s="49">
        <f t="shared" si="475"/>
        <v>-0.0128001952144104</v>
      </c>
      <c r="BT93" s="49">
        <f t="shared" si="475"/>
        <v>-0.0124913563470696</v>
      </c>
      <c r="BU93" s="49">
        <f t="shared" si="475"/>
        <v>-0.0131175358914906</v>
      </c>
      <c r="BV93" s="49">
        <f t="shared" si="475"/>
        <v>-0.0133557887694159</v>
      </c>
      <c r="BW93" s="49">
        <f t="shared" si="475"/>
        <v>-0.0130244532862348</v>
      </c>
      <c r="BX93" s="49">
        <f t="shared" si="475"/>
        <v>-0.0132811942788393</v>
      </c>
      <c r="BY93" s="49">
        <f t="shared" si="475"/>
        <v>-0.0133309347428403</v>
      </c>
      <c r="BZ93" s="49">
        <f t="shared" si="360"/>
        <v>-0.182814448872877</v>
      </c>
      <c r="CA93" s="49"/>
      <c r="CB93" s="49"/>
      <c r="CC93" s="50"/>
      <c r="CD93" s="49"/>
      <c r="CE93" s="49"/>
      <c r="CF93" s="49">
        <f t="shared" si="361"/>
        <v>0.00010242090186586</v>
      </c>
      <c r="CG93" s="49">
        <f t="shared" si="345"/>
        <v>0.000111149768134196</v>
      </c>
      <c r="CH93" s="49">
        <f t="shared" si="346"/>
        <v>0.000108186335332396</v>
      </c>
      <c r="CI93" s="49">
        <f t="shared" si="347"/>
        <v>0.000112118360956574</v>
      </c>
      <c r="CJ93" s="49">
        <f t="shared" si="348"/>
        <v>0.000115214398728103</v>
      </c>
      <c r="CK93" s="49">
        <f t="shared" ref="CK93:CS93" si="476">BB93*$CD$113</f>
        <v>0.000116482794090741</v>
      </c>
      <c r="CL93" s="49">
        <f t="shared" si="476"/>
        <v>0.000112101064656174</v>
      </c>
      <c r="CM93" s="49">
        <f t="shared" si="476"/>
        <v>0.000108457310705323</v>
      </c>
      <c r="CN93" s="49">
        <f t="shared" si="476"/>
        <v>0.000105343976633394</v>
      </c>
      <c r="CO93" s="49">
        <f t="shared" si="476"/>
        <v>0.00011167442257965</v>
      </c>
      <c r="CP93" s="49">
        <f t="shared" si="476"/>
        <v>0.000114101670069062</v>
      </c>
      <c r="CQ93" s="49">
        <f t="shared" si="476"/>
        <v>0.000110728891491139</v>
      </c>
      <c r="CR93" s="49">
        <f t="shared" si="476"/>
        <v>0.000113340632851479</v>
      </c>
      <c r="CS93" s="49">
        <f t="shared" si="476"/>
        <v>0.000113847990996534</v>
      </c>
      <c r="CT93" s="58" t="s">
        <v>52</v>
      </c>
    </row>
    <row r="94" ht="22.5" customHeight="1" spans="1:98">
      <c r="A94" s="42">
        <v>2021</v>
      </c>
      <c r="B94" s="40">
        <v>2.616</v>
      </c>
      <c r="C94" s="40">
        <v>1.177</v>
      </c>
      <c r="D94" s="40">
        <v>1.684</v>
      </c>
      <c r="E94" s="40">
        <v>1.014</v>
      </c>
      <c r="F94" s="40">
        <v>0.471</v>
      </c>
      <c r="G94" s="40">
        <v>0.26</v>
      </c>
      <c r="H94" s="40">
        <v>1.009</v>
      </c>
      <c r="I94" s="40">
        <v>1.628</v>
      </c>
      <c r="J94" s="40">
        <v>2.173</v>
      </c>
      <c r="K94" s="40">
        <v>1.1</v>
      </c>
      <c r="L94" s="40">
        <v>0.668</v>
      </c>
      <c r="M94" s="40">
        <v>1.255</v>
      </c>
      <c r="N94" s="40">
        <v>0.799</v>
      </c>
      <c r="O94" s="40">
        <v>0.714</v>
      </c>
      <c r="Q94" s="50"/>
      <c r="R94" s="49">
        <f t="shared" si="350"/>
        <v>0.383824478382448</v>
      </c>
      <c r="S94" s="49">
        <f t="shared" ref="S94:AE94" si="477">(MAX($B$73:$O$112)-C94)/(MAX($B$73:$O$112)-MIN($B$73:$O$112))</f>
        <v>0.414777371477737</v>
      </c>
      <c r="T94" s="49">
        <f t="shared" si="477"/>
        <v>0.40387180038718</v>
      </c>
      <c r="U94" s="49">
        <f t="shared" si="477"/>
        <v>0.41828350182835</v>
      </c>
      <c r="V94" s="49">
        <f t="shared" si="477"/>
        <v>0.429963432996343</v>
      </c>
      <c r="W94" s="49">
        <f t="shared" si="477"/>
        <v>0.434502043450204</v>
      </c>
      <c r="X94" s="49">
        <f t="shared" si="477"/>
        <v>0.418391051839105</v>
      </c>
      <c r="Y94" s="49">
        <f t="shared" si="477"/>
        <v>0.405076360507636</v>
      </c>
      <c r="Z94" s="49">
        <f t="shared" si="477"/>
        <v>0.393353409335341</v>
      </c>
      <c r="AA94" s="49">
        <f t="shared" si="477"/>
        <v>0.416433641643364</v>
      </c>
      <c r="AB94" s="49">
        <f t="shared" si="477"/>
        <v>0.425725962572596</v>
      </c>
      <c r="AC94" s="49">
        <f t="shared" si="477"/>
        <v>0.413099591309959</v>
      </c>
      <c r="AD94" s="49">
        <f t="shared" si="477"/>
        <v>0.422908152290815</v>
      </c>
      <c r="AE94" s="49">
        <f t="shared" si="477"/>
        <v>0.42473650247365</v>
      </c>
      <c r="AF94" s="50"/>
      <c r="AG94" s="49">
        <f t="shared" si="352"/>
        <v>0.383924478382448</v>
      </c>
      <c r="AH94" s="49">
        <f t="shared" ref="AH94:AM94" si="478">S94+0.0001</f>
        <v>0.414877371477737</v>
      </c>
      <c r="AI94" s="49">
        <f t="shared" si="478"/>
        <v>0.40397180038718</v>
      </c>
      <c r="AJ94" s="49">
        <f t="shared" si="478"/>
        <v>0.41838350182835</v>
      </c>
      <c r="AK94" s="49">
        <f t="shared" si="478"/>
        <v>0.430063432996343</v>
      </c>
      <c r="AL94" s="49">
        <f t="shared" si="478"/>
        <v>0.434602043450204</v>
      </c>
      <c r="AM94" s="49">
        <f t="shared" si="478"/>
        <v>0.418491051839105</v>
      </c>
      <c r="AN94" s="49">
        <f t="shared" ref="AN94:AT94" si="479">Y94+0.0001</f>
        <v>0.405176360507636</v>
      </c>
      <c r="AO94" s="49">
        <f t="shared" si="479"/>
        <v>0.393453409335341</v>
      </c>
      <c r="AP94" s="49">
        <f t="shared" si="479"/>
        <v>0.416533641643364</v>
      </c>
      <c r="AQ94" s="49">
        <f t="shared" si="479"/>
        <v>0.425825962572596</v>
      </c>
      <c r="AR94" s="49">
        <f t="shared" si="479"/>
        <v>0.413199591309959</v>
      </c>
      <c r="AS94" s="49">
        <f t="shared" si="479"/>
        <v>0.423008152290815</v>
      </c>
      <c r="AT94" s="49">
        <f t="shared" si="479"/>
        <v>0.42483650247365</v>
      </c>
      <c r="AU94" s="49">
        <f t="shared" si="355"/>
        <v>5.80634730049473</v>
      </c>
      <c r="AV94" s="50"/>
      <c r="AW94" s="49">
        <f t="shared" si="356"/>
        <v>0.0019653460818434</v>
      </c>
      <c r="AX94" s="49">
        <f t="shared" ref="AX94:BN94" si="480">AH94/$AU$113</f>
        <v>0.00212379689858436</v>
      </c>
      <c r="AY94" s="49">
        <f t="shared" si="480"/>
        <v>0.00206797023834275</v>
      </c>
      <c r="AZ94" s="49">
        <f t="shared" si="480"/>
        <v>0.00214174511479615</v>
      </c>
      <c r="BA94" s="49">
        <f t="shared" si="480"/>
        <v>0.00220153579825018</v>
      </c>
      <c r="BB94" s="49">
        <f t="shared" si="480"/>
        <v>0.0022247693787452</v>
      </c>
      <c r="BC94" s="49">
        <f t="shared" si="480"/>
        <v>0.00214229567357566</v>
      </c>
      <c r="BD94" s="49">
        <f t="shared" si="480"/>
        <v>0.00207413649667319</v>
      </c>
      <c r="BE94" s="49">
        <f t="shared" si="480"/>
        <v>0.00201412558970736</v>
      </c>
      <c r="BF94" s="49">
        <f t="shared" si="480"/>
        <v>0.0021322755037887</v>
      </c>
      <c r="BG94" s="49">
        <f t="shared" si="480"/>
        <v>0.00217984378233776</v>
      </c>
      <c r="BH94" s="49">
        <f t="shared" si="480"/>
        <v>0.00211520818162411</v>
      </c>
      <c r="BI94" s="49">
        <f t="shared" si="480"/>
        <v>0.00216541914231478</v>
      </c>
      <c r="BJ94" s="49">
        <f t="shared" si="480"/>
        <v>0.00217477864156633</v>
      </c>
      <c r="BK94" s="49"/>
      <c r="BL94" s="49">
        <f t="shared" si="358"/>
        <v>-0.0122482076219048</v>
      </c>
      <c r="BM94" s="49">
        <f t="shared" ref="BM94:BY94" si="481">AX94*LN(AX94)</f>
        <v>-0.0130710137823288</v>
      </c>
      <c r="BN94" s="49">
        <f t="shared" si="481"/>
        <v>-0.012782512230072</v>
      </c>
      <c r="BO94" s="49">
        <f t="shared" si="481"/>
        <v>-0.013163453129175</v>
      </c>
      <c r="BP94" s="49">
        <f t="shared" si="481"/>
        <v>-0.0134703170938068</v>
      </c>
      <c r="BQ94" s="49">
        <f t="shared" si="481"/>
        <v>-0.0135891183335403</v>
      </c>
      <c r="BR94" s="49">
        <f t="shared" si="481"/>
        <v>-0.0131662863078413</v>
      </c>
      <c r="BS94" s="49">
        <f t="shared" si="481"/>
        <v>-0.0128144515878469</v>
      </c>
      <c r="BT94" s="49">
        <f t="shared" si="481"/>
        <v>-0.0125028258452812</v>
      </c>
      <c r="BU94" s="49">
        <f t="shared" si="481"/>
        <v>-0.013114700273475</v>
      </c>
      <c r="BV94" s="49">
        <f t="shared" si="481"/>
        <v>-0.0133591771197491</v>
      </c>
      <c r="BW94" s="49">
        <f t="shared" si="481"/>
        <v>-0.0130267254230094</v>
      </c>
      <c r="BX94" s="49">
        <f t="shared" si="481"/>
        <v>-0.0132851524920417</v>
      </c>
      <c r="BY94" s="49">
        <f t="shared" si="481"/>
        <v>-0.0133331946455386</v>
      </c>
      <c r="BZ94" s="49">
        <f t="shared" si="360"/>
        <v>-0.182927135885611</v>
      </c>
      <c r="CA94" s="49"/>
      <c r="CB94" s="49"/>
      <c r="CC94" s="50"/>
      <c r="CD94" s="49"/>
      <c r="CE94" s="49"/>
      <c r="CF94" s="49">
        <f t="shared" si="361"/>
        <v>0.000102905198277049</v>
      </c>
      <c r="CG94" s="49">
        <f t="shared" si="345"/>
        <v>0.000111201657035395</v>
      </c>
      <c r="CH94" s="49">
        <f t="shared" si="346"/>
        <v>0.000108278582267861</v>
      </c>
      <c r="CI94" s="49">
        <f t="shared" si="347"/>
        <v>0.00011214142269044</v>
      </c>
      <c r="CJ94" s="49">
        <f t="shared" si="348"/>
        <v>0.000115272053062769</v>
      </c>
      <c r="CK94" s="49">
        <f t="shared" ref="CK94:CS94" si="482">BB94*$CD$113</f>
        <v>0.000116488559524208</v>
      </c>
      <c r="CL94" s="49">
        <f t="shared" si="482"/>
        <v>0.000112170249857773</v>
      </c>
      <c r="CM94" s="49">
        <f t="shared" si="482"/>
        <v>0.000108601446541987</v>
      </c>
      <c r="CN94" s="49">
        <f t="shared" si="482"/>
        <v>0.000105459285302725</v>
      </c>
      <c r="CO94" s="49">
        <f t="shared" si="482"/>
        <v>0.000111645595412318</v>
      </c>
      <c r="CP94" s="49">
        <f t="shared" si="482"/>
        <v>0.000114136262669861</v>
      </c>
      <c r="CQ94" s="49">
        <f t="shared" si="482"/>
        <v>0.000110751953225005</v>
      </c>
      <c r="CR94" s="49">
        <f t="shared" si="482"/>
        <v>0.000113380990885745</v>
      </c>
      <c r="CS94" s="49">
        <f t="shared" si="482"/>
        <v>0.0001138710527304</v>
      </c>
      <c r="CT94" s="58">
        <v>2021</v>
      </c>
    </row>
    <row r="95" ht="22.5" customHeight="1" spans="1:98">
      <c r="A95" s="42">
        <v>2020</v>
      </c>
      <c r="B95" s="40">
        <v>2.425</v>
      </c>
      <c r="C95" s="40">
        <v>1.165</v>
      </c>
      <c r="D95" s="40">
        <v>1.667</v>
      </c>
      <c r="E95" s="40">
        <v>1.001</v>
      </c>
      <c r="F95" s="40">
        <v>0.46</v>
      </c>
      <c r="G95" s="40">
        <v>0.259</v>
      </c>
      <c r="H95" s="40">
        <v>0.997</v>
      </c>
      <c r="I95" s="40">
        <v>1.59</v>
      </c>
      <c r="J95" s="40">
        <v>2.119</v>
      </c>
      <c r="K95" s="40">
        <v>1.1</v>
      </c>
      <c r="L95" s="40">
        <v>0.658</v>
      </c>
      <c r="M95" s="40">
        <v>1.253</v>
      </c>
      <c r="N95" s="40">
        <v>0.792</v>
      </c>
      <c r="O95" s="40">
        <v>0.71</v>
      </c>
      <c r="Q95" s="50"/>
      <c r="R95" s="49">
        <f t="shared" si="350"/>
        <v>0.387932888793289</v>
      </c>
      <c r="S95" s="49">
        <f t="shared" ref="S95:AE95" si="483">(MAX($B$73:$O$112)-C95)/(MAX($B$73:$O$112)-MIN($B$73:$O$112))</f>
        <v>0.415035491503549</v>
      </c>
      <c r="T95" s="49">
        <f t="shared" si="483"/>
        <v>0.404237470423747</v>
      </c>
      <c r="U95" s="49">
        <f t="shared" si="483"/>
        <v>0.418563131856313</v>
      </c>
      <c r="V95" s="49">
        <f t="shared" si="483"/>
        <v>0.430200043020004</v>
      </c>
      <c r="W95" s="49">
        <f t="shared" si="483"/>
        <v>0.434523553452355</v>
      </c>
      <c r="X95" s="49">
        <f t="shared" si="483"/>
        <v>0.418649171864917</v>
      </c>
      <c r="Y95" s="49">
        <f t="shared" si="483"/>
        <v>0.405893740589374</v>
      </c>
      <c r="Z95" s="49">
        <f t="shared" si="483"/>
        <v>0.394514949451495</v>
      </c>
      <c r="AA95" s="49">
        <f t="shared" si="483"/>
        <v>0.416433641643364</v>
      </c>
      <c r="AB95" s="49">
        <f t="shared" si="483"/>
        <v>0.425941062594106</v>
      </c>
      <c r="AC95" s="49">
        <f t="shared" si="483"/>
        <v>0.413142611314261</v>
      </c>
      <c r="AD95" s="49">
        <f t="shared" si="483"/>
        <v>0.423058722305872</v>
      </c>
      <c r="AE95" s="49">
        <f t="shared" si="483"/>
        <v>0.424822542482254</v>
      </c>
      <c r="AF95" s="50"/>
      <c r="AG95" s="49">
        <f t="shared" si="352"/>
        <v>0.388032888793289</v>
      </c>
      <c r="AH95" s="49">
        <f t="shared" ref="AH95:AM95" si="484">S95+0.0001</f>
        <v>0.415135491503549</v>
      </c>
      <c r="AI95" s="49">
        <f t="shared" si="484"/>
        <v>0.404337470423747</v>
      </c>
      <c r="AJ95" s="49">
        <f t="shared" si="484"/>
        <v>0.418663131856313</v>
      </c>
      <c r="AK95" s="49">
        <f t="shared" si="484"/>
        <v>0.430300043020004</v>
      </c>
      <c r="AL95" s="49">
        <f t="shared" si="484"/>
        <v>0.434623553452355</v>
      </c>
      <c r="AM95" s="49">
        <f t="shared" si="484"/>
        <v>0.418749171864917</v>
      </c>
      <c r="AN95" s="49">
        <f t="shared" ref="AN95:AT95" si="485">Y95+0.0001</f>
        <v>0.405993740589374</v>
      </c>
      <c r="AO95" s="49">
        <f t="shared" si="485"/>
        <v>0.394614949451495</v>
      </c>
      <c r="AP95" s="49">
        <f t="shared" si="485"/>
        <v>0.416533641643364</v>
      </c>
      <c r="AQ95" s="49">
        <f t="shared" si="485"/>
        <v>0.426041062594106</v>
      </c>
      <c r="AR95" s="49">
        <f t="shared" si="485"/>
        <v>0.413242611314261</v>
      </c>
      <c r="AS95" s="49">
        <f t="shared" si="485"/>
        <v>0.423158722305872</v>
      </c>
      <c r="AT95" s="49">
        <f t="shared" si="485"/>
        <v>0.424922542482254</v>
      </c>
      <c r="AU95" s="49">
        <f t="shared" si="355"/>
        <v>5.8143490212949</v>
      </c>
      <c r="AV95" s="50"/>
      <c r="AW95" s="49">
        <f t="shared" si="356"/>
        <v>0.00198637742722041</v>
      </c>
      <c r="AX95" s="49">
        <f t="shared" ref="AX95:BN95" si="486">AH95/$AU$113</f>
        <v>0.00212511823965516</v>
      </c>
      <c r="AY95" s="49">
        <f t="shared" si="486"/>
        <v>0.00206984213819306</v>
      </c>
      <c r="AZ95" s="49">
        <f t="shared" si="486"/>
        <v>0.00214317656762286</v>
      </c>
      <c r="BA95" s="49">
        <f t="shared" si="486"/>
        <v>0.00220274702756508</v>
      </c>
      <c r="BB95" s="49">
        <f t="shared" si="486"/>
        <v>0.0022248794905011</v>
      </c>
      <c r="BC95" s="49">
        <f t="shared" si="486"/>
        <v>0.00214361701464646</v>
      </c>
      <c r="BD95" s="49">
        <f t="shared" si="486"/>
        <v>0.00207832074339741</v>
      </c>
      <c r="BE95" s="49">
        <f t="shared" si="486"/>
        <v>0.002020071624526</v>
      </c>
      <c r="BF95" s="49">
        <f t="shared" si="486"/>
        <v>0.0021322755037887</v>
      </c>
      <c r="BG95" s="49">
        <f t="shared" si="486"/>
        <v>0.00218094489989676</v>
      </c>
      <c r="BH95" s="49">
        <f t="shared" si="486"/>
        <v>0.00211542840513591</v>
      </c>
      <c r="BI95" s="49">
        <f t="shared" si="486"/>
        <v>0.00216618992460608</v>
      </c>
      <c r="BJ95" s="49">
        <f t="shared" si="486"/>
        <v>0.00217521908858993</v>
      </c>
      <c r="BK95" s="49"/>
      <c r="BL95" s="49">
        <f t="shared" si="358"/>
        <v>-0.0123581333191907</v>
      </c>
      <c r="BM95" s="49">
        <f t="shared" ref="BM95:BY95" si="487">AX95*LN(AX95)</f>
        <v>-0.0130778242897267</v>
      </c>
      <c r="BN95" s="49">
        <f t="shared" si="487"/>
        <v>-0.012792210047624</v>
      </c>
      <c r="BO95" s="49">
        <f t="shared" si="487"/>
        <v>-0.0131708190994218</v>
      </c>
      <c r="BP95" s="49">
        <f t="shared" si="487"/>
        <v>-0.0134765165591325</v>
      </c>
      <c r="BQ95" s="49">
        <f t="shared" si="487"/>
        <v>-0.0135896807928981</v>
      </c>
      <c r="BR95" s="49">
        <f t="shared" si="487"/>
        <v>-0.0131730853594275</v>
      </c>
      <c r="BS95" s="49">
        <f t="shared" si="487"/>
        <v>-0.0128361142798779</v>
      </c>
      <c r="BT95" s="49">
        <f t="shared" si="487"/>
        <v>-0.0125337814703652</v>
      </c>
      <c r="BU95" s="49">
        <f t="shared" si="487"/>
        <v>-0.013114700273475</v>
      </c>
      <c r="BV95" s="49">
        <f t="shared" si="487"/>
        <v>-0.0133648239253632</v>
      </c>
      <c r="BW95" s="49">
        <f t="shared" si="487"/>
        <v>-0.0130278614570029</v>
      </c>
      <c r="BX95" s="49">
        <f t="shared" si="487"/>
        <v>-0.0132891104308837</v>
      </c>
      <c r="BY95" s="49">
        <f t="shared" si="487"/>
        <v>-0.0133354544590355</v>
      </c>
      <c r="BZ95" s="49">
        <f t="shared" si="360"/>
        <v>-0.183140115763425</v>
      </c>
      <c r="CA95" s="49"/>
      <c r="CB95" s="49"/>
      <c r="CC95" s="50"/>
      <c r="CD95" s="49"/>
      <c r="CE95" s="49"/>
      <c r="CF95" s="49">
        <f t="shared" si="361"/>
        <v>0.000104006396069158</v>
      </c>
      <c r="CG95" s="49">
        <f t="shared" si="345"/>
        <v>0.000111270842236993</v>
      </c>
      <c r="CH95" s="49">
        <f t="shared" si="346"/>
        <v>0.000108376594636792</v>
      </c>
      <c r="CI95" s="49">
        <f t="shared" si="347"/>
        <v>0.000112216373325505</v>
      </c>
      <c r="CJ95" s="49">
        <f t="shared" si="348"/>
        <v>0.0001153354728309</v>
      </c>
      <c r="CK95" s="49">
        <f t="shared" ref="CK95:CS95" si="488">BB95*$CD$113</f>
        <v>0.000116494324957674</v>
      </c>
      <c r="CL95" s="49">
        <f t="shared" si="488"/>
        <v>0.000112239435059371</v>
      </c>
      <c r="CM95" s="49">
        <f t="shared" si="488"/>
        <v>0.000108820533013715</v>
      </c>
      <c r="CN95" s="49">
        <f t="shared" si="488"/>
        <v>0.000105770618709918</v>
      </c>
      <c r="CO95" s="49">
        <f t="shared" si="488"/>
        <v>0.000111645595412318</v>
      </c>
      <c r="CP95" s="49">
        <f t="shared" si="488"/>
        <v>0.000114193917004526</v>
      </c>
      <c r="CQ95" s="49">
        <f t="shared" si="488"/>
        <v>0.000110763484091938</v>
      </c>
      <c r="CR95" s="49">
        <f t="shared" si="488"/>
        <v>0.00011342134892001</v>
      </c>
      <c r="CS95" s="49">
        <f t="shared" si="488"/>
        <v>0.000113894114464266</v>
      </c>
      <c r="CT95" s="58">
        <v>2020</v>
      </c>
    </row>
    <row r="96" ht="22.5" customHeight="1" spans="1:98">
      <c r="A96" s="43">
        <v>2019</v>
      </c>
      <c r="B96" s="40">
        <v>2.36</v>
      </c>
      <c r="C96" s="40">
        <v>1.157</v>
      </c>
      <c r="D96" s="40">
        <v>1.657</v>
      </c>
      <c r="E96" s="40">
        <v>0.999</v>
      </c>
      <c r="F96" s="40">
        <v>0.456</v>
      </c>
      <c r="G96" s="40">
        <v>0.258</v>
      </c>
      <c r="H96" s="40">
        <v>1</v>
      </c>
      <c r="I96" s="40">
        <v>1.581</v>
      </c>
      <c r="J96" s="40">
        <v>2.098</v>
      </c>
      <c r="K96" s="40">
        <v>1.101</v>
      </c>
      <c r="L96" s="40">
        <v>0.654</v>
      </c>
      <c r="M96" s="40">
        <v>1.254</v>
      </c>
      <c r="N96" s="40">
        <v>0.79</v>
      </c>
      <c r="O96" s="40">
        <v>0.71</v>
      </c>
      <c r="Q96" s="50"/>
      <c r="R96" s="49">
        <f t="shared" si="350"/>
        <v>0.389331038933104</v>
      </c>
      <c r="S96" s="49">
        <f t="shared" ref="S96:AE96" si="489">(MAX($B$73:$O$112)-C96)/(MAX($B$73:$O$112)-MIN($B$73:$O$112))</f>
        <v>0.415207571520757</v>
      </c>
      <c r="T96" s="49">
        <f t="shared" si="489"/>
        <v>0.404452570445257</v>
      </c>
      <c r="U96" s="49">
        <f t="shared" si="489"/>
        <v>0.418606151860615</v>
      </c>
      <c r="V96" s="49">
        <f t="shared" si="489"/>
        <v>0.430286083028608</v>
      </c>
      <c r="W96" s="49">
        <f t="shared" si="489"/>
        <v>0.434545063454506</v>
      </c>
      <c r="X96" s="49">
        <f t="shared" si="489"/>
        <v>0.418584641858464</v>
      </c>
      <c r="Y96" s="49">
        <f t="shared" si="489"/>
        <v>0.406087330608733</v>
      </c>
      <c r="Z96" s="49">
        <f t="shared" si="489"/>
        <v>0.394966659496666</v>
      </c>
      <c r="AA96" s="49">
        <f t="shared" si="489"/>
        <v>0.416412131641213</v>
      </c>
      <c r="AB96" s="49">
        <f t="shared" si="489"/>
        <v>0.42602710260271</v>
      </c>
      <c r="AC96" s="49">
        <f t="shared" si="489"/>
        <v>0.41312110131211</v>
      </c>
      <c r="AD96" s="49">
        <f t="shared" si="489"/>
        <v>0.423101742310174</v>
      </c>
      <c r="AE96" s="49">
        <f t="shared" si="489"/>
        <v>0.424822542482254</v>
      </c>
      <c r="AF96" s="50"/>
      <c r="AG96" s="49">
        <f t="shared" si="352"/>
        <v>0.389431038933104</v>
      </c>
      <c r="AH96" s="49">
        <f t="shared" ref="AH96:AM96" si="490">S96+0.0001</f>
        <v>0.415307571520757</v>
      </c>
      <c r="AI96" s="49">
        <f t="shared" si="490"/>
        <v>0.404552570445257</v>
      </c>
      <c r="AJ96" s="49">
        <f t="shared" si="490"/>
        <v>0.418706151860615</v>
      </c>
      <c r="AK96" s="49">
        <f t="shared" si="490"/>
        <v>0.430386083028608</v>
      </c>
      <c r="AL96" s="49">
        <f t="shared" si="490"/>
        <v>0.434645063454506</v>
      </c>
      <c r="AM96" s="49">
        <f t="shared" si="490"/>
        <v>0.418684641858464</v>
      </c>
      <c r="AN96" s="49">
        <f t="shared" ref="AN96:AT96" si="491">Y96+0.0001</f>
        <v>0.406187330608733</v>
      </c>
      <c r="AO96" s="49">
        <f t="shared" si="491"/>
        <v>0.395066659496666</v>
      </c>
      <c r="AP96" s="49">
        <f t="shared" si="491"/>
        <v>0.416512131641213</v>
      </c>
      <c r="AQ96" s="49">
        <f t="shared" si="491"/>
        <v>0.42612710260271</v>
      </c>
      <c r="AR96" s="49">
        <f t="shared" si="491"/>
        <v>0.41322110131211</v>
      </c>
      <c r="AS96" s="49">
        <f t="shared" si="491"/>
        <v>0.423201742310174</v>
      </c>
      <c r="AT96" s="49">
        <f t="shared" si="491"/>
        <v>0.424922542482254</v>
      </c>
      <c r="AU96" s="49">
        <f t="shared" si="355"/>
        <v>5.81695173155517</v>
      </c>
      <c r="AV96" s="50"/>
      <c r="AW96" s="49">
        <f t="shared" si="356"/>
        <v>0.00199353469135395</v>
      </c>
      <c r="AX96" s="49">
        <f t="shared" ref="AX96:BN96" si="492">AH96/$AU$113</f>
        <v>0.00212599913370237</v>
      </c>
      <c r="AY96" s="49">
        <f t="shared" si="492"/>
        <v>0.00207094325575207</v>
      </c>
      <c r="AZ96" s="49">
        <f t="shared" si="492"/>
        <v>0.00214339679113466</v>
      </c>
      <c r="BA96" s="49">
        <f t="shared" si="492"/>
        <v>0.00220318747458868</v>
      </c>
      <c r="BB96" s="49">
        <f t="shared" si="492"/>
        <v>0.002224989602257</v>
      </c>
      <c r="BC96" s="49">
        <f t="shared" si="492"/>
        <v>0.00214328667937876</v>
      </c>
      <c r="BD96" s="49">
        <f t="shared" si="492"/>
        <v>0.00207931174920052</v>
      </c>
      <c r="BE96" s="49">
        <f t="shared" si="492"/>
        <v>0.00202238397139991</v>
      </c>
      <c r="BF96" s="49">
        <f t="shared" si="492"/>
        <v>0.0021321653920328</v>
      </c>
      <c r="BG96" s="49">
        <f t="shared" si="492"/>
        <v>0.00218138534692037</v>
      </c>
      <c r="BH96" s="49">
        <f t="shared" si="492"/>
        <v>0.00211531829338001</v>
      </c>
      <c r="BI96" s="49">
        <f t="shared" si="492"/>
        <v>0.00216641014811789</v>
      </c>
      <c r="BJ96" s="49">
        <f t="shared" si="492"/>
        <v>0.00217521908858993</v>
      </c>
      <c r="BK96" s="49"/>
      <c r="BL96" s="49">
        <f t="shared" si="358"/>
        <v>-0.0123954916846872</v>
      </c>
      <c r="BM96" s="49">
        <f t="shared" ref="BM96:BY96" si="493">AX96*LN(AX96)</f>
        <v>-0.0130823641715303</v>
      </c>
      <c r="BN96" s="49">
        <f t="shared" si="493"/>
        <v>-0.0127979138552907</v>
      </c>
      <c r="BO96" s="49">
        <f t="shared" si="493"/>
        <v>-0.0131719522407381</v>
      </c>
      <c r="BP96" s="49">
        <f t="shared" si="493"/>
        <v>-0.0134787707450116</v>
      </c>
      <c r="BQ96" s="49">
        <f t="shared" si="493"/>
        <v>-0.0135902432468062</v>
      </c>
      <c r="BR96" s="49">
        <f t="shared" si="493"/>
        <v>-0.0131713856729085</v>
      </c>
      <c r="BS96" s="49">
        <f t="shared" si="493"/>
        <v>-0.0128412436829736</v>
      </c>
      <c r="BT96" s="49">
        <f t="shared" si="493"/>
        <v>-0.0125458150395444</v>
      </c>
      <c r="BU96" s="49">
        <f t="shared" si="493"/>
        <v>-0.0131141331328144</v>
      </c>
      <c r="BV96" s="49">
        <f t="shared" si="493"/>
        <v>-0.0133670824919318</v>
      </c>
      <c r="BW96" s="49">
        <f t="shared" si="493"/>
        <v>-0.0130272934428721</v>
      </c>
      <c r="BX96" s="49">
        <f t="shared" si="493"/>
        <v>-0.0132902412201738</v>
      </c>
      <c r="BY96" s="49">
        <f t="shared" si="493"/>
        <v>-0.0133354544590355</v>
      </c>
      <c r="BZ96" s="49">
        <f t="shared" si="360"/>
        <v>-0.183209385086318</v>
      </c>
      <c r="CA96" s="49"/>
      <c r="CB96" s="49"/>
      <c r="CC96" s="50"/>
      <c r="CD96" s="49"/>
      <c r="CE96" s="49"/>
      <c r="CF96" s="49">
        <f t="shared" si="361"/>
        <v>0.000104381149244483</v>
      </c>
      <c r="CG96" s="49">
        <f t="shared" si="345"/>
        <v>0.000111316965704725</v>
      </c>
      <c r="CH96" s="49">
        <f t="shared" si="346"/>
        <v>0.000108434248971457</v>
      </c>
      <c r="CI96" s="49">
        <f t="shared" si="347"/>
        <v>0.000112227904192438</v>
      </c>
      <c r="CJ96" s="49">
        <f t="shared" si="348"/>
        <v>0.000115358534564766</v>
      </c>
      <c r="CK96" s="49">
        <f t="shared" ref="CK96:CS96" si="494">BB96*$CD$113</f>
        <v>0.000116500090391141</v>
      </c>
      <c r="CL96" s="49">
        <f t="shared" si="494"/>
        <v>0.000112222138758971</v>
      </c>
      <c r="CM96" s="49">
        <f t="shared" si="494"/>
        <v>0.000108872421914914</v>
      </c>
      <c r="CN96" s="49">
        <f t="shared" si="494"/>
        <v>0.000105891692812715</v>
      </c>
      <c r="CO96" s="49">
        <f t="shared" si="494"/>
        <v>0.000111639829978851</v>
      </c>
      <c r="CP96" s="49">
        <f t="shared" si="494"/>
        <v>0.000114216978738393</v>
      </c>
      <c r="CQ96" s="49">
        <f t="shared" si="494"/>
        <v>0.000110757718658471</v>
      </c>
      <c r="CR96" s="49">
        <f t="shared" si="494"/>
        <v>0.000113432879786944</v>
      </c>
      <c r="CS96" s="49">
        <f t="shared" si="494"/>
        <v>0.000113894114464266</v>
      </c>
      <c r="CT96" s="59">
        <v>2019</v>
      </c>
    </row>
    <row r="97" ht="22.5" customHeight="1" spans="1:98">
      <c r="A97" s="43">
        <v>2018</v>
      </c>
      <c r="B97" s="40">
        <v>2.307</v>
      </c>
      <c r="C97" s="40">
        <v>1.148</v>
      </c>
      <c r="D97" s="40">
        <v>1.645</v>
      </c>
      <c r="E97" s="40">
        <v>0.998</v>
      </c>
      <c r="F97" s="40">
        <v>0.451</v>
      </c>
      <c r="G97" s="40">
        <v>0.256</v>
      </c>
      <c r="H97" s="40">
        <v>0.996</v>
      </c>
      <c r="I97" s="40">
        <v>1.596</v>
      </c>
      <c r="J97" s="40">
        <v>2.093</v>
      </c>
      <c r="K97" s="40">
        <v>1.115</v>
      </c>
      <c r="L97" s="40">
        <v>0.65</v>
      </c>
      <c r="M97" s="40">
        <v>1.255</v>
      </c>
      <c r="N97" s="40">
        <v>0.785</v>
      </c>
      <c r="O97" s="40">
        <v>0.71</v>
      </c>
      <c r="Q97" s="50"/>
      <c r="R97" s="49">
        <f t="shared" si="350"/>
        <v>0.390471069047107</v>
      </c>
      <c r="S97" s="49">
        <f t="shared" ref="S97:AE97" si="495">(MAX($B$73:$O$112)-C97)/(MAX($B$73:$O$112)-MIN($B$73:$O$112))</f>
        <v>0.415401161540116</v>
      </c>
      <c r="T97" s="49">
        <f t="shared" si="495"/>
        <v>0.404710690471069</v>
      </c>
      <c r="U97" s="49">
        <f t="shared" si="495"/>
        <v>0.418627661862766</v>
      </c>
      <c r="V97" s="49">
        <f t="shared" si="495"/>
        <v>0.430393633039363</v>
      </c>
      <c r="W97" s="49">
        <f t="shared" si="495"/>
        <v>0.434588083458808</v>
      </c>
      <c r="X97" s="49">
        <f t="shared" si="495"/>
        <v>0.418670681867068</v>
      </c>
      <c r="Y97" s="49">
        <f t="shared" si="495"/>
        <v>0.405764680576468</v>
      </c>
      <c r="Z97" s="49">
        <f t="shared" si="495"/>
        <v>0.395074209507421</v>
      </c>
      <c r="AA97" s="49">
        <f t="shared" si="495"/>
        <v>0.416110991611099</v>
      </c>
      <c r="AB97" s="49">
        <f t="shared" si="495"/>
        <v>0.426113142611314</v>
      </c>
      <c r="AC97" s="49">
        <f t="shared" si="495"/>
        <v>0.413099591309959</v>
      </c>
      <c r="AD97" s="49">
        <f t="shared" si="495"/>
        <v>0.423209292320929</v>
      </c>
      <c r="AE97" s="49">
        <f t="shared" si="495"/>
        <v>0.424822542482254</v>
      </c>
      <c r="AF97" s="50"/>
      <c r="AG97" s="49">
        <f t="shared" si="352"/>
        <v>0.390571069047107</v>
      </c>
      <c r="AH97" s="49">
        <f t="shared" ref="AH97:AM97" si="496">S97+0.0001</f>
        <v>0.415501161540116</v>
      </c>
      <c r="AI97" s="49">
        <f t="shared" si="496"/>
        <v>0.404810690471069</v>
      </c>
      <c r="AJ97" s="49">
        <f t="shared" si="496"/>
        <v>0.418727661862766</v>
      </c>
      <c r="AK97" s="49">
        <f t="shared" si="496"/>
        <v>0.430493633039363</v>
      </c>
      <c r="AL97" s="49">
        <f t="shared" si="496"/>
        <v>0.434688083458808</v>
      </c>
      <c r="AM97" s="49">
        <f t="shared" si="496"/>
        <v>0.418770681867068</v>
      </c>
      <c r="AN97" s="49">
        <f t="shared" ref="AN97:AT97" si="497">Y97+0.0001</f>
        <v>0.405864680576468</v>
      </c>
      <c r="AO97" s="49">
        <f t="shared" si="497"/>
        <v>0.395174209507421</v>
      </c>
      <c r="AP97" s="49">
        <f t="shared" si="497"/>
        <v>0.416210991611099</v>
      </c>
      <c r="AQ97" s="49">
        <f t="shared" si="497"/>
        <v>0.426213142611314</v>
      </c>
      <c r="AR97" s="49">
        <f t="shared" si="497"/>
        <v>0.413199591309959</v>
      </c>
      <c r="AS97" s="49">
        <f t="shared" si="497"/>
        <v>0.423309292320929</v>
      </c>
      <c r="AT97" s="49">
        <f t="shared" si="497"/>
        <v>0.424922542482254</v>
      </c>
      <c r="AU97" s="49">
        <f t="shared" si="355"/>
        <v>5.81845743170574</v>
      </c>
      <c r="AV97" s="50"/>
      <c r="AW97" s="49">
        <f t="shared" si="356"/>
        <v>0.00199937061441668</v>
      </c>
      <c r="AX97" s="49">
        <f t="shared" ref="AX97:BN97" si="498">AH97/$AU$113</f>
        <v>0.00212699013950547</v>
      </c>
      <c r="AY97" s="49">
        <f t="shared" si="498"/>
        <v>0.00207226459682288</v>
      </c>
      <c r="AZ97" s="49">
        <f t="shared" si="498"/>
        <v>0.00214350690289056</v>
      </c>
      <c r="BA97" s="49">
        <f t="shared" si="498"/>
        <v>0.00220373803336819</v>
      </c>
      <c r="BB97" s="49">
        <f t="shared" si="498"/>
        <v>0.0022252098257688</v>
      </c>
      <c r="BC97" s="49">
        <f t="shared" si="498"/>
        <v>0.00214372712640236</v>
      </c>
      <c r="BD97" s="49">
        <f t="shared" si="498"/>
        <v>0.00207766007286201</v>
      </c>
      <c r="BE97" s="49">
        <f t="shared" si="498"/>
        <v>0.00202293453017941</v>
      </c>
      <c r="BF97" s="49">
        <f t="shared" si="498"/>
        <v>0.00213062382745019</v>
      </c>
      <c r="BG97" s="49">
        <f t="shared" si="498"/>
        <v>0.00218182579394397</v>
      </c>
      <c r="BH97" s="49">
        <f t="shared" si="498"/>
        <v>0.00211520818162411</v>
      </c>
      <c r="BI97" s="49">
        <f t="shared" si="498"/>
        <v>0.00216696070689739</v>
      </c>
      <c r="BJ97" s="49">
        <f t="shared" si="498"/>
        <v>0.00217521908858993</v>
      </c>
      <c r="BK97" s="49"/>
      <c r="BL97" s="49">
        <f t="shared" si="358"/>
        <v>-0.0124259340986426</v>
      </c>
      <c r="BM97" s="49">
        <f t="shared" ref="BM97:BY97" si="499">AX97*LN(AX97)</f>
        <v>-0.0130874711022865</v>
      </c>
      <c r="BN97" s="49">
        <f t="shared" si="499"/>
        <v>-0.0128047576517075</v>
      </c>
      <c r="BO97" s="49">
        <f t="shared" si="499"/>
        <v>-0.013172518802911</v>
      </c>
      <c r="BP97" s="49">
        <f t="shared" si="499"/>
        <v>-0.0134815883535403</v>
      </c>
      <c r="BQ97" s="49">
        <f t="shared" si="499"/>
        <v>-0.013591368138275</v>
      </c>
      <c r="BR97" s="49">
        <f t="shared" si="499"/>
        <v>-0.0131736519102878</v>
      </c>
      <c r="BS97" s="49">
        <f t="shared" si="499"/>
        <v>-0.0128326944153051</v>
      </c>
      <c r="BT97" s="49">
        <f t="shared" si="499"/>
        <v>-0.012548679785262</v>
      </c>
      <c r="BU97" s="49">
        <f t="shared" si="499"/>
        <v>-0.0131061925663476</v>
      </c>
      <c r="BV97" s="49">
        <f t="shared" si="499"/>
        <v>-0.013369340969569</v>
      </c>
      <c r="BW97" s="49">
        <f t="shared" si="499"/>
        <v>-0.0130267254230094</v>
      </c>
      <c r="BX97" s="49">
        <f t="shared" si="499"/>
        <v>-0.0132930680954629</v>
      </c>
      <c r="BY97" s="49">
        <f t="shared" si="499"/>
        <v>-0.0133354544590355</v>
      </c>
      <c r="BZ97" s="49">
        <f t="shared" si="360"/>
        <v>-0.183249445771642</v>
      </c>
      <c r="CA97" s="49"/>
      <c r="CB97" s="49"/>
      <c r="CC97" s="50"/>
      <c r="CD97" s="49"/>
      <c r="CE97" s="49"/>
      <c r="CF97" s="49">
        <f t="shared" si="361"/>
        <v>0.000104686717218209</v>
      </c>
      <c r="CG97" s="49">
        <f t="shared" si="345"/>
        <v>0.000111368854605924</v>
      </c>
      <c r="CH97" s="49">
        <f t="shared" si="346"/>
        <v>0.000108503434173056</v>
      </c>
      <c r="CI97" s="49">
        <f t="shared" si="347"/>
        <v>0.000112233669625904</v>
      </c>
      <c r="CJ97" s="49">
        <f t="shared" si="348"/>
        <v>0.000115387361732099</v>
      </c>
      <c r="CK97" s="49">
        <f t="shared" ref="CK97:CS97" si="500">BB97*$CD$113</f>
        <v>0.000116511621258074</v>
      </c>
      <c r="CL97" s="49">
        <f t="shared" si="500"/>
        <v>0.000112245200492837</v>
      </c>
      <c r="CM97" s="49">
        <f t="shared" si="500"/>
        <v>0.000108785940412916</v>
      </c>
      <c r="CN97" s="49">
        <f t="shared" si="500"/>
        <v>0.000105920519980048</v>
      </c>
      <c r="CO97" s="49">
        <f t="shared" si="500"/>
        <v>0.000111559113910319</v>
      </c>
      <c r="CP97" s="49">
        <f t="shared" si="500"/>
        <v>0.000114240040472259</v>
      </c>
      <c r="CQ97" s="49">
        <f t="shared" si="500"/>
        <v>0.000110751953225005</v>
      </c>
      <c r="CR97" s="49">
        <f t="shared" si="500"/>
        <v>0.000113461706954276</v>
      </c>
      <c r="CS97" s="49">
        <f t="shared" si="500"/>
        <v>0.000113894114464266</v>
      </c>
      <c r="CT97" s="59">
        <v>2018</v>
      </c>
    </row>
    <row r="98" ht="22.5" customHeight="1" spans="1:98">
      <c r="A98" s="43">
        <v>2017</v>
      </c>
      <c r="B98" s="40">
        <v>2.258</v>
      </c>
      <c r="C98" s="40">
        <v>1.137</v>
      </c>
      <c r="D98" s="40">
        <v>1.633</v>
      </c>
      <c r="E98" s="40">
        <v>0.995</v>
      </c>
      <c r="F98" s="40">
        <v>0.445</v>
      </c>
      <c r="G98" s="40">
        <v>0.253</v>
      </c>
      <c r="H98" s="40">
        <v>0.985</v>
      </c>
      <c r="I98" s="40">
        <v>1.568</v>
      </c>
      <c r="J98" s="40">
        <v>2.077</v>
      </c>
      <c r="K98" s="40">
        <v>1.116</v>
      </c>
      <c r="L98" s="40">
        <v>0.647</v>
      </c>
      <c r="M98" s="40">
        <v>1.252</v>
      </c>
      <c r="N98" s="40">
        <v>0.783</v>
      </c>
      <c r="O98" s="40">
        <v>0.708</v>
      </c>
      <c r="Q98" s="50"/>
      <c r="R98" s="49">
        <f t="shared" si="350"/>
        <v>0.391525059152506</v>
      </c>
      <c r="S98" s="49">
        <f t="shared" ref="S98:AE98" si="501">(MAX($B$73:$O$112)-C98)/(MAX($B$73:$O$112)-MIN($B$73:$O$112))</f>
        <v>0.415637771563777</v>
      </c>
      <c r="T98" s="49">
        <f t="shared" si="501"/>
        <v>0.404968810496881</v>
      </c>
      <c r="U98" s="49">
        <f t="shared" si="501"/>
        <v>0.418692191869219</v>
      </c>
      <c r="V98" s="49">
        <f t="shared" si="501"/>
        <v>0.430522693052269</v>
      </c>
      <c r="W98" s="49">
        <f t="shared" si="501"/>
        <v>0.434652613465261</v>
      </c>
      <c r="X98" s="49">
        <f t="shared" si="501"/>
        <v>0.418907291890729</v>
      </c>
      <c r="Y98" s="49">
        <f t="shared" si="501"/>
        <v>0.406366960636696</v>
      </c>
      <c r="Z98" s="49">
        <f t="shared" si="501"/>
        <v>0.395418369541837</v>
      </c>
      <c r="AA98" s="49">
        <f t="shared" si="501"/>
        <v>0.416089481608948</v>
      </c>
      <c r="AB98" s="49">
        <f t="shared" si="501"/>
        <v>0.426177672617767</v>
      </c>
      <c r="AC98" s="49">
        <f t="shared" si="501"/>
        <v>0.413164121316412</v>
      </c>
      <c r="AD98" s="49">
        <f t="shared" si="501"/>
        <v>0.423252312325231</v>
      </c>
      <c r="AE98" s="49">
        <f t="shared" si="501"/>
        <v>0.424865562486556</v>
      </c>
      <c r="AF98" s="50"/>
      <c r="AG98" s="49">
        <f t="shared" si="352"/>
        <v>0.391625059152506</v>
      </c>
      <c r="AH98" s="49">
        <f t="shared" ref="AH98:AM98" si="502">S98+0.0001</f>
        <v>0.415737771563777</v>
      </c>
      <c r="AI98" s="49">
        <f t="shared" si="502"/>
        <v>0.405068810496881</v>
      </c>
      <c r="AJ98" s="49">
        <f t="shared" si="502"/>
        <v>0.418792191869219</v>
      </c>
      <c r="AK98" s="49">
        <f t="shared" si="502"/>
        <v>0.430622693052269</v>
      </c>
      <c r="AL98" s="49">
        <f t="shared" si="502"/>
        <v>0.434752613465261</v>
      </c>
      <c r="AM98" s="49">
        <f t="shared" si="502"/>
        <v>0.419007291890729</v>
      </c>
      <c r="AN98" s="49">
        <f t="shared" ref="AN98:AT98" si="503">Y98+0.0001</f>
        <v>0.406466960636696</v>
      </c>
      <c r="AO98" s="49">
        <f t="shared" si="503"/>
        <v>0.395518369541837</v>
      </c>
      <c r="AP98" s="49">
        <f t="shared" si="503"/>
        <v>0.416189481608948</v>
      </c>
      <c r="AQ98" s="49">
        <f t="shared" si="503"/>
        <v>0.426277672617767</v>
      </c>
      <c r="AR98" s="49">
        <f t="shared" si="503"/>
        <v>0.413264121316412</v>
      </c>
      <c r="AS98" s="49">
        <f t="shared" si="503"/>
        <v>0.423352312325231</v>
      </c>
      <c r="AT98" s="49">
        <f t="shared" si="503"/>
        <v>0.424965562486556</v>
      </c>
      <c r="AU98" s="49">
        <f t="shared" si="355"/>
        <v>5.82164091202409</v>
      </c>
      <c r="AV98" s="50"/>
      <c r="AW98" s="49">
        <f t="shared" si="356"/>
        <v>0.00200476609045581</v>
      </c>
      <c r="AX98" s="49">
        <f t="shared" ref="AX98:BN98" si="504">AH98/$AU$113</f>
        <v>0.00212820136882038</v>
      </c>
      <c r="AY98" s="49">
        <f t="shared" si="504"/>
        <v>0.00207358593789368</v>
      </c>
      <c r="AZ98" s="49">
        <f t="shared" si="504"/>
        <v>0.00214383723815826</v>
      </c>
      <c r="BA98" s="49">
        <f t="shared" si="504"/>
        <v>0.00220439870390359</v>
      </c>
      <c r="BB98" s="49">
        <f t="shared" si="504"/>
        <v>0.00222554016103651</v>
      </c>
      <c r="BC98" s="49">
        <f t="shared" si="504"/>
        <v>0.00214493835571727</v>
      </c>
      <c r="BD98" s="49">
        <f t="shared" si="504"/>
        <v>0.00208074320202722</v>
      </c>
      <c r="BE98" s="49">
        <f t="shared" si="504"/>
        <v>0.00202469631827382</v>
      </c>
      <c r="BF98" s="49">
        <f t="shared" si="504"/>
        <v>0.00213051371569429</v>
      </c>
      <c r="BG98" s="49">
        <f t="shared" si="504"/>
        <v>0.00218215612921167</v>
      </c>
      <c r="BH98" s="49">
        <f t="shared" si="504"/>
        <v>0.00211553851689181</v>
      </c>
      <c r="BI98" s="49">
        <f t="shared" si="504"/>
        <v>0.00216718093040919</v>
      </c>
      <c r="BJ98" s="49">
        <f t="shared" si="504"/>
        <v>0.00217543931210174</v>
      </c>
      <c r="BK98" s="49"/>
      <c r="BL98" s="49">
        <f t="shared" si="358"/>
        <v>-0.0124540638163342</v>
      </c>
      <c r="BM98" s="49">
        <f t="shared" ref="BM98:BY98" si="505">AX98*LN(AX98)</f>
        <v>-0.0130937122795266</v>
      </c>
      <c r="BN98" s="49">
        <f t="shared" si="505"/>
        <v>-0.0128116006055955</v>
      </c>
      <c r="BO98" s="49">
        <f t="shared" si="505"/>
        <v>-0.0131742184554923</v>
      </c>
      <c r="BP98" s="49">
        <f t="shared" si="505"/>
        <v>-0.0134849693022172</v>
      </c>
      <c r="BQ98" s="49">
        <f t="shared" si="505"/>
        <v>-0.0135930554346133</v>
      </c>
      <c r="BR98" s="49">
        <f t="shared" si="505"/>
        <v>-0.0131798835965294</v>
      </c>
      <c r="BS98" s="49">
        <f t="shared" si="505"/>
        <v>-0.0128486519869953</v>
      </c>
      <c r="BT98" s="49">
        <f t="shared" si="505"/>
        <v>-0.0125578459648393</v>
      </c>
      <c r="BU98" s="49">
        <f t="shared" si="505"/>
        <v>-0.0131056253403583</v>
      </c>
      <c r="BV98" s="49">
        <f t="shared" si="505"/>
        <v>-0.0133710347694465</v>
      </c>
      <c r="BW98" s="49">
        <f t="shared" si="505"/>
        <v>-0.0130284294654022</v>
      </c>
      <c r="BX98" s="49">
        <f t="shared" si="505"/>
        <v>-0.0132941988064101</v>
      </c>
      <c r="BY98" s="49">
        <f t="shared" si="505"/>
        <v>-0.013336584332339</v>
      </c>
      <c r="BZ98" s="49">
        <f t="shared" si="360"/>
        <v>-0.183333874156099</v>
      </c>
      <c r="CA98" s="49"/>
      <c r="CB98" s="49"/>
      <c r="CC98" s="50"/>
      <c r="CD98" s="49"/>
      <c r="CE98" s="49"/>
      <c r="CF98" s="49">
        <f t="shared" si="361"/>
        <v>0.000104969223458069</v>
      </c>
      <c r="CG98" s="49">
        <f t="shared" si="345"/>
        <v>0.000111432274374056</v>
      </c>
      <c r="CH98" s="49">
        <f t="shared" si="346"/>
        <v>0.000108572619374654</v>
      </c>
      <c r="CI98" s="49">
        <f t="shared" si="347"/>
        <v>0.000112250965926304</v>
      </c>
      <c r="CJ98" s="49">
        <f t="shared" si="348"/>
        <v>0.000115421954332898</v>
      </c>
      <c r="CK98" s="49">
        <f t="shared" ref="CK98:CS98" si="506">BB98*$CD$113</f>
        <v>0.000116528917558474</v>
      </c>
      <c r="CL98" s="49">
        <f t="shared" si="506"/>
        <v>0.000112308620260969</v>
      </c>
      <c r="CM98" s="49">
        <f t="shared" si="506"/>
        <v>0.000108947372549979</v>
      </c>
      <c r="CN98" s="49">
        <f t="shared" si="506"/>
        <v>0.000106012766915512</v>
      </c>
      <c r="CO98" s="49">
        <f t="shared" si="506"/>
        <v>0.000111553348476853</v>
      </c>
      <c r="CP98" s="49">
        <f t="shared" si="506"/>
        <v>0.000114257336772658</v>
      </c>
      <c r="CQ98" s="49">
        <f t="shared" si="506"/>
        <v>0.000110769249525404</v>
      </c>
      <c r="CR98" s="49">
        <f t="shared" si="506"/>
        <v>0.000113473237821209</v>
      </c>
      <c r="CS98" s="49">
        <f t="shared" si="506"/>
        <v>0.0001139056453312</v>
      </c>
      <c r="CT98" s="59">
        <v>2017</v>
      </c>
    </row>
    <row r="99" ht="22.5" customHeight="1" spans="1:98">
      <c r="A99" s="43">
        <v>2016</v>
      </c>
      <c r="B99" s="40">
        <v>2.25</v>
      </c>
      <c r="C99" s="40">
        <v>1.133</v>
      </c>
      <c r="D99" s="40">
        <v>1.636</v>
      </c>
      <c r="E99" s="40">
        <v>0.996</v>
      </c>
      <c r="F99" s="40">
        <v>0.445</v>
      </c>
      <c r="G99" s="40">
        <v>0.252</v>
      </c>
      <c r="H99" s="40">
        <v>0.988</v>
      </c>
      <c r="I99" s="40">
        <v>1.579</v>
      </c>
      <c r="J99" s="40">
        <v>2.068</v>
      </c>
      <c r="K99" s="40">
        <v>1.115</v>
      </c>
      <c r="L99" s="40">
        <v>0.648</v>
      </c>
      <c r="M99" s="40">
        <v>1.254</v>
      </c>
      <c r="N99" s="40">
        <v>0.782</v>
      </c>
      <c r="O99" s="40">
        <v>0.711</v>
      </c>
      <c r="Q99" s="50"/>
      <c r="R99" s="49">
        <f t="shared" si="350"/>
        <v>0.391697139169714</v>
      </c>
      <c r="S99" s="49">
        <f t="shared" ref="S99:AE99" si="507">(MAX($B$73:$O$112)-C99)/(MAX($B$73:$O$112)-MIN($B$73:$O$112))</f>
        <v>0.415723811572381</v>
      </c>
      <c r="T99" s="49">
        <f t="shared" si="507"/>
        <v>0.404904280490428</v>
      </c>
      <c r="U99" s="49">
        <f t="shared" si="507"/>
        <v>0.418670681867068</v>
      </c>
      <c r="V99" s="49">
        <f t="shared" si="507"/>
        <v>0.430522693052269</v>
      </c>
      <c r="W99" s="49">
        <f t="shared" si="507"/>
        <v>0.434674123467412</v>
      </c>
      <c r="X99" s="49">
        <f t="shared" si="507"/>
        <v>0.418842761884276</v>
      </c>
      <c r="Y99" s="49">
        <f t="shared" si="507"/>
        <v>0.406130350613035</v>
      </c>
      <c r="Z99" s="49">
        <f t="shared" si="507"/>
        <v>0.395611959561196</v>
      </c>
      <c r="AA99" s="49">
        <f t="shared" si="507"/>
        <v>0.416110991611099</v>
      </c>
      <c r="AB99" s="49">
        <f t="shared" si="507"/>
        <v>0.426156162615616</v>
      </c>
      <c r="AC99" s="49">
        <f t="shared" si="507"/>
        <v>0.41312110131211</v>
      </c>
      <c r="AD99" s="49">
        <f t="shared" si="507"/>
        <v>0.423273822327382</v>
      </c>
      <c r="AE99" s="49">
        <f t="shared" si="507"/>
        <v>0.424801032480103</v>
      </c>
      <c r="AF99" s="50"/>
      <c r="AG99" s="49">
        <f t="shared" si="352"/>
        <v>0.391797139169714</v>
      </c>
      <c r="AH99" s="49">
        <f t="shared" ref="AH99:AM99" si="508">S99+0.0001</f>
        <v>0.415823811572381</v>
      </c>
      <c r="AI99" s="49">
        <f t="shared" si="508"/>
        <v>0.405004280490428</v>
      </c>
      <c r="AJ99" s="49">
        <f t="shared" si="508"/>
        <v>0.418770681867068</v>
      </c>
      <c r="AK99" s="49">
        <f t="shared" si="508"/>
        <v>0.430622693052269</v>
      </c>
      <c r="AL99" s="49">
        <f t="shared" si="508"/>
        <v>0.434774123467412</v>
      </c>
      <c r="AM99" s="49">
        <f t="shared" si="508"/>
        <v>0.418942761884276</v>
      </c>
      <c r="AN99" s="49">
        <f t="shared" ref="AN99:AT99" si="509">Y99+0.0001</f>
        <v>0.406230350613035</v>
      </c>
      <c r="AO99" s="49">
        <f t="shared" si="509"/>
        <v>0.395711959561196</v>
      </c>
      <c r="AP99" s="49">
        <f t="shared" si="509"/>
        <v>0.416210991611099</v>
      </c>
      <c r="AQ99" s="49">
        <f t="shared" si="509"/>
        <v>0.426256162615616</v>
      </c>
      <c r="AR99" s="49">
        <f t="shared" si="509"/>
        <v>0.41322110131211</v>
      </c>
      <c r="AS99" s="49">
        <f t="shared" si="509"/>
        <v>0.423373822327382</v>
      </c>
      <c r="AT99" s="49">
        <f t="shared" si="509"/>
        <v>0.424901032480103</v>
      </c>
      <c r="AU99" s="49">
        <f t="shared" si="355"/>
        <v>5.82164091202409</v>
      </c>
      <c r="AV99" s="50"/>
      <c r="AW99" s="49">
        <f t="shared" si="356"/>
        <v>0.00200564698450302</v>
      </c>
      <c r="AX99" s="49">
        <f t="shared" ref="AX99:BN99" si="510">AH99/$AU$113</f>
        <v>0.00212864181584398</v>
      </c>
      <c r="AY99" s="49">
        <f t="shared" si="510"/>
        <v>0.00207325560262598</v>
      </c>
      <c r="AZ99" s="49">
        <f t="shared" si="510"/>
        <v>0.00214372712640236</v>
      </c>
      <c r="BA99" s="49">
        <f t="shared" si="510"/>
        <v>0.00220439870390359</v>
      </c>
      <c r="BB99" s="49">
        <f t="shared" si="510"/>
        <v>0.00222565027279241</v>
      </c>
      <c r="BC99" s="49">
        <f t="shared" si="510"/>
        <v>0.00214460802044957</v>
      </c>
      <c r="BD99" s="49">
        <f t="shared" si="510"/>
        <v>0.00207953197271232</v>
      </c>
      <c r="BE99" s="49">
        <f t="shared" si="510"/>
        <v>0.00202568732407693</v>
      </c>
      <c r="BF99" s="49">
        <f t="shared" si="510"/>
        <v>0.00213062382745019</v>
      </c>
      <c r="BG99" s="49">
        <f t="shared" si="510"/>
        <v>0.00218204601745577</v>
      </c>
      <c r="BH99" s="49">
        <f t="shared" si="510"/>
        <v>0.00211531829338001</v>
      </c>
      <c r="BI99" s="49">
        <f t="shared" si="510"/>
        <v>0.00216729104216509</v>
      </c>
      <c r="BJ99" s="49">
        <f t="shared" si="510"/>
        <v>0.00217510897683403</v>
      </c>
      <c r="BK99" s="49"/>
      <c r="BL99" s="49">
        <f t="shared" si="358"/>
        <v>-0.0124586550433495</v>
      </c>
      <c r="BM99" s="49">
        <f t="shared" ref="BM99:BY99" si="511">AX99*LN(AX99)</f>
        <v>-0.013095981627589</v>
      </c>
      <c r="BN99" s="49">
        <f t="shared" si="511"/>
        <v>-0.0128098899460812</v>
      </c>
      <c r="BO99" s="49">
        <f t="shared" si="511"/>
        <v>-0.0131736519102878</v>
      </c>
      <c r="BP99" s="49">
        <f t="shared" si="511"/>
        <v>-0.0134849693022172</v>
      </c>
      <c r="BQ99" s="49">
        <f t="shared" si="511"/>
        <v>-0.0135936178558298</v>
      </c>
      <c r="BR99" s="49">
        <f t="shared" si="511"/>
        <v>-0.0131781841135844</v>
      </c>
      <c r="BS99" s="49">
        <f t="shared" si="511"/>
        <v>-0.0128423834861786</v>
      </c>
      <c r="BT99" s="49">
        <f t="shared" si="511"/>
        <v>-0.0125630012670762</v>
      </c>
      <c r="BU99" s="49">
        <f t="shared" si="511"/>
        <v>-0.0131061925663476</v>
      </c>
      <c r="BV99" s="49">
        <f t="shared" si="511"/>
        <v>-0.013370470175044</v>
      </c>
      <c r="BW99" s="49">
        <f t="shared" si="511"/>
        <v>-0.0130272934428721</v>
      </c>
      <c r="BX99" s="49">
        <f t="shared" si="511"/>
        <v>-0.0132947641534916</v>
      </c>
      <c r="BY99" s="49">
        <f t="shared" si="511"/>
        <v>-0.0133348895140229</v>
      </c>
      <c r="BZ99" s="49">
        <f t="shared" si="360"/>
        <v>-0.183333944403972</v>
      </c>
      <c r="CA99" s="49"/>
      <c r="CB99" s="49"/>
      <c r="CC99" s="50"/>
      <c r="CD99" s="49"/>
      <c r="CE99" s="49"/>
      <c r="CF99" s="49">
        <f t="shared" si="361"/>
        <v>0.000105015346925802</v>
      </c>
      <c r="CG99" s="49">
        <f t="shared" si="345"/>
        <v>0.000111455336107922</v>
      </c>
      <c r="CH99" s="49">
        <f t="shared" si="346"/>
        <v>0.000108555323074254</v>
      </c>
      <c r="CI99" s="49">
        <f t="shared" si="347"/>
        <v>0.000112245200492837</v>
      </c>
      <c r="CJ99" s="49">
        <f t="shared" si="348"/>
        <v>0.000115421954332898</v>
      </c>
      <c r="CK99" s="49">
        <f t="shared" ref="CK99:CS99" si="512">BB99*$CD$113</f>
        <v>0.00011653468299194</v>
      </c>
      <c r="CL99" s="49">
        <f t="shared" si="512"/>
        <v>0.00011229132396057</v>
      </c>
      <c r="CM99" s="49">
        <f t="shared" si="512"/>
        <v>0.000108883952781847</v>
      </c>
      <c r="CN99" s="49">
        <f t="shared" si="512"/>
        <v>0.000106064655816711</v>
      </c>
      <c r="CO99" s="49">
        <f t="shared" si="512"/>
        <v>0.000111559113910319</v>
      </c>
      <c r="CP99" s="49">
        <f t="shared" si="512"/>
        <v>0.000114251571339192</v>
      </c>
      <c r="CQ99" s="49">
        <f t="shared" si="512"/>
        <v>0.000110757718658471</v>
      </c>
      <c r="CR99" s="49">
        <f t="shared" si="512"/>
        <v>0.000113479003254676</v>
      </c>
      <c r="CS99" s="49">
        <f t="shared" si="512"/>
        <v>0.0001138883490308</v>
      </c>
      <c r="CT99" s="59">
        <v>2016</v>
      </c>
    </row>
    <row r="100" ht="22.5" customHeight="1" spans="1:98">
      <c r="A100" s="43">
        <v>2015</v>
      </c>
      <c r="B100" s="40">
        <v>2.224</v>
      </c>
      <c r="C100" s="40">
        <v>1.125</v>
      </c>
      <c r="D100" s="40">
        <v>1.627</v>
      </c>
      <c r="E100" s="40">
        <v>0.99</v>
      </c>
      <c r="F100" s="40">
        <v>0.442</v>
      </c>
      <c r="G100" s="40">
        <v>0.249</v>
      </c>
      <c r="H100" s="40">
        <v>0.982</v>
      </c>
      <c r="I100" s="40">
        <v>1.574</v>
      </c>
      <c r="J100" s="40">
        <v>2.053</v>
      </c>
      <c r="K100" s="40">
        <v>1.109</v>
      </c>
      <c r="L100" s="40">
        <v>0.646</v>
      </c>
      <c r="M100" s="40">
        <v>1.248</v>
      </c>
      <c r="N100" s="40">
        <v>0.78</v>
      </c>
      <c r="O100" s="40">
        <v>0.709</v>
      </c>
      <c r="Q100" s="50"/>
      <c r="R100" s="49">
        <f t="shared" si="350"/>
        <v>0.39225639922564</v>
      </c>
      <c r="S100" s="49">
        <f t="shared" ref="S100:AE100" si="513">(MAX($B$73:$O$112)-C100)/(MAX($B$73:$O$112)-MIN($B$73:$O$112))</f>
        <v>0.415895891589589</v>
      </c>
      <c r="T100" s="49">
        <f t="shared" si="513"/>
        <v>0.405097870509787</v>
      </c>
      <c r="U100" s="49">
        <f t="shared" si="513"/>
        <v>0.418799741879974</v>
      </c>
      <c r="V100" s="49">
        <f t="shared" si="513"/>
        <v>0.430587223058722</v>
      </c>
      <c r="W100" s="49">
        <f t="shared" si="513"/>
        <v>0.434738653473865</v>
      </c>
      <c r="X100" s="49">
        <f t="shared" si="513"/>
        <v>0.418971821897182</v>
      </c>
      <c r="Y100" s="49">
        <f t="shared" si="513"/>
        <v>0.40623790062379</v>
      </c>
      <c r="Z100" s="49">
        <f t="shared" si="513"/>
        <v>0.395934609593461</v>
      </c>
      <c r="AA100" s="49">
        <f t="shared" si="513"/>
        <v>0.416240051624005</v>
      </c>
      <c r="AB100" s="49">
        <f t="shared" si="513"/>
        <v>0.426199182619918</v>
      </c>
      <c r="AC100" s="49">
        <f t="shared" si="513"/>
        <v>0.413250161325016</v>
      </c>
      <c r="AD100" s="49">
        <f t="shared" si="513"/>
        <v>0.423316842331684</v>
      </c>
      <c r="AE100" s="49">
        <f t="shared" si="513"/>
        <v>0.424844052484405</v>
      </c>
      <c r="AF100" s="50"/>
      <c r="AG100" s="49">
        <f t="shared" si="352"/>
        <v>0.39235639922564</v>
      </c>
      <c r="AH100" s="49">
        <f t="shared" ref="AH100:AM100" si="514">S100+0.0001</f>
        <v>0.415995891589589</v>
      </c>
      <c r="AI100" s="49">
        <f t="shared" si="514"/>
        <v>0.405197870509787</v>
      </c>
      <c r="AJ100" s="49">
        <f t="shared" si="514"/>
        <v>0.418899741879974</v>
      </c>
      <c r="AK100" s="49">
        <f t="shared" si="514"/>
        <v>0.430687223058722</v>
      </c>
      <c r="AL100" s="49">
        <f t="shared" si="514"/>
        <v>0.434838653473865</v>
      </c>
      <c r="AM100" s="49">
        <f t="shared" si="514"/>
        <v>0.419071821897182</v>
      </c>
      <c r="AN100" s="49">
        <f t="shared" ref="AN100:AT100" si="515">Y100+0.0001</f>
        <v>0.40633790062379</v>
      </c>
      <c r="AO100" s="49">
        <f t="shared" si="515"/>
        <v>0.396034609593461</v>
      </c>
      <c r="AP100" s="49">
        <f t="shared" si="515"/>
        <v>0.416340051624005</v>
      </c>
      <c r="AQ100" s="49">
        <f t="shared" si="515"/>
        <v>0.426299182619918</v>
      </c>
      <c r="AR100" s="49">
        <f t="shared" si="515"/>
        <v>0.413350161325016</v>
      </c>
      <c r="AS100" s="49">
        <f t="shared" si="515"/>
        <v>0.423416842331684</v>
      </c>
      <c r="AT100" s="49">
        <f t="shared" si="515"/>
        <v>0.424944052484405</v>
      </c>
      <c r="AU100" s="49">
        <f t="shared" si="355"/>
        <v>5.82377040223704</v>
      </c>
      <c r="AV100" s="50"/>
      <c r="AW100" s="49">
        <f t="shared" si="356"/>
        <v>0.00200850989015643</v>
      </c>
      <c r="AX100" s="49">
        <f t="shared" ref="AX100:BN100" si="516">AH100/$AU$113</f>
        <v>0.00212952270989119</v>
      </c>
      <c r="AY100" s="49">
        <f t="shared" si="516"/>
        <v>0.00207424660842909</v>
      </c>
      <c r="AZ100" s="49">
        <f t="shared" si="516"/>
        <v>0.00214438779693777</v>
      </c>
      <c r="BA100" s="49">
        <f t="shared" si="516"/>
        <v>0.00220472903917129</v>
      </c>
      <c r="BB100" s="49">
        <f t="shared" si="516"/>
        <v>0.00222598060806011</v>
      </c>
      <c r="BC100" s="49">
        <f t="shared" si="516"/>
        <v>0.00214526869098497</v>
      </c>
      <c r="BD100" s="49">
        <f t="shared" si="516"/>
        <v>0.00208008253149182</v>
      </c>
      <c r="BE100" s="49">
        <f t="shared" si="516"/>
        <v>0.00202733900041543</v>
      </c>
      <c r="BF100" s="49">
        <f t="shared" si="516"/>
        <v>0.0021312844979856</v>
      </c>
      <c r="BG100" s="49">
        <f t="shared" si="516"/>
        <v>0.00218226624096757</v>
      </c>
      <c r="BH100" s="49">
        <f t="shared" si="516"/>
        <v>0.00211597896391541</v>
      </c>
      <c r="BI100" s="49">
        <f t="shared" si="516"/>
        <v>0.00216751126567689</v>
      </c>
      <c r="BJ100" s="49">
        <f t="shared" si="516"/>
        <v>0.00217532920034583</v>
      </c>
      <c r="BK100" s="49"/>
      <c r="BL100" s="49">
        <f t="shared" si="358"/>
        <v>-0.0124735738600367</v>
      </c>
      <c r="BM100" s="49">
        <f t="shared" ref="BM100:BY100" si="517">AX100*LN(AX100)</f>
        <v>-0.013100520050328</v>
      </c>
      <c r="BN100" s="49">
        <f t="shared" si="517"/>
        <v>-0.0128150217667591</v>
      </c>
      <c r="BO100" s="49">
        <f t="shared" si="517"/>
        <v>-0.0131770510966872</v>
      </c>
      <c r="BP100" s="49">
        <f t="shared" si="517"/>
        <v>-0.0134866597022995</v>
      </c>
      <c r="BQ100" s="49">
        <f t="shared" si="517"/>
        <v>-0.0135953050867945</v>
      </c>
      <c r="BR100" s="49">
        <f t="shared" si="517"/>
        <v>-0.0131815830286006</v>
      </c>
      <c r="BS100" s="49">
        <f t="shared" si="517"/>
        <v>-0.0128452328921636</v>
      </c>
      <c r="BT100" s="49">
        <f t="shared" si="517"/>
        <v>-0.0125715923602116</v>
      </c>
      <c r="BU100" s="49">
        <f t="shared" si="517"/>
        <v>-0.0131095958027901</v>
      </c>
      <c r="BV100" s="49">
        <f t="shared" si="517"/>
        <v>-0.0133715993582928</v>
      </c>
      <c r="BW100" s="49">
        <f t="shared" si="517"/>
        <v>-0.0130307014416904</v>
      </c>
      <c r="BX100" s="49">
        <f t="shared" si="517"/>
        <v>-0.0132958948308718</v>
      </c>
      <c r="BY100" s="49">
        <f t="shared" si="517"/>
        <v>-0.013336019398474</v>
      </c>
      <c r="BZ100" s="49">
        <f t="shared" si="360"/>
        <v>-0.183390350676</v>
      </c>
      <c r="CA100" s="49"/>
      <c r="CB100" s="49"/>
      <c r="CC100" s="50"/>
      <c r="CD100" s="49"/>
      <c r="CE100" s="49"/>
      <c r="CF100" s="49">
        <f t="shared" si="361"/>
        <v>0.000105165248195931</v>
      </c>
      <c r="CG100" s="49">
        <f t="shared" si="345"/>
        <v>0.000111501459575654</v>
      </c>
      <c r="CH100" s="49">
        <f t="shared" si="346"/>
        <v>0.000108607211975453</v>
      </c>
      <c r="CI100" s="49">
        <f t="shared" si="347"/>
        <v>0.000112279793093637</v>
      </c>
      <c r="CJ100" s="49">
        <f t="shared" si="348"/>
        <v>0.000115439250633298</v>
      </c>
      <c r="CK100" s="49">
        <f t="shared" ref="CK100:CS100" si="518">BB100*$CD$113</f>
        <v>0.00011655197929234</v>
      </c>
      <c r="CL100" s="49">
        <f t="shared" si="518"/>
        <v>0.000112325916561369</v>
      </c>
      <c r="CM100" s="49">
        <f t="shared" si="518"/>
        <v>0.00010891277994918</v>
      </c>
      <c r="CN100" s="49">
        <f t="shared" si="518"/>
        <v>0.000106151137318709</v>
      </c>
      <c r="CO100" s="49">
        <f t="shared" si="518"/>
        <v>0.000111593706511119</v>
      </c>
      <c r="CP100" s="49">
        <f t="shared" si="518"/>
        <v>0.000114263102206125</v>
      </c>
      <c r="CQ100" s="49">
        <f t="shared" si="518"/>
        <v>0.00011079231125927</v>
      </c>
      <c r="CR100" s="49">
        <f t="shared" si="518"/>
        <v>0.000113490534121609</v>
      </c>
      <c r="CS100" s="49">
        <f t="shared" si="518"/>
        <v>0.000113899879897733</v>
      </c>
      <c r="CT100" s="59">
        <v>2015</v>
      </c>
    </row>
    <row r="101" ht="22.5" customHeight="1" spans="1:98">
      <c r="A101" s="43">
        <v>2014</v>
      </c>
      <c r="B101" s="40">
        <v>2.201</v>
      </c>
      <c r="C101" s="40">
        <v>1.117</v>
      </c>
      <c r="D101" s="40">
        <v>1.617</v>
      </c>
      <c r="E101" s="40">
        <v>0.984</v>
      </c>
      <c r="F101" s="40">
        <v>0.437</v>
      </c>
      <c r="G101" s="40">
        <v>0.247</v>
      </c>
      <c r="H101" s="40">
        <v>0.978</v>
      </c>
      <c r="I101" s="40">
        <v>1.573</v>
      </c>
      <c r="J101" s="40">
        <v>2.032</v>
      </c>
      <c r="K101" s="40">
        <v>1.108</v>
      </c>
      <c r="L101" s="40">
        <v>0.645</v>
      </c>
      <c r="M101" s="40">
        <v>1.241</v>
      </c>
      <c r="N101" s="40">
        <v>0.779</v>
      </c>
      <c r="O101" s="40">
        <v>0.708</v>
      </c>
      <c r="Q101" s="50"/>
      <c r="R101" s="49">
        <f t="shared" si="350"/>
        <v>0.392751129275113</v>
      </c>
      <c r="S101" s="49">
        <f t="shared" ref="S101:AE101" si="519">(MAX($B$73:$O$112)-C101)/(MAX($B$73:$O$112)-MIN($B$73:$O$112))</f>
        <v>0.416067971606797</v>
      </c>
      <c r="T101" s="49">
        <f t="shared" si="519"/>
        <v>0.405312970531297</v>
      </c>
      <c r="U101" s="49">
        <f t="shared" si="519"/>
        <v>0.41892880189288</v>
      </c>
      <c r="V101" s="49">
        <f t="shared" si="519"/>
        <v>0.430694773069477</v>
      </c>
      <c r="W101" s="49">
        <f t="shared" si="519"/>
        <v>0.434781673478167</v>
      </c>
      <c r="X101" s="49">
        <f t="shared" si="519"/>
        <v>0.419057861905786</v>
      </c>
      <c r="Y101" s="49">
        <f t="shared" si="519"/>
        <v>0.406259410625941</v>
      </c>
      <c r="Z101" s="49">
        <f t="shared" si="519"/>
        <v>0.396386319638632</v>
      </c>
      <c r="AA101" s="49">
        <f t="shared" si="519"/>
        <v>0.416261561626156</v>
      </c>
      <c r="AB101" s="49">
        <f t="shared" si="519"/>
        <v>0.426220692622069</v>
      </c>
      <c r="AC101" s="49">
        <f t="shared" si="519"/>
        <v>0.413400731340073</v>
      </c>
      <c r="AD101" s="49">
        <f t="shared" si="519"/>
        <v>0.423338352333835</v>
      </c>
      <c r="AE101" s="49">
        <f t="shared" si="519"/>
        <v>0.424865562486556</v>
      </c>
      <c r="AF101" s="50"/>
      <c r="AG101" s="49">
        <f t="shared" si="352"/>
        <v>0.392851129275113</v>
      </c>
      <c r="AH101" s="49">
        <f t="shared" ref="AH101:AM101" si="520">S101+0.0001</f>
        <v>0.416167971606797</v>
      </c>
      <c r="AI101" s="49">
        <f t="shared" si="520"/>
        <v>0.405412970531297</v>
      </c>
      <c r="AJ101" s="49">
        <f t="shared" si="520"/>
        <v>0.41902880189288</v>
      </c>
      <c r="AK101" s="49">
        <f t="shared" si="520"/>
        <v>0.430794773069477</v>
      </c>
      <c r="AL101" s="49">
        <f t="shared" si="520"/>
        <v>0.434881673478167</v>
      </c>
      <c r="AM101" s="49">
        <f t="shared" si="520"/>
        <v>0.419157861905786</v>
      </c>
      <c r="AN101" s="49">
        <f t="shared" ref="AN101:AT101" si="521">Y101+0.0001</f>
        <v>0.406359410625941</v>
      </c>
      <c r="AO101" s="49">
        <f t="shared" si="521"/>
        <v>0.396486319638632</v>
      </c>
      <c r="AP101" s="49">
        <f t="shared" si="521"/>
        <v>0.416361561626156</v>
      </c>
      <c r="AQ101" s="49">
        <f t="shared" si="521"/>
        <v>0.426320692622069</v>
      </c>
      <c r="AR101" s="49">
        <f t="shared" si="521"/>
        <v>0.413500731340073</v>
      </c>
      <c r="AS101" s="49">
        <f t="shared" si="521"/>
        <v>0.423438352333835</v>
      </c>
      <c r="AT101" s="49">
        <f t="shared" si="521"/>
        <v>0.424965562486556</v>
      </c>
      <c r="AU101" s="49">
        <f t="shared" si="355"/>
        <v>5.82572781243278</v>
      </c>
      <c r="AV101" s="50"/>
      <c r="AW101" s="49">
        <f t="shared" si="356"/>
        <v>0.00201104246054215</v>
      </c>
      <c r="AX101" s="49">
        <f t="shared" ref="AX101:BN101" si="522">AH101/$AU$113</f>
        <v>0.00213040360393839</v>
      </c>
      <c r="AY101" s="49">
        <f t="shared" si="522"/>
        <v>0.00207534772598809</v>
      </c>
      <c r="AZ101" s="49">
        <f t="shared" si="522"/>
        <v>0.00214504846747317</v>
      </c>
      <c r="BA101" s="49">
        <f t="shared" si="522"/>
        <v>0.0022052795979508</v>
      </c>
      <c r="BB101" s="49">
        <f t="shared" si="522"/>
        <v>0.00222620083157191</v>
      </c>
      <c r="BC101" s="49">
        <f t="shared" si="522"/>
        <v>0.00214570913800857</v>
      </c>
      <c r="BD101" s="49">
        <f t="shared" si="522"/>
        <v>0.00208019264324772</v>
      </c>
      <c r="BE101" s="49">
        <f t="shared" si="522"/>
        <v>0.00202965134728935</v>
      </c>
      <c r="BF101" s="49">
        <f t="shared" si="522"/>
        <v>0.0021313946097415</v>
      </c>
      <c r="BG101" s="49">
        <f t="shared" si="522"/>
        <v>0.00218237635272347</v>
      </c>
      <c r="BH101" s="49">
        <f t="shared" si="522"/>
        <v>0.00211674974620672</v>
      </c>
      <c r="BI101" s="49">
        <f t="shared" si="522"/>
        <v>0.00216762137743279</v>
      </c>
      <c r="BJ101" s="49">
        <f t="shared" si="522"/>
        <v>0.00217543931210174</v>
      </c>
      <c r="BK101" s="49"/>
      <c r="BL101" s="49">
        <f t="shared" si="358"/>
        <v>-0.0124867678729789</v>
      </c>
      <c r="BM101" s="49">
        <f t="shared" ref="BM101:BY101" si="523">AX101*LN(AX101)</f>
        <v>-0.0131050581086781</v>
      </c>
      <c r="BN101" s="49">
        <f t="shared" si="523"/>
        <v>-0.0128207232344407</v>
      </c>
      <c r="BO101" s="49">
        <f t="shared" si="523"/>
        <v>-0.0131804500795388</v>
      </c>
      <c r="BP101" s="49">
        <f t="shared" si="523"/>
        <v>-0.0134894769257864</v>
      </c>
      <c r="BQ101" s="49">
        <f t="shared" si="523"/>
        <v>-0.0135964298802029</v>
      </c>
      <c r="BR101" s="49">
        <f t="shared" si="523"/>
        <v>-0.0131838488589051</v>
      </c>
      <c r="BS101" s="49">
        <f t="shared" si="523"/>
        <v>-0.0128458027558727</v>
      </c>
      <c r="BT101" s="49">
        <f t="shared" si="523"/>
        <v>-0.012583617630199</v>
      </c>
      <c r="BU101" s="49">
        <f t="shared" si="523"/>
        <v>-0.0131101629889511</v>
      </c>
      <c r="BV101" s="49">
        <f t="shared" si="523"/>
        <v>-0.0133721639415831</v>
      </c>
      <c r="BW101" s="49">
        <f t="shared" si="523"/>
        <v>-0.0130346771796005</v>
      </c>
      <c r="BX101" s="49">
        <f t="shared" si="523"/>
        <v>-0.0132964601611711</v>
      </c>
      <c r="BY101" s="49">
        <f t="shared" si="523"/>
        <v>-0.013336584332339</v>
      </c>
      <c r="BZ101" s="49">
        <f t="shared" si="360"/>
        <v>-0.183442223950247</v>
      </c>
      <c r="CA101" s="49"/>
      <c r="CB101" s="49"/>
      <c r="CC101" s="50"/>
      <c r="CD101" s="49"/>
      <c r="CE101" s="49"/>
      <c r="CF101" s="49">
        <f t="shared" si="361"/>
        <v>0.000105297853165662</v>
      </c>
      <c r="CG101" s="49">
        <f t="shared" si="345"/>
        <v>0.000111547583043386</v>
      </c>
      <c r="CH101" s="49">
        <f t="shared" si="346"/>
        <v>0.000108664866310118</v>
      </c>
      <c r="CI101" s="49">
        <f t="shared" si="347"/>
        <v>0.000112314385694436</v>
      </c>
      <c r="CJ101" s="49">
        <f t="shared" si="348"/>
        <v>0.000115468077800631</v>
      </c>
      <c r="CK101" s="49">
        <f t="shared" ref="CK101:CS101" si="524">BB101*$CD$113</f>
        <v>0.000116563510159273</v>
      </c>
      <c r="CL101" s="49">
        <f t="shared" si="524"/>
        <v>0.000112348978295235</v>
      </c>
      <c r="CM101" s="49">
        <f t="shared" si="524"/>
        <v>0.000108918545382646</v>
      </c>
      <c r="CN101" s="49">
        <f t="shared" si="524"/>
        <v>0.000106272211421506</v>
      </c>
      <c r="CO101" s="49">
        <f t="shared" si="524"/>
        <v>0.000111599471944585</v>
      </c>
      <c r="CP101" s="49">
        <f t="shared" si="524"/>
        <v>0.000114268867639591</v>
      </c>
      <c r="CQ101" s="49">
        <f t="shared" si="524"/>
        <v>0.000110832669293536</v>
      </c>
      <c r="CR101" s="49">
        <f t="shared" si="524"/>
        <v>0.000113496299555075</v>
      </c>
      <c r="CS101" s="49">
        <f t="shared" si="524"/>
        <v>0.0001139056453312</v>
      </c>
      <c r="CT101" s="59">
        <v>2014</v>
      </c>
    </row>
    <row r="102" ht="22.5" customHeight="1" spans="1:98">
      <c r="A102" s="43">
        <v>2013</v>
      </c>
      <c r="B102" s="40">
        <v>2.199</v>
      </c>
      <c r="C102" s="40">
        <v>1.111</v>
      </c>
      <c r="D102" s="40">
        <v>1.614</v>
      </c>
      <c r="E102" s="40">
        <v>0.99</v>
      </c>
      <c r="F102" s="40">
        <v>0.441</v>
      </c>
      <c r="G102" s="40">
        <v>0.246</v>
      </c>
      <c r="H102" s="40">
        <v>0.971</v>
      </c>
      <c r="I102" s="40">
        <v>1.573</v>
      </c>
      <c r="J102" s="40">
        <v>2.032</v>
      </c>
      <c r="K102" s="40">
        <v>1.109</v>
      </c>
      <c r="L102" s="40">
        <v>0.644</v>
      </c>
      <c r="M102" s="40">
        <v>1.231</v>
      </c>
      <c r="N102" s="40">
        <v>0.774</v>
      </c>
      <c r="O102" s="40">
        <v>0.709</v>
      </c>
      <c r="Q102" s="50"/>
      <c r="R102" s="49">
        <f t="shared" si="350"/>
        <v>0.392794149279415</v>
      </c>
      <c r="S102" s="49">
        <f t="shared" ref="S102:AE102" si="525">(MAX($B$73:$O$112)-C102)/(MAX($B$73:$O$112)-MIN($B$73:$O$112))</f>
        <v>0.416197031619703</v>
      </c>
      <c r="T102" s="49">
        <f t="shared" si="525"/>
        <v>0.40537750053775</v>
      </c>
      <c r="U102" s="49">
        <f t="shared" si="525"/>
        <v>0.418799741879974</v>
      </c>
      <c r="V102" s="49">
        <f t="shared" si="525"/>
        <v>0.430608733060873</v>
      </c>
      <c r="W102" s="49">
        <f t="shared" si="525"/>
        <v>0.434803183480318</v>
      </c>
      <c r="X102" s="49">
        <f t="shared" si="525"/>
        <v>0.419208431920843</v>
      </c>
      <c r="Y102" s="49">
        <f t="shared" si="525"/>
        <v>0.406259410625941</v>
      </c>
      <c r="Z102" s="49">
        <f t="shared" si="525"/>
        <v>0.396386319638632</v>
      </c>
      <c r="AA102" s="49">
        <f t="shared" si="525"/>
        <v>0.416240051624005</v>
      </c>
      <c r="AB102" s="49">
        <f t="shared" si="525"/>
        <v>0.42624220262422</v>
      </c>
      <c r="AC102" s="49">
        <f t="shared" si="525"/>
        <v>0.413615831361583</v>
      </c>
      <c r="AD102" s="49">
        <f t="shared" si="525"/>
        <v>0.42344590234459</v>
      </c>
      <c r="AE102" s="49">
        <f t="shared" si="525"/>
        <v>0.424844052484405</v>
      </c>
      <c r="AF102" s="50"/>
      <c r="AG102" s="49">
        <f t="shared" si="352"/>
        <v>0.392894149279415</v>
      </c>
      <c r="AH102" s="49">
        <f t="shared" ref="AH102:AM102" si="526">S102+0.0001</f>
        <v>0.416297031619703</v>
      </c>
      <c r="AI102" s="49">
        <f t="shared" si="526"/>
        <v>0.40547750053775</v>
      </c>
      <c r="AJ102" s="49">
        <f t="shared" si="526"/>
        <v>0.418899741879974</v>
      </c>
      <c r="AK102" s="49">
        <f t="shared" si="526"/>
        <v>0.430708733060873</v>
      </c>
      <c r="AL102" s="49">
        <f t="shared" si="526"/>
        <v>0.434903183480318</v>
      </c>
      <c r="AM102" s="49">
        <f t="shared" si="526"/>
        <v>0.419308431920843</v>
      </c>
      <c r="AN102" s="49">
        <f t="shared" ref="AN102:AT102" si="527">Y102+0.0001</f>
        <v>0.406359410625941</v>
      </c>
      <c r="AO102" s="49">
        <f t="shared" si="527"/>
        <v>0.396486319638632</v>
      </c>
      <c r="AP102" s="49">
        <f t="shared" si="527"/>
        <v>0.416340051624005</v>
      </c>
      <c r="AQ102" s="49">
        <f t="shared" si="527"/>
        <v>0.42634220262422</v>
      </c>
      <c r="AR102" s="49">
        <f t="shared" si="527"/>
        <v>0.413715831361583</v>
      </c>
      <c r="AS102" s="49">
        <f t="shared" si="527"/>
        <v>0.42354590234459</v>
      </c>
      <c r="AT102" s="49">
        <f t="shared" si="527"/>
        <v>0.424944052484405</v>
      </c>
      <c r="AU102" s="49">
        <f t="shared" si="355"/>
        <v>5.82622254248225</v>
      </c>
      <c r="AV102" s="50"/>
      <c r="AW102" s="49">
        <f t="shared" si="356"/>
        <v>0.00201126268405395</v>
      </c>
      <c r="AX102" s="49">
        <f t="shared" ref="AX102:BN102" si="528">AH102/$AU$113</f>
        <v>0.0021310642744738</v>
      </c>
      <c r="AY102" s="49">
        <f t="shared" si="528"/>
        <v>0.0020756780612558</v>
      </c>
      <c r="AZ102" s="49">
        <f t="shared" si="528"/>
        <v>0.00214438779693777</v>
      </c>
      <c r="BA102" s="49">
        <f t="shared" si="528"/>
        <v>0.00220483915092719</v>
      </c>
      <c r="BB102" s="49">
        <f t="shared" si="528"/>
        <v>0.00222631094332781</v>
      </c>
      <c r="BC102" s="49">
        <f t="shared" si="528"/>
        <v>0.00214647992029988</v>
      </c>
      <c r="BD102" s="49">
        <f t="shared" si="528"/>
        <v>0.00208019264324772</v>
      </c>
      <c r="BE102" s="49">
        <f t="shared" si="528"/>
        <v>0.00202965134728935</v>
      </c>
      <c r="BF102" s="49">
        <f t="shared" si="528"/>
        <v>0.0021312844979856</v>
      </c>
      <c r="BG102" s="49">
        <f t="shared" si="528"/>
        <v>0.00218248646447937</v>
      </c>
      <c r="BH102" s="49">
        <f t="shared" si="528"/>
        <v>0.00211785086376572</v>
      </c>
      <c r="BI102" s="49">
        <f t="shared" si="528"/>
        <v>0.0021681719362123</v>
      </c>
      <c r="BJ102" s="49">
        <f t="shared" si="528"/>
        <v>0.00217532920034583</v>
      </c>
      <c r="BK102" s="49"/>
      <c r="BL102" s="49">
        <f t="shared" si="358"/>
        <v>-0.0124879150276691</v>
      </c>
      <c r="BM102" s="49">
        <f t="shared" ref="BM102:BY102" si="529">AX102*LN(AX102)</f>
        <v>-0.0131084614134012</v>
      </c>
      <c r="BN102" s="49">
        <f t="shared" si="529"/>
        <v>-0.0128224335608081</v>
      </c>
      <c r="BO102" s="49">
        <f t="shared" si="529"/>
        <v>-0.0131770510966872</v>
      </c>
      <c r="BP102" s="49">
        <f t="shared" si="529"/>
        <v>-0.0134872231579945</v>
      </c>
      <c r="BQ102" s="49">
        <f t="shared" si="529"/>
        <v>-0.0135969922687374</v>
      </c>
      <c r="BR102" s="49">
        <f t="shared" si="529"/>
        <v>-0.0131878138444001</v>
      </c>
      <c r="BS102" s="49">
        <f t="shared" si="529"/>
        <v>-0.0128458027558727</v>
      </c>
      <c r="BT102" s="49">
        <f t="shared" si="529"/>
        <v>-0.012583617630199</v>
      </c>
      <c r="BU102" s="49">
        <f t="shared" si="529"/>
        <v>-0.0131095958027901</v>
      </c>
      <c r="BV102" s="49">
        <f t="shared" si="529"/>
        <v>-0.0133727285193178</v>
      </c>
      <c r="BW102" s="49">
        <f t="shared" si="529"/>
        <v>-0.0130403563183374</v>
      </c>
      <c r="BX102" s="49">
        <f t="shared" si="529"/>
        <v>-0.0132992867287705</v>
      </c>
      <c r="BY102" s="49">
        <f t="shared" si="529"/>
        <v>-0.013336019398474</v>
      </c>
      <c r="BZ102" s="49">
        <f t="shared" si="360"/>
        <v>-0.183455297523459</v>
      </c>
      <c r="CA102" s="49"/>
      <c r="CB102" s="49"/>
      <c r="CC102" s="50"/>
      <c r="CD102" s="49"/>
      <c r="CE102" s="49"/>
      <c r="CF102" s="49">
        <f t="shared" si="361"/>
        <v>0.000105309384032595</v>
      </c>
      <c r="CG102" s="49">
        <f t="shared" si="345"/>
        <v>0.000111582175644186</v>
      </c>
      <c r="CH102" s="49">
        <f t="shared" si="346"/>
        <v>0.000108682162610518</v>
      </c>
      <c r="CI102" s="49">
        <f t="shared" si="347"/>
        <v>0.000112279793093637</v>
      </c>
      <c r="CJ102" s="49">
        <f t="shared" si="348"/>
        <v>0.000115445016066764</v>
      </c>
      <c r="CK102" s="49">
        <f t="shared" ref="CK102:CS102" si="530">BB102*$CD$113</f>
        <v>0.000116569275592739</v>
      </c>
      <c r="CL102" s="49">
        <f t="shared" si="530"/>
        <v>0.000112389336329501</v>
      </c>
      <c r="CM102" s="49">
        <f t="shared" si="530"/>
        <v>0.000108918545382646</v>
      </c>
      <c r="CN102" s="49">
        <f t="shared" si="530"/>
        <v>0.000106272211421506</v>
      </c>
      <c r="CO102" s="49">
        <f t="shared" si="530"/>
        <v>0.000111593706511119</v>
      </c>
      <c r="CP102" s="49">
        <f t="shared" si="530"/>
        <v>0.000114274633073058</v>
      </c>
      <c r="CQ102" s="49">
        <f t="shared" si="530"/>
        <v>0.000110890323628201</v>
      </c>
      <c r="CR102" s="49">
        <f t="shared" si="530"/>
        <v>0.000113525126722408</v>
      </c>
      <c r="CS102" s="49">
        <f t="shared" si="530"/>
        <v>0.000113899879897733</v>
      </c>
      <c r="CT102" s="59">
        <v>2013</v>
      </c>
    </row>
    <row r="103" ht="22.5" customHeight="1" spans="1:98">
      <c r="A103" s="42" t="s">
        <v>53</v>
      </c>
      <c r="B103" s="40">
        <v>13.38</v>
      </c>
      <c r="C103" s="40">
        <v>5.867</v>
      </c>
      <c r="D103" s="40">
        <v>7.194</v>
      </c>
      <c r="E103" s="40">
        <v>5.583</v>
      </c>
      <c r="F103" s="40">
        <v>2.957</v>
      </c>
      <c r="G103" s="40">
        <v>1.768</v>
      </c>
      <c r="H103" s="40">
        <v>6.965</v>
      </c>
      <c r="I103" s="40">
        <v>8.763</v>
      </c>
      <c r="J103" s="40">
        <v>12.5</v>
      </c>
      <c r="K103" s="40">
        <v>5.94</v>
      </c>
      <c r="L103" s="40">
        <v>3.963</v>
      </c>
      <c r="M103" s="40">
        <v>6.339</v>
      </c>
      <c r="N103" s="40">
        <v>3.468</v>
      </c>
      <c r="O103" s="40">
        <v>3.123</v>
      </c>
      <c r="Q103" s="50"/>
      <c r="R103" s="49">
        <f t="shared" si="350"/>
        <v>0.152290815229082</v>
      </c>
      <c r="S103" s="49">
        <f t="shared" ref="S103:AE103" si="531">(MAX($B$73:$O$112)-C103)/(MAX($B$73:$O$112)-MIN($B$73:$O$112))</f>
        <v>0.313895461389546</v>
      </c>
      <c r="T103" s="49">
        <f t="shared" si="531"/>
        <v>0.285351688535169</v>
      </c>
      <c r="U103" s="49">
        <f t="shared" si="531"/>
        <v>0.32000430200043</v>
      </c>
      <c r="V103" s="49">
        <f t="shared" si="531"/>
        <v>0.376489567648957</v>
      </c>
      <c r="W103" s="49">
        <f t="shared" si="531"/>
        <v>0.402064960206496</v>
      </c>
      <c r="X103" s="49">
        <f t="shared" si="531"/>
        <v>0.290277479027748</v>
      </c>
      <c r="Y103" s="49">
        <f t="shared" si="531"/>
        <v>0.25160249516025</v>
      </c>
      <c r="Z103" s="49">
        <f t="shared" si="531"/>
        <v>0.171219617121962</v>
      </c>
      <c r="AA103" s="49">
        <f t="shared" si="531"/>
        <v>0.312325231232523</v>
      </c>
      <c r="AB103" s="49">
        <f t="shared" si="531"/>
        <v>0.354850505485051</v>
      </c>
      <c r="AC103" s="49">
        <f t="shared" si="531"/>
        <v>0.303742740374274</v>
      </c>
      <c r="AD103" s="49">
        <f t="shared" si="531"/>
        <v>0.365497956549796</v>
      </c>
      <c r="AE103" s="49">
        <f t="shared" si="531"/>
        <v>0.372918907291891</v>
      </c>
      <c r="AF103" s="50"/>
      <c r="AG103" s="49">
        <f t="shared" si="352"/>
        <v>0.152390815229082</v>
      </c>
      <c r="AH103" s="49">
        <f t="shared" ref="AH103:AM103" si="532">S103+0.0001</f>
        <v>0.313995461389546</v>
      </c>
      <c r="AI103" s="49">
        <f t="shared" si="532"/>
        <v>0.285451688535169</v>
      </c>
      <c r="AJ103" s="49">
        <f t="shared" si="532"/>
        <v>0.32010430200043</v>
      </c>
      <c r="AK103" s="49">
        <f t="shared" si="532"/>
        <v>0.376589567648957</v>
      </c>
      <c r="AL103" s="49">
        <f t="shared" si="532"/>
        <v>0.402164960206496</v>
      </c>
      <c r="AM103" s="49">
        <f t="shared" si="532"/>
        <v>0.290377479027748</v>
      </c>
      <c r="AN103" s="49">
        <f t="shared" ref="AN103:AT103" si="533">Y103+0.0001</f>
        <v>0.25170249516025</v>
      </c>
      <c r="AO103" s="49">
        <f t="shared" si="533"/>
        <v>0.171319617121962</v>
      </c>
      <c r="AP103" s="49">
        <f t="shared" si="533"/>
        <v>0.312425231232523</v>
      </c>
      <c r="AQ103" s="49">
        <f t="shared" si="533"/>
        <v>0.354950505485051</v>
      </c>
      <c r="AR103" s="49">
        <f t="shared" si="533"/>
        <v>0.303842740374274</v>
      </c>
      <c r="AS103" s="49">
        <f t="shared" si="533"/>
        <v>0.365597956549796</v>
      </c>
      <c r="AT103" s="49">
        <f t="shared" si="533"/>
        <v>0.373018907291891</v>
      </c>
      <c r="AU103" s="49">
        <f t="shared" si="355"/>
        <v>4.27393172725317</v>
      </c>
      <c r="AV103" s="50"/>
      <c r="AW103" s="49">
        <f t="shared" si="356"/>
        <v>0.000780103141329395</v>
      </c>
      <c r="AX103" s="49">
        <f t="shared" ref="AX103:BN103" si="534">AH103/$AU$113</f>
        <v>0.00160737276341056</v>
      </c>
      <c r="AY103" s="49">
        <f t="shared" si="534"/>
        <v>0.00146125446333048</v>
      </c>
      <c r="AZ103" s="49">
        <f t="shared" si="534"/>
        <v>0.00163864450208633</v>
      </c>
      <c r="BA103" s="49">
        <f t="shared" si="534"/>
        <v>0.0019277979730813</v>
      </c>
      <c r="BB103" s="49">
        <f t="shared" si="534"/>
        <v>0.0020587208508471</v>
      </c>
      <c r="BC103" s="49">
        <f t="shared" si="534"/>
        <v>0.00148647005543171</v>
      </c>
      <c r="BD103" s="49">
        <f t="shared" si="534"/>
        <v>0.00128848911832244</v>
      </c>
      <c r="BE103" s="49">
        <f t="shared" si="534"/>
        <v>0.000877001486521918</v>
      </c>
      <c r="BF103" s="49">
        <f t="shared" si="534"/>
        <v>0.00159933460522982</v>
      </c>
      <c r="BG103" s="49">
        <f t="shared" si="534"/>
        <v>0.0018170255466453</v>
      </c>
      <c r="BH103" s="49">
        <f t="shared" si="534"/>
        <v>0.00155540001462548</v>
      </c>
      <c r="BI103" s="49">
        <f t="shared" si="534"/>
        <v>0.00187153086581609</v>
      </c>
      <c r="BJ103" s="49">
        <f t="shared" si="534"/>
        <v>0.0019095194216018</v>
      </c>
      <c r="BK103" s="49"/>
      <c r="BL103" s="49">
        <f t="shared" si="358"/>
        <v>-0.00558248393140799</v>
      </c>
      <c r="BM103" s="49">
        <f t="shared" ref="BM103:BY103" si="535">AX103*LN(AX103)</f>
        <v>-0.0103404769352462</v>
      </c>
      <c r="BN103" s="49">
        <f t="shared" si="535"/>
        <v>-0.00953974130011712</v>
      </c>
      <c r="BO103" s="49">
        <f t="shared" si="535"/>
        <v>-0.0105100788703585</v>
      </c>
      <c r="BP103" s="49">
        <f t="shared" si="535"/>
        <v>-0.0120513916667231</v>
      </c>
      <c r="BQ103" s="49">
        <f t="shared" si="535"/>
        <v>-0.0127345687014936</v>
      </c>
      <c r="BR103" s="49">
        <f t="shared" si="535"/>
        <v>-0.00967892837120301</v>
      </c>
      <c r="BS103" s="49">
        <f t="shared" si="535"/>
        <v>-0.00857397377810293</v>
      </c>
      <c r="BT103" s="49">
        <f t="shared" si="535"/>
        <v>-0.00617321510413417</v>
      </c>
      <c r="BU103" s="49">
        <f t="shared" si="535"/>
        <v>-0.0102967842496904</v>
      </c>
      <c r="BV103" s="49">
        <f t="shared" si="535"/>
        <v>-0.0114664386125752</v>
      </c>
      <c r="BW103" s="49">
        <f t="shared" si="535"/>
        <v>-0.0100572515257547</v>
      </c>
      <c r="BX103" s="49">
        <f t="shared" si="535"/>
        <v>-0.0117550826323891</v>
      </c>
      <c r="BY103" s="49">
        <f t="shared" si="535"/>
        <v>-0.01195531717433</v>
      </c>
      <c r="BZ103" s="49">
        <f t="shared" si="360"/>
        <v>-0.140715732853526</v>
      </c>
      <c r="CA103" s="49"/>
      <c r="CB103" s="49"/>
      <c r="CC103" s="50"/>
      <c r="CD103" s="49"/>
      <c r="CE103" s="49"/>
      <c r="CF103" s="49">
        <f t="shared" si="361"/>
        <v>4.08460724432589e-5</v>
      </c>
      <c r="CG103" s="49">
        <f t="shared" si="345"/>
        <v>8.41617740773415e-5</v>
      </c>
      <c r="CH103" s="49">
        <f t="shared" si="346"/>
        <v>7.65110438672491e-5</v>
      </c>
      <c r="CI103" s="49">
        <f t="shared" si="347"/>
        <v>8.57991571818377e-5</v>
      </c>
      <c r="CJ103" s="49">
        <f t="shared" si="348"/>
        <v>0.000100939185464961</v>
      </c>
      <c r="CK103" s="49">
        <f t="shared" ref="CK103:CS103" si="536">BB103*$CD$113</f>
        <v>0.000107794285856672</v>
      </c>
      <c r="CL103" s="49">
        <f t="shared" si="536"/>
        <v>7.78313281310855e-5</v>
      </c>
      <c r="CM103" s="49">
        <f t="shared" si="536"/>
        <v>6.74650787582542e-5</v>
      </c>
      <c r="CN103" s="49">
        <f t="shared" si="536"/>
        <v>4.59196538938103e-5</v>
      </c>
      <c r="CO103" s="49">
        <f t="shared" si="536"/>
        <v>8.37408974342846e-5</v>
      </c>
      <c r="CP103" s="49">
        <f t="shared" si="536"/>
        <v>9.51391593976259e-5</v>
      </c>
      <c r="CQ103" s="49">
        <f t="shared" si="536"/>
        <v>8.14404894811367e-5</v>
      </c>
      <c r="CR103" s="49">
        <f t="shared" si="536"/>
        <v>9.79930489635609e-5</v>
      </c>
      <c r="CS103" s="49">
        <f t="shared" si="536"/>
        <v>9.99821235095159e-5</v>
      </c>
      <c r="CT103" s="58" t="s">
        <v>53</v>
      </c>
    </row>
    <row r="104" ht="22.5" customHeight="1" spans="1:98">
      <c r="A104" s="42">
        <v>2021</v>
      </c>
      <c r="B104" s="40">
        <v>12.907</v>
      </c>
      <c r="C104" s="40">
        <v>5.767</v>
      </c>
      <c r="D104" s="40">
        <v>7.052</v>
      </c>
      <c r="E104" s="40">
        <v>5.526</v>
      </c>
      <c r="F104" s="40">
        <v>2.941</v>
      </c>
      <c r="G104" s="40">
        <v>1.789</v>
      </c>
      <c r="H104" s="40">
        <v>6.824</v>
      </c>
      <c r="I104" s="40">
        <v>8.771</v>
      </c>
      <c r="J104" s="40">
        <v>12.289</v>
      </c>
      <c r="K104" s="40">
        <v>5.963</v>
      </c>
      <c r="L104" s="40">
        <v>3.896</v>
      </c>
      <c r="M104" s="40">
        <v>6.382</v>
      </c>
      <c r="N104" s="40">
        <v>3.483</v>
      </c>
      <c r="O104" s="40">
        <v>3.115</v>
      </c>
      <c r="Q104" s="50"/>
      <c r="R104" s="49">
        <f t="shared" si="350"/>
        <v>0.162465046246505</v>
      </c>
      <c r="S104" s="49">
        <f t="shared" ref="S104:AE104" si="537">(MAX($B$73:$O$112)-C104)/(MAX($B$73:$O$112)-MIN($B$73:$O$112))</f>
        <v>0.316046461604646</v>
      </c>
      <c r="T104" s="49">
        <f t="shared" si="537"/>
        <v>0.288406108840611</v>
      </c>
      <c r="U104" s="49">
        <f t="shared" si="537"/>
        <v>0.321230372123037</v>
      </c>
      <c r="V104" s="49">
        <f t="shared" si="537"/>
        <v>0.376833727683373</v>
      </c>
      <c r="W104" s="49">
        <f t="shared" si="537"/>
        <v>0.401613250161325</v>
      </c>
      <c r="X104" s="49">
        <f t="shared" si="537"/>
        <v>0.293310389331039</v>
      </c>
      <c r="Y104" s="49">
        <f t="shared" si="537"/>
        <v>0.251430415143041</v>
      </c>
      <c r="Z104" s="49">
        <f t="shared" si="537"/>
        <v>0.175758227575823</v>
      </c>
      <c r="AA104" s="49">
        <f t="shared" si="537"/>
        <v>0.31183050118305</v>
      </c>
      <c r="AB104" s="49">
        <f t="shared" si="537"/>
        <v>0.356291675629168</v>
      </c>
      <c r="AC104" s="49">
        <f t="shared" si="537"/>
        <v>0.302817810281781</v>
      </c>
      <c r="AD104" s="49">
        <f t="shared" si="537"/>
        <v>0.365175306517531</v>
      </c>
      <c r="AE104" s="49">
        <f t="shared" si="537"/>
        <v>0.373090987309099</v>
      </c>
      <c r="AF104" s="50"/>
      <c r="AG104" s="49">
        <f t="shared" si="352"/>
        <v>0.162565046246505</v>
      </c>
      <c r="AH104" s="49">
        <f t="shared" ref="AH104:AM104" si="538">S104+0.0001</f>
        <v>0.316146461604646</v>
      </c>
      <c r="AI104" s="49">
        <f t="shared" si="538"/>
        <v>0.288506108840611</v>
      </c>
      <c r="AJ104" s="49">
        <f t="shared" si="538"/>
        <v>0.321330372123037</v>
      </c>
      <c r="AK104" s="49">
        <f t="shared" si="538"/>
        <v>0.376933727683373</v>
      </c>
      <c r="AL104" s="49">
        <f t="shared" si="538"/>
        <v>0.401713250161325</v>
      </c>
      <c r="AM104" s="49">
        <f t="shared" si="538"/>
        <v>0.293410389331039</v>
      </c>
      <c r="AN104" s="49">
        <f t="shared" ref="AN104:AT104" si="539">Y104+0.0001</f>
        <v>0.251530415143041</v>
      </c>
      <c r="AO104" s="49">
        <f t="shared" si="539"/>
        <v>0.175858227575823</v>
      </c>
      <c r="AP104" s="49">
        <f t="shared" si="539"/>
        <v>0.31193050118305</v>
      </c>
      <c r="AQ104" s="49">
        <f t="shared" si="539"/>
        <v>0.356391675629168</v>
      </c>
      <c r="AR104" s="49">
        <f t="shared" si="539"/>
        <v>0.302917810281781</v>
      </c>
      <c r="AS104" s="49">
        <f t="shared" si="539"/>
        <v>0.365275306517531</v>
      </c>
      <c r="AT104" s="49">
        <f t="shared" si="539"/>
        <v>0.373190987309099</v>
      </c>
      <c r="AU104" s="49">
        <f t="shared" si="355"/>
        <v>4.29770027963003</v>
      </c>
      <c r="AV104" s="50"/>
      <c r="AW104" s="49">
        <f t="shared" si="356"/>
        <v>0.000832186001870376</v>
      </c>
      <c r="AX104" s="49">
        <f t="shared" ref="AX104:BN104" si="540">AH104/$AU$113</f>
        <v>0.00161838393900062</v>
      </c>
      <c r="AY104" s="49">
        <f t="shared" si="540"/>
        <v>0.00147689033266836</v>
      </c>
      <c r="AZ104" s="49">
        <f t="shared" si="540"/>
        <v>0.00164492087217267</v>
      </c>
      <c r="BA104" s="49">
        <f t="shared" si="540"/>
        <v>0.00192955976117571</v>
      </c>
      <c r="BB104" s="49">
        <f t="shared" si="540"/>
        <v>0.00205640850397319</v>
      </c>
      <c r="BC104" s="49">
        <f t="shared" si="540"/>
        <v>0.0015019958130137</v>
      </c>
      <c r="BD104" s="49">
        <f t="shared" si="540"/>
        <v>0.00128760822427524</v>
      </c>
      <c r="BE104" s="49">
        <f t="shared" si="540"/>
        <v>0.000900235067016944</v>
      </c>
      <c r="BF104" s="49">
        <f t="shared" si="540"/>
        <v>0.00159680203484411</v>
      </c>
      <c r="BG104" s="49">
        <f t="shared" si="540"/>
        <v>0.00182440303429064</v>
      </c>
      <c r="BH104" s="49">
        <f t="shared" si="540"/>
        <v>0.00155066520912176</v>
      </c>
      <c r="BI104" s="49">
        <f t="shared" si="540"/>
        <v>0.00186987918947758</v>
      </c>
      <c r="BJ104" s="49">
        <f t="shared" si="540"/>
        <v>0.001910400315649</v>
      </c>
      <c r="BK104" s="49"/>
      <c r="BL104" s="49">
        <f t="shared" si="358"/>
        <v>-0.00590140923619681</v>
      </c>
      <c r="BM104" s="49">
        <f t="shared" ref="BM104:BY104" si="541">AX104*LN(AX104)</f>
        <v>-0.010400264721026</v>
      </c>
      <c r="BN104" s="49">
        <f t="shared" si="541"/>
        <v>-0.00962610022067086</v>
      </c>
      <c r="BO104" s="49">
        <f t="shared" si="541"/>
        <v>-0.0105440464172605</v>
      </c>
      <c r="BP104" s="49">
        <f t="shared" si="541"/>
        <v>-0.0120606426751872</v>
      </c>
      <c r="BQ104" s="49">
        <f t="shared" si="541"/>
        <v>-0.0127225763335777</v>
      </c>
      <c r="BR104" s="49">
        <f t="shared" si="541"/>
        <v>-0.00976441547147108</v>
      </c>
      <c r="BS104" s="49">
        <f t="shared" si="541"/>
        <v>-0.00856899265094234</v>
      </c>
      <c r="BT104" s="49">
        <f t="shared" si="541"/>
        <v>-0.00631321766967297</v>
      </c>
      <c r="BU104" s="49">
        <f t="shared" si="541"/>
        <v>-0.010283009701213</v>
      </c>
      <c r="BV104" s="49">
        <f t="shared" si="541"/>
        <v>-0.0115056022054616</v>
      </c>
      <c r="BW104" s="49">
        <f t="shared" si="541"/>
        <v>-0.0100313637582795</v>
      </c>
      <c r="BX104" s="49">
        <f t="shared" si="541"/>
        <v>-0.011746359403021</v>
      </c>
      <c r="BY104" s="49">
        <f t="shared" si="541"/>
        <v>-0.0119599512699104</v>
      </c>
      <c r="BZ104" s="49">
        <f t="shared" si="360"/>
        <v>-0.141427951733891</v>
      </c>
      <c r="CA104" s="49"/>
      <c r="CB104" s="49"/>
      <c r="CC104" s="50"/>
      <c r="CD104" s="49"/>
      <c r="CE104" s="49"/>
      <c r="CF104" s="49">
        <f t="shared" si="361"/>
        <v>4.35731224729303e-5</v>
      </c>
      <c r="CG104" s="49">
        <f t="shared" si="345"/>
        <v>8.47383174239951e-5</v>
      </c>
      <c r="CH104" s="49">
        <f t="shared" si="346"/>
        <v>7.7329735419497e-5</v>
      </c>
      <c r="CI104" s="49">
        <f t="shared" si="347"/>
        <v>8.61277868894306e-5</v>
      </c>
      <c r="CJ104" s="49">
        <f t="shared" si="348"/>
        <v>0.000101031432400426</v>
      </c>
      <c r="CK104" s="49">
        <f t="shared" ref="CK104:CS104" si="542">BB104*$CD$113</f>
        <v>0.000107673211753874</v>
      </c>
      <c r="CL104" s="49">
        <f t="shared" si="542"/>
        <v>7.86442542498673e-5</v>
      </c>
      <c r="CM104" s="49">
        <f t="shared" si="542"/>
        <v>6.74189552905222e-5</v>
      </c>
      <c r="CN104" s="49">
        <f t="shared" si="542"/>
        <v>4.71361603552494e-5</v>
      </c>
      <c r="CO104" s="49">
        <f t="shared" si="542"/>
        <v>8.36082924645545e-5</v>
      </c>
      <c r="CP104" s="49">
        <f t="shared" si="542"/>
        <v>9.55254434398838e-5</v>
      </c>
      <c r="CQ104" s="49">
        <f t="shared" si="542"/>
        <v>8.1192575842076e-5</v>
      </c>
      <c r="CR104" s="49">
        <f t="shared" si="542"/>
        <v>9.79065674615628e-5</v>
      </c>
      <c r="CS104" s="49">
        <f t="shared" si="542"/>
        <v>0.000100028246977248</v>
      </c>
      <c r="CT104" s="58">
        <v>2021</v>
      </c>
    </row>
    <row r="105" ht="22.5" customHeight="1" spans="1:98">
      <c r="A105" s="42">
        <v>2020</v>
      </c>
      <c r="B105" s="40">
        <v>12.347</v>
      </c>
      <c r="C105" s="40">
        <v>5.617</v>
      </c>
      <c r="D105" s="40">
        <v>6.84</v>
      </c>
      <c r="E105" s="40">
        <v>5.384</v>
      </c>
      <c r="F105" s="40">
        <v>2.904</v>
      </c>
      <c r="G105" s="40">
        <v>1.759</v>
      </c>
      <c r="H105" s="40">
        <v>6.635</v>
      </c>
      <c r="I105" s="40">
        <v>8.66</v>
      </c>
      <c r="J105" s="40">
        <v>11.943</v>
      </c>
      <c r="K105" s="40">
        <v>5.983</v>
      </c>
      <c r="L105" s="40">
        <v>3.787</v>
      </c>
      <c r="M105" s="40">
        <v>6.39</v>
      </c>
      <c r="N105" s="40">
        <v>3.458</v>
      </c>
      <c r="O105" s="40">
        <v>3.074</v>
      </c>
      <c r="Q105" s="50"/>
      <c r="R105" s="49">
        <f t="shared" si="350"/>
        <v>0.174510647451065</v>
      </c>
      <c r="S105" s="49">
        <f t="shared" ref="S105:AE105" si="543">(MAX($B$73:$O$112)-C105)/(MAX($B$73:$O$112)-MIN($B$73:$O$112))</f>
        <v>0.319272961927296</v>
      </c>
      <c r="T105" s="49">
        <f t="shared" si="543"/>
        <v>0.292966229296623</v>
      </c>
      <c r="U105" s="49">
        <f t="shared" si="543"/>
        <v>0.324284792428479</v>
      </c>
      <c r="V105" s="49">
        <f t="shared" si="543"/>
        <v>0.37762959776296</v>
      </c>
      <c r="W105" s="49">
        <f t="shared" si="543"/>
        <v>0.402258550225855</v>
      </c>
      <c r="X105" s="49">
        <f t="shared" si="543"/>
        <v>0.297375779737578</v>
      </c>
      <c r="Y105" s="49">
        <f t="shared" si="543"/>
        <v>0.253818025381803</v>
      </c>
      <c r="Z105" s="49">
        <f t="shared" si="543"/>
        <v>0.183200688320069</v>
      </c>
      <c r="AA105" s="49">
        <f t="shared" si="543"/>
        <v>0.31140030114003</v>
      </c>
      <c r="AB105" s="49">
        <f t="shared" si="543"/>
        <v>0.358636265863627</v>
      </c>
      <c r="AC105" s="49">
        <f t="shared" si="543"/>
        <v>0.302645730264573</v>
      </c>
      <c r="AD105" s="49">
        <f t="shared" si="543"/>
        <v>0.365713056571306</v>
      </c>
      <c r="AE105" s="49">
        <f t="shared" si="543"/>
        <v>0.37397289739729</v>
      </c>
      <c r="AF105" s="50"/>
      <c r="AG105" s="49">
        <f t="shared" si="352"/>
        <v>0.174610647451065</v>
      </c>
      <c r="AH105" s="49">
        <f t="shared" ref="AH105:AM105" si="544">S105+0.0001</f>
        <v>0.319372961927296</v>
      </c>
      <c r="AI105" s="49">
        <f t="shared" si="544"/>
        <v>0.293066229296623</v>
      </c>
      <c r="AJ105" s="49">
        <f t="shared" si="544"/>
        <v>0.324384792428479</v>
      </c>
      <c r="AK105" s="49">
        <f t="shared" si="544"/>
        <v>0.37772959776296</v>
      </c>
      <c r="AL105" s="49">
        <f t="shared" si="544"/>
        <v>0.402358550225855</v>
      </c>
      <c r="AM105" s="49">
        <f t="shared" si="544"/>
        <v>0.297475779737578</v>
      </c>
      <c r="AN105" s="49">
        <f t="shared" ref="AN105:AT105" si="545">Y105+0.0001</f>
        <v>0.253918025381803</v>
      </c>
      <c r="AO105" s="49">
        <f t="shared" si="545"/>
        <v>0.183300688320069</v>
      </c>
      <c r="AP105" s="49">
        <f t="shared" si="545"/>
        <v>0.31150030114003</v>
      </c>
      <c r="AQ105" s="49">
        <f t="shared" si="545"/>
        <v>0.358736265863627</v>
      </c>
      <c r="AR105" s="49">
        <f t="shared" si="545"/>
        <v>0.302745730264573</v>
      </c>
      <c r="AS105" s="49">
        <f t="shared" si="545"/>
        <v>0.365813056571306</v>
      </c>
      <c r="AT105" s="49">
        <f t="shared" si="545"/>
        <v>0.37407289739729</v>
      </c>
      <c r="AU105" s="49">
        <f t="shared" si="355"/>
        <v>4.33908552376855</v>
      </c>
      <c r="AV105" s="50"/>
      <c r="AW105" s="49">
        <f t="shared" si="356"/>
        <v>0.000893848585174709</v>
      </c>
      <c r="AX105" s="49">
        <f t="shared" ref="AX105:BN105" si="546">AH105/$AU$113</f>
        <v>0.00163490070238571</v>
      </c>
      <c r="AY105" s="49">
        <f t="shared" si="546"/>
        <v>0.00150023402491929</v>
      </c>
      <c r="AZ105" s="49">
        <f t="shared" si="546"/>
        <v>0.00166055674151055</v>
      </c>
      <c r="BA105" s="49">
        <f t="shared" si="546"/>
        <v>0.00193363389614403</v>
      </c>
      <c r="BB105" s="49">
        <f t="shared" si="546"/>
        <v>0.00205971185665021</v>
      </c>
      <c r="BC105" s="49">
        <f t="shared" si="546"/>
        <v>0.00152280693487891</v>
      </c>
      <c r="BD105" s="49">
        <f t="shared" si="546"/>
        <v>0.0012998306291802</v>
      </c>
      <c r="BE105" s="49">
        <f t="shared" si="546"/>
        <v>0.00093833373455855</v>
      </c>
      <c r="BF105" s="49">
        <f t="shared" si="546"/>
        <v>0.0015945997997261</v>
      </c>
      <c r="BG105" s="49">
        <f t="shared" si="546"/>
        <v>0.0018364052156838</v>
      </c>
      <c r="BH105" s="49">
        <f t="shared" si="546"/>
        <v>0.00154978431507455</v>
      </c>
      <c r="BI105" s="49">
        <f t="shared" si="546"/>
        <v>0.0018726319833751</v>
      </c>
      <c r="BJ105" s="49">
        <f t="shared" si="546"/>
        <v>0.00191491489764093</v>
      </c>
      <c r="BK105" s="49"/>
      <c r="BL105" s="49">
        <f t="shared" si="358"/>
        <v>-0.00627479397530235</v>
      </c>
      <c r="BM105" s="49">
        <f t="shared" ref="BM105:BY105" si="547">AX105*LN(AX105)</f>
        <v>-0.010489806085962</v>
      </c>
      <c r="BN105" s="49">
        <f t="shared" si="547"/>
        <v>-0.00975472291106915</v>
      </c>
      <c r="BO105" s="49">
        <f t="shared" si="547"/>
        <v>-0.0106285633760279</v>
      </c>
      <c r="BP105" s="49">
        <f t="shared" si="547"/>
        <v>-0.0120820294736395</v>
      </c>
      <c r="BQ105" s="49">
        <f t="shared" si="547"/>
        <v>-0.0127397074925061</v>
      </c>
      <c r="BR105" s="49">
        <f t="shared" si="547"/>
        <v>-0.00987875311662989</v>
      </c>
      <c r="BS105" s="49">
        <f t="shared" si="547"/>
        <v>-0.0086380521433311</v>
      </c>
      <c r="BT105" s="49">
        <f t="shared" si="547"/>
        <v>-0.00654150437472995</v>
      </c>
      <c r="BU105" s="49">
        <f t="shared" si="547"/>
        <v>-0.0102710285681839</v>
      </c>
      <c r="BV105" s="49">
        <f t="shared" si="547"/>
        <v>-0.0115692524174063</v>
      </c>
      <c r="BW105" s="49">
        <f t="shared" si="547"/>
        <v>-0.0100265458356971</v>
      </c>
      <c r="BX105" s="49">
        <f t="shared" si="547"/>
        <v>-0.0117608973087502</v>
      </c>
      <c r="BY105" s="49">
        <f t="shared" si="547"/>
        <v>-0.0119836946386097</v>
      </c>
      <c r="BZ105" s="49">
        <f t="shared" si="360"/>
        <v>-0.142639351717845</v>
      </c>
      <c r="CA105" s="49"/>
      <c r="CB105" s="49"/>
      <c r="CC105" s="50"/>
      <c r="CD105" s="49"/>
      <c r="CE105" s="49"/>
      <c r="CF105" s="49">
        <f t="shared" si="361"/>
        <v>4.68017652141903e-5</v>
      </c>
      <c r="CG105" s="49">
        <f t="shared" si="345"/>
        <v>8.56031324439755e-5</v>
      </c>
      <c r="CH105" s="49">
        <f t="shared" si="346"/>
        <v>7.85520073144027e-5</v>
      </c>
      <c r="CI105" s="49">
        <f t="shared" si="347"/>
        <v>8.69464784416784e-5</v>
      </c>
      <c r="CJ105" s="49">
        <f t="shared" si="348"/>
        <v>0.000101244753438687</v>
      </c>
      <c r="CK105" s="49">
        <f t="shared" ref="CK105:CS105" si="548">BB105*$CD$113</f>
        <v>0.000107846174757871</v>
      </c>
      <c r="CL105" s="49">
        <f t="shared" si="548"/>
        <v>7.97339211750425e-5</v>
      </c>
      <c r="CM105" s="49">
        <f t="shared" si="548"/>
        <v>6.80589184053073e-5</v>
      </c>
      <c r="CN105" s="49">
        <f t="shared" si="548"/>
        <v>4.91310003346707e-5</v>
      </c>
      <c r="CO105" s="49">
        <f t="shared" si="548"/>
        <v>8.34929837952239e-5</v>
      </c>
      <c r="CP105" s="49">
        <f t="shared" si="548"/>
        <v>9.6153875687736e-5</v>
      </c>
      <c r="CQ105" s="49">
        <f t="shared" si="548"/>
        <v>8.11464523743434e-5</v>
      </c>
      <c r="CR105" s="49">
        <f t="shared" si="548"/>
        <v>9.80507032982264e-5</v>
      </c>
      <c r="CS105" s="49">
        <f t="shared" si="548"/>
        <v>0.000100264629749376</v>
      </c>
      <c r="CT105" s="58">
        <v>2020</v>
      </c>
    </row>
    <row r="106" ht="22.5" customHeight="1" spans="1:98">
      <c r="A106" s="43">
        <v>2019</v>
      </c>
      <c r="B106" s="40">
        <v>11.823</v>
      </c>
      <c r="C106" s="40">
        <v>5.469</v>
      </c>
      <c r="D106" s="40">
        <v>6.63</v>
      </c>
      <c r="E106" s="40">
        <v>4.553</v>
      </c>
      <c r="F106" s="40">
        <v>2.867</v>
      </c>
      <c r="G106" s="40">
        <v>1.693</v>
      </c>
      <c r="H106" s="40">
        <v>12.573</v>
      </c>
      <c r="I106" s="40">
        <v>8.487</v>
      </c>
      <c r="J106" s="40">
        <v>11.557</v>
      </c>
      <c r="K106" s="40">
        <v>5.932</v>
      </c>
      <c r="L106" s="40">
        <v>3.655</v>
      </c>
      <c r="M106" s="40">
        <v>6.34</v>
      </c>
      <c r="N106" s="40">
        <v>3.395</v>
      </c>
      <c r="O106" s="40">
        <v>2.999</v>
      </c>
      <c r="Q106" s="50"/>
      <c r="R106" s="49">
        <f t="shared" si="350"/>
        <v>0.185781888578189</v>
      </c>
      <c r="S106" s="49">
        <f t="shared" ref="S106:AE106" si="549">(MAX($B$73:$O$112)-C106)/(MAX($B$73:$O$112)-MIN($B$73:$O$112))</f>
        <v>0.322456442245644</v>
      </c>
      <c r="T106" s="49">
        <f t="shared" si="549"/>
        <v>0.297483329748333</v>
      </c>
      <c r="U106" s="49">
        <f t="shared" si="549"/>
        <v>0.34215960421596</v>
      </c>
      <c r="V106" s="49">
        <f t="shared" si="549"/>
        <v>0.378425467842547</v>
      </c>
      <c r="W106" s="49">
        <f t="shared" si="549"/>
        <v>0.403678210367821</v>
      </c>
      <c r="X106" s="49">
        <f t="shared" si="549"/>
        <v>0.169649386964939</v>
      </c>
      <c r="Y106" s="49">
        <f t="shared" si="549"/>
        <v>0.257539255753926</v>
      </c>
      <c r="Z106" s="49">
        <f t="shared" si="549"/>
        <v>0.191503549150355</v>
      </c>
      <c r="AA106" s="49">
        <f t="shared" si="549"/>
        <v>0.312497311249731</v>
      </c>
      <c r="AB106" s="49">
        <f t="shared" si="549"/>
        <v>0.361475586147559</v>
      </c>
      <c r="AC106" s="49">
        <f t="shared" si="549"/>
        <v>0.303721230372123</v>
      </c>
      <c r="AD106" s="49">
        <f t="shared" si="549"/>
        <v>0.367068186706819</v>
      </c>
      <c r="AE106" s="49">
        <f t="shared" si="549"/>
        <v>0.375586147558615</v>
      </c>
      <c r="AF106" s="50"/>
      <c r="AG106" s="49">
        <f t="shared" si="352"/>
        <v>0.185881888578189</v>
      </c>
      <c r="AH106" s="49">
        <f t="shared" ref="AH106:AM106" si="550">S106+0.0001</f>
        <v>0.322556442245644</v>
      </c>
      <c r="AI106" s="49">
        <f t="shared" si="550"/>
        <v>0.297583329748333</v>
      </c>
      <c r="AJ106" s="49">
        <f t="shared" si="550"/>
        <v>0.34225960421596</v>
      </c>
      <c r="AK106" s="49">
        <f t="shared" si="550"/>
        <v>0.378525467842547</v>
      </c>
      <c r="AL106" s="49">
        <f t="shared" si="550"/>
        <v>0.403778210367821</v>
      </c>
      <c r="AM106" s="49">
        <f t="shared" si="550"/>
        <v>0.169749386964939</v>
      </c>
      <c r="AN106" s="49">
        <f t="shared" ref="AN106:AT106" si="551">Y106+0.0001</f>
        <v>0.257639255753926</v>
      </c>
      <c r="AO106" s="49">
        <f t="shared" si="551"/>
        <v>0.191603549150355</v>
      </c>
      <c r="AP106" s="49">
        <f t="shared" si="551"/>
        <v>0.312597311249731</v>
      </c>
      <c r="AQ106" s="49">
        <f t="shared" si="551"/>
        <v>0.361575586147559</v>
      </c>
      <c r="AR106" s="49">
        <f t="shared" si="551"/>
        <v>0.303821230372123</v>
      </c>
      <c r="AS106" s="49">
        <f t="shared" si="551"/>
        <v>0.367168186706819</v>
      </c>
      <c r="AT106" s="49">
        <f t="shared" si="551"/>
        <v>0.375686147558615</v>
      </c>
      <c r="AU106" s="49">
        <f t="shared" si="355"/>
        <v>4.27042559690256</v>
      </c>
      <c r="AV106" s="50"/>
      <c r="AW106" s="49">
        <f t="shared" si="356"/>
        <v>0.000951547145266621</v>
      </c>
      <c r="AX106" s="49">
        <f t="shared" ref="AX106:BN106" si="552">AH106/$AU$113</f>
        <v>0.001651197242259</v>
      </c>
      <c r="AY106" s="49">
        <f t="shared" si="552"/>
        <v>0.00152335749365841</v>
      </c>
      <c r="AZ106" s="49">
        <f t="shared" si="552"/>
        <v>0.00175205961066395</v>
      </c>
      <c r="BA106" s="49">
        <f t="shared" si="552"/>
        <v>0.00193770803111235</v>
      </c>
      <c r="BB106" s="49">
        <f t="shared" si="552"/>
        <v>0.00206697923253965</v>
      </c>
      <c r="BC106" s="49">
        <f t="shared" si="552"/>
        <v>0.000868963328341175</v>
      </c>
      <c r="BD106" s="49">
        <f t="shared" si="552"/>
        <v>0.00131887996295101</v>
      </c>
      <c r="BE106" s="49">
        <f t="shared" si="552"/>
        <v>0.000980836872336179</v>
      </c>
      <c r="BF106" s="49">
        <f t="shared" si="552"/>
        <v>0.00160021549927703</v>
      </c>
      <c r="BG106" s="49">
        <f t="shared" si="552"/>
        <v>0.00185093996746268</v>
      </c>
      <c r="BH106" s="49">
        <f t="shared" si="552"/>
        <v>0.00155528990286958</v>
      </c>
      <c r="BI106" s="49">
        <f t="shared" si="552"/>
        <v>0.00187956902399684</v>
      </c>
      <c r="BJ106" s="49">
        <f t="shared" si="552"/>
        <v>0.00192317327933347</v>
      </c>
      <c r="BK106" s="49"/>
      <c r="BL106" s="49">
        <f t="shared" si="358"/>
        <v>-0.00662031439935815</v>
      </c>
      <c r="BM106" s="49">
        <f t="shared" ref="BM106:BY106" si="553">AX106*LN(AX106)</f>
        <v>-0.0105779900159485</v>
      </c>
      <c r="BN106" s="49">
        <f t="shared" si="553"/>
        <v>-0.00988177404324036</v>
      </c>
      <c r="BO106" s="49">
        <f t="shared" si="553"/>
        <v>-0.0111202579829361</v>
      </c>
      <c r="BP106" s="49">
        <f t="shared" si="553"/>
        <v>-0.0121034076879499</v>
      </c>
      <c r="BQ106" s="49">
        <f t="shared" si="553"/>
        <v>-0.0127773774054893</v>
      </c>
      <c r="BR106" s="49">
        <f t="shared" si="553"/>
        <v>-0.00612463570190894</v>
      </c>
      <c r="BS106" s="49">
        <f t="shared" si="553"/>
        <v>-0.0087454566536714</v>
      </c>
      <c r="BT106" s="49">
        <f t="shared" si="553"/>
        <v>-0.00679435941339996</v>
      </c>
      <c r="BU106" s="49">
        <f t="shared" si="553"/>
        <v>-0.0103015744566156</v>
      </c>
      <c r="BV106" s="49">
        <f t="shared" si="553"/>
        <v>-0.0116462284383016</v>
      </c>
      <c r="BW106" s="49">
        <f t="shared" si="553"/>
        <v>-0.0100566496485193</v>
      </c>
      <c r="BX106" s="49">
        <f t="shared" si="553"/>
        <v>-0.0117975148968504</v>
      </c>
      <c r="BY106" s="49">
        <f t="shared" si="553"/>
        <v>-0.0120271001052773</v>
      </c>
      <c r="BZ106" s="49">
        <f t="shared" si="360"/>
        <v>-0.140574640849467</v>
      </c>
      <c r="CA106" s="49"/>
      <c r="CB106" s="49"/>
      <c r="CC106" s="50"/>
      <c r="CD106" s="49"/>
      <c r="CE106" s="49"/>
      <c r="CF106" s="49">
        <f t="shared" si="361"/>
        <v>4.9822852350655e-5</v>
      </c>
      <c r="CG106" s="49">
        <f t="shared" si="345"/>
        <v>8.64564165970229e-5</v>
      </c>
      <c r="CH106" s="49">
        <f t="shared" si="346"/>
        <v>7.9762748342375e-5</v>
      </c>
      <c r="CI106" s="49">
        <f t="shared" si="347"/>
        <v>9.17375536523699e-5</v>
      </c>
      <c r="CJ106" s="49">
        <f t="shared" si="348"/>
        <v>0.000101458074476949</v>
      </c>
      <c r="CK106" s="49">
        <f t="shared" ref="CK106:CS106" si="554">BB106*$CD$113</f>
        <v>0.000108226693366662</v>
      </c>
      <c r="CL106" s="49">
        <f t="shared" si="554"/>
        <v>4.54987772507532e-5</v>
      </c>
      <c r="CM106" s="49">
        <f t="shared" si="554"/>
        <v>6.90563383950184e-5</v>
      </c>
      <c r="CN106" s="49">
        <f t="shared" si="554"/>
        <v>5.13564576527535e-5</v>
      </c>
      <c r="CO106" s="49">
        <f t="shared" si="554"/>
        <v>8.37870209020172e-5</v>
      </c>
      <c r="CP106" s="49">
        <f t="shared" si="554"/>
        <v>9.69149129053188e-5</v>
      </c>
      <c r="CQ106" s="49">
        <f t="shared" si="554"/>
        <v>8.14347240476702e-5</v>
      </c>
      <c r="CR106" s="49">
        <f t="shared" si="554"/>
        <v>9.84139256066183e-5</v>
      </c>
      <c r="CS106" s="49">
        <f t="shared" si="554"/>
        <v>0.000100697037259366</v>
      </c>
      <c r="CT106" s="59">
        <v>2019</v>
      </c>
    </row>
    <row r="107" ht="22.5" customHeight="1" spans="1:98">
      <c r="A107" s="43">
        <v>2018</v>
      </c>
      <c r="B107" s="40">
        <v>10.933</v>
      </c>
      <c r="C107" s="40">
        <v>5.269</v>
      </c>
      <c r="D107" s="40">
        <v>6.36</v>
      </c>
      <c r="E107" s="40">
        <v>4.947</v>
      </c>
      <c r="F107" s="40">
        <v>2.396</v>
      </c>
      <c r="G107" s="40">
        <v>1.608</v>
      </c>
      <c r="H107" s="40">
        <v>6.129</v>
      </c>
      <c r="I107" s="40">
        <v>8.306</v>
      </c>
      <c r="J107" s="40">
        <v>11.074</v>
      </c>
      <c r="K107" s="40">
        <v>5.841</v>
      </c>
      <c r="L107" s="40">
        <v>3.475</v>
      </c>
      <c r="M107" s="40">
        <v>6.183</v>
      </c>
      <c r="N107" s="40">
        <v>3.281</v>
      </c>
      <c r="O107" s="40">
        <v>2.893</v>
      </c>
      <c r="Q107" s="50"/>
      <c r="R107" s="49">
        <f t="shared" si="350"/>
        <v>0.204925790492579</v>
      </c>
      <c r="S107" s="49">
        <f t="shared" ref="S107:AE107" si="555">(MAX($B$73:$O$112)-C107)/(MAX($B$73:$O$112)-MIN($B$73:$O$112))</f>
        <v>0.326758442675844</v>
      </c>
      <c r="T107" s="49">
        <f t="shared" si="555"/>
        <v>0.303291030329103</v>
      </c>
      <c r="U107" s="49">
        <f t="shared" si="555"/>
        <v>0.333684663368466</v>
      </c>
      <c r="V107" s="49">
        <f t="shared" si="555"/>
        <v>0.388556678855668</v>
      </c>
      <c r="W107" s="49">
        <f t="shared" si="555"/>
        <v>0.405506560550656</v>
      </c>
      <c r="X107" s="49">
        <f t="shared" si="555"/>
        <v>0.308259840825984</v>
      </c>
      <c r="Y107" s="49">
        <f t="shared" si="555"/>
        <v>0.261432566143257</v>
      </c>
      <c r="Z107" s="49">
        <f t="shared" si="555"/>
        <v>0.201892880189288</v>
      </c>
      <c r="AA107" s="49">
        <f t="shared" si="555"/>
        <v>0.314454721445472</v>
      </c>
      <c r="AB107" s="49">
        <f t="shared" si="555"/>
        <v>0.365347386534739</v>
      </c>
      <c r="AC107" s="49">
        <f t="shared" si="555"/>
        <v>0.30709830070983</v>
      </c>
      <c r="AD107" s="49">
        <f t="shared" si="555"/>
        <v>0.369520326952033</v>
      </c>
      <c r="AE107" s="49">
        <f t="shared" si="555"/>
        <v>0.377866207786621</v>
      </c>
      <c r="AF107" s="50"/>
      <c r="AG107" s="49">
        <f t="shared" si="352"/>
        <v>0.205025790492579</v>
      </c>
      <c r="AH107" s="49">
        <f t="shared" ref="AH107:AM107" si="556">S107+0.0001</f>
        <v>0.326858442675844</v>
      </c>
      <c r="AI107" s="49">
        <f t="shared" si="556"/>
        <v>0.303391030329103</v>
      </c>
      <c r="AJ107" s="49">
        <f t="shared" si="556"/>
        <v>0.333784663368466</v>
      </c>
      <c r="AK107" s="49">
        <f t="shared" si="556"/>
        <v>0.388656678855668</v>
      </c>
      <c r="AL107" s="49">
        <f t="shared" si="556"/>
        <v>0.405606560550656</v>
      </c>
      <c r="AM107" s="49">
        <f t="shared" si="556"/>
        <v>0.308359840825984</v>
      </c>
      <c r="AN107" s="49">
        <f t="shared" ref="AN107:AT107" si="557">Y107+0.0001</f>
        <v>0.261532566143257</v>
      </c>
      <c r="AO107" s="49">
        <f t="shared" si="557"/>
        <v>0.201992880189288</v>
      </c>
      <c r="AP107" s="49">
        <f t="shared" si="557"/>
        <v>0.314554721445472</v>
      </c>
      <c r="AQ107" s="49">
        <f t="shared" si="557"/>
        <v>0.365447386534739</v>
      </c>
      <c r="AR107" s="49">
        <f t="shared" si="557"/>
        <v>0.30719830070983</v>
      </c>
      <c r="AS107" s="49">
        <f t="shared" si="557"/>
        <v>0.369620326952033</v>
      </c>
      <c r="AT107" s="49">
        <f t="shared" si="557"/>
        <v>0.377966207786621</v>
      </c>
      <c r="AU107" s="49">
        <f t="shared" si="355"/>
        <v>4.46999539685954</v>
      </c>
      <c r="AV107" s="50"/>
      <c r="AW107" s="49">
        <f t="shared" si="356"/>
        <v>0.00104954660801815</v>
      </c>
      <c r="AX107" s="49">
        <f t="shared" ref="AX107:BN107" si="558">AH107/$AU$113</f>
        <v>0.00167321959343912</v>
      </c>
      <c r="AY107" s="49">
        <f t="shared" si="558"/>
        <v>0.00155308766775157</v>
      </c>
      <c r="AZ107" s="49">
        <f t="shared" si="558"/>
        <v>0.00170867557883911</v>
      </c>
      <c r="BA107" s="49">
        <f t="shared" si="558"/>
        <v>0.00198957066814153</v>
      </c>
      <c r="BB107" s="49">
        <f t="shared" si="558"/>
        <v>0.0020763387317912</v>
      </c>
      <c r="BC107" s="49">
        <f t="shared" si="558"/>
        <v>0.00157852348336461</v>
      </c>
      <c r="BD107" s="49">
        <f t="shared" si="558"/>
        <v>0.00133881019076901</v>
      </c>
      <c r="BE107" s="49">
        <f t="shared" si="558"/>
        <v>0.00103402085043617</v>
      </c>
      <c r="BF107" s="49">
        <f t="shared" si="558"/>
        <v>0.00161023566906398</v>
      </c>
      <c r="BG107" s="49">
        <f t="shared" si="558"/>
        <v>0.00187076008352479</v>
      </c>
      <c r="BH107" s="49">
        <f t="shared" si="558"/>
        <v>0.00157257744854598</v>
      </c>
      <c r="BI107" s="49">
        <f t="shared" si="558"/>
        <v>0.0018921217641695</v>
      </c>
      <c r="BJ107" s="49">
        <f t="shared" si="558"/>
        <v>0.00193484512545893</v>
      </c>
      <c r="BK107" s="49"/>
      <c r="BL107" s="49">
        <f t="shared" si="358"/>
        <v>-0.0071992568648465</v>
      </c>
      <c r="BM107" s="49">
        <f t="shared" ref="BM107:BY107" si="559">AX107*LN(AX107)</f>
        <v>-0.0106969022447824</v>
      </c>
      <c r="BN107" s="49">
        <f t="shared" si="559"/>
        <v>-0.0100446104659764</v>
      </c>
      <c r="BO107" s="49">
        <f t="shared" si="559"/>
        <v>-0.0108877435375226</v>
      </c>
      <c r="BP107" s="49">
        <f t="shared" si="559"/>
        <v>-0.0123748040783427</v>
      </c>
      <c r="BQ107" s="49">
        <f t="shared" si="559"/>
        <v>-0.012825854055837</v>
      </c>
      <c r="BR107" s="49">
        <f t="shared" si="559"/>
        <v>-0.0101834738887987</v>
      </c>
      <c r="BS107" s="49">
        <f t="shared" si="559"/>
        <v>-0.00885753338198634</v>
      </c>
      <c r="BT107" s="49">
        <f t="shared" si="559"/>
        <v>-0.00710816988192881</v>
      </c>
      <c r="BU107" s="49">
        <f t="shared" si="559"/>
        <v>-0.0103560289952231</v>
      </c>
      <c r="BV107" s="49">
        <f t="shared" si="559"/>
        <v>-0.0117510119734919</v>
      </c>
      <c r="BW107" s="49">
        <f t="shared" si="559"/>
        <v>-0.0101510492621359</v>
      </c>
      <c r="BX107" s="49">
        <f t="shared" si="559"/>
        <v>-0.0118637102773681</v>
      </c>
      <c r="BY107" s="49">
        <f t="shared" si="559"/>
        <v>-0.0120883860548218</v>
      </c>
      <c r="BZ107" s="49">
        <f t="shared" si="360"/>
        <v>-0.146388534963062</v>
      </c>
      <c r="CA107" s="49"/>
      <c r="CB107" s="49"/>
      <c r="CC107" s="50"/>
      <c r="CD107" s="49"/>
      <c r="CE107" s="49"/>
      <c r="CF107" s="49">
        <f t="shared" si="361"/>
        <v>5.49540881358718e-5</v>
      </c>
      <c r="CG107" s="49">
        <f t="shared" si="345"/>
        <v>8.76095032903301e-5</v>
      </c>
      <c r="CH107" s="49">
        <f t="shared" si="346"/>
        <v>8.13194153783396e-5</v>
      </c>
      <c r="CI107" s="49">
        <f t="shared" si="347"/>
        <v>8.94659728665545e-5</v>
      </c>
      <c r="CJ107" s="49">
        <f t="shared" si="348"/>
        <v>0.000104173593639687</v>
      </c>
      <c r="CK107" s="49">
        <f t="shared" ref="CK107:CS107" si="560">BB107*$CD$113</f>
        <v>0.000108716755211318</v>
      </c>
      <c r="CL107" s="49">
        <f t="shared" si="560"/>
        <v>8.26512305091095e-5</v>
      </c>
      <c r="CM107" s="49">
        <f t="shared" si="560"/>
        <v>7.0099881852461e-5</v>
      </c>
      <c r="CN107" s="49">
        <f t="shared" si="560"/>
        <v>5.41411620170904e-5</v>
      </c>
      <c r="CO107" s="49">
        <f t="shared" si="560"/>
        <v>8.43116753474717e-5</v>
      </c>
      <c r="CP107" s="49">
        <f t="shared" si="560"/>
        <v>9.79526909292953e-5</v>
      </c>
      <c r="CQ107" s="49">
        <f t="shared" si="560"/>
        <v>8.23398971019167e-5</v>
      </c>
      <c r="CR107" s="49">
        <f t="shared" si="560"/>
        <v>9.9071185021803e-5</v>
      </c>
      <c r="CS107" s="49">
        <f t="shared" si="560"/>
        <v>0.000101308173206819</v>
      </c>
      <c r="CT107" s="59">
        <v>2018</v>
      </c>
    </row>
    <row r="108" ht="22.5" customHeight="1" spans="1:98">
      <c r="A108" s="43">
        <v>2017</v>
      </c>
      <c r="B108" s="40">
        <v>10.555</v>
      </c>
      <c r="C108" s="40">
        <v>5.071</v>
      </c>
      <c r="D108" s="40">
        <v>6.104</v>
      </c>
      <c r="E108" s="40">
        <v>4.805</v>
      </c>
      <c r="F108" s="40">
        <v>2.717</v>
      </c>
      <c r="G108" s="40">
        <v>1.529</v>
      </c>
      <c r="H108" s="40">
        <v>5.868</v>
      </c>
      <c r="I108" s="40">
        <v>8.101</v>
      </c>
      <c r="J108" s="40">
        <v>6.485</v>
      </c>
      <c r="K108" s="40">
        <v>5.739</v>
      </c>
      <c r="L108" s="40">
        <v>3.283</v>
      </c>
      <c r="M108" s="40">
        <v>6.019</v>
      </c>
      <c r="N108" s="40">
        <v>3.164</v>
      </c>
      <c r="O108" s="40">
        <v>2.806</v>
      </c>
      <c r="Q108" s="50"/>
      <c r="R108" s="49">
        <f t="shared" si="350"/>
        <v>0.213056571305657</v>
      </c>
      <c r="S108" s="49">
        <f t="shared" ref="S108:AE108" si="561">(MAX($B$73:$O$112)-C108)/(MAX($B$73:$O$112)-MIN($B$73:$O$112))</f>
        <v>0.331017423101742</v>
      </c>
      <c r="T108" s="49">
        <f t="shared" si="561"/>
        <v>0.308797590879759</v>
      </c>
      <c r="U108" s="49">
        <f t="shared" si="561"/>
        <v>0.336739083673908</v>
      </c>
      <c r="V108" s="49">
        <f t="shared" si="561"/>
        <v>0.381651968165197</v>
      </c>
      <c r="W108" s="49">
        <f t="shared" si="561"/>
        <v>0.407205850720585</v>
      </c>
      <c r="X108" s="49">
        <f t="shared" si="561"/>
        <v>0.313873951387395</v>
      </c>
      <c r="Y108" s="49">
        <f t="shared" si="561"/>
        <v>0.265842116584212</v>
      </c>
      <c r="Z108" s="49">
        <f t="shared" si="561"/>
        <v>0.300602280060228</v>
      </c>
      <c r="AA108" s="49">
        <f t="shared" si="561"/>
        <v>0.316648741664874</v>
      </c>
      <c r="AB108" s="49">
        <f t="shared" si="561"/>
        <v>0.369477306947731</v>
      </c>
      <c r="AC108" s="49">
        <f t="shared" si="561"/>
        <v>0.310625941062594</v>
      </c>
      <c r="AD108" s="49">
        <f t="shared" si="561"/>
        <v>0.3720369972037</v>
      </c>
      <c r="AE108" s="49">
        <f t="shared" si="561"/>
        <v>0.379737577973758</v>
      </c>
      <c r="AF108" s="50"/>
      <c r="AG108" s="49">
        <f t="shared" si="352"/>
        <v>0.213156571305657</v>
      </c>
      <c r="AH108" s="49">
        <f t="shared" ref="AH108:AM108" si="562">S108+0.0001</f>
        <v>0.331117423101742</v>
      </c>
      <c r="AI108" s="49">
        <f t="shared" si="562"/>
        <v>0.308897590879759</v>
      </c>
      <c r="AJ108" s="49">
        <f t="shared" si="562"/>
        <v>0.336839083673908</v>
      </c>
      <c r="AK108" s="49">
        <f t="shared" si="562"/>
        <v>0.381751968165197</v>
      </c>
      <c r="AL108" s="49">
        <f t="shared" si="562"/>
        <v>0.407305850720585</v>
      </c>
      <c r="AM108" s="49">
        <f t="shared" si="562"/>
        <v>0.313973951387395</v>
      </c>
      <c r="AN108" s="49">
        <f t="shared" ref="AN108:AT108" si="563">Y108+0.0001</f>
        <v>0.265942116584212</v>
      </c>
      <c r="AO108" s="49">
        <f t="shared" si="563"/>
        <v>0.300702280060228</v>
      </c>
      <c r="AP108" s="49">
        <f t="shared" si="563"/>
        <v>0.316748741664874</v>
      </c>
      <c r="AQ108" s="49">
        <f t="shared" si="563"/>
        <v>0.369577306947731</v>
      </c>
      <c r="AR108" s="49">
        <f t="shared" si="563"/>
        <v>0.310725941062594</v>
      </c>
      <c r="AS108" s="49">
        <f t="shared" si="563"/>
        <v>0.3721369972037</v>
      </c>
      <c r="AT108" s="49">
        <f t="shared" si="563"/>
        <v>0.379837577973758</v>
      </c>
      <c r="AU108" s="49">
        <f t="shared" si="355"/>
        <v>4.60871340073134</v>
      </c>
      <c r="AV108" s="50"/>
      <c r="AW108" s="49">
        <f t="shared" si="356"/>
        <v>0.00109116885174858</v>
      </c>
      <c r="AX108" s="49">
        <f t="shared" ref="AX108:BN108" si="564">AH108/$AU$113</f>
        <v>0.00169502172110744</v>
      </c>
      <c r="AY108" s="49">
        <f t="shared" si="564"/>
        <v>0.00158127627726212</v>
      </c>
      <c r="AZ108" s="49">
        <f t="shared" si="564"/>
        <v>0.001724311448177</v>
      </c>
      <c r="BA108" s="49">
        <f t="shared" si="564"/>
        <v>0.00195422479449744</v>
      </c>
      <c r="BB108" s="49">
        <f t="shared" si="564"/>
        <v>0.00208503756050735</v>
      </c>
      <c r="BC108" s="49">
        <f t="shared" si="564"/>
        <v>0.00160726265165466</v>
      </c>
      <c r="BD108" s="49">
        <f t="shared" si="564"/>
        <v>0.00136138310072864</v>
      </c>
      <c r="BE108" s="49">
        <f t="shared" si="564"/>
        <v>0.001539323698264</v>
      </c>
      <c r="BF108" s="49">
        <f t="shared" si="564"/>
        <v>0.00162146706816584</v>
      </c>
      <c r="BG108" s="49">
        <f t="shared" si="564"/>
        <v>0.0018919015406577</v>
      </c>
      <c r="BH108" s="49">
        <f t="shared" si="564"/>
        <v>0.00159063577651367</v>
      </c>
      <c r="BI108" s="49">
        <f t="shared" si="564"/>
        <v>0.00190500483960987</v>
      </c>
      <c r="BJ108" s="49">
        <f t="shared" si="564"/>
        <v>0.00194442484822229</v>
      </c>
      <c r="BK108" s="49"/>
      <c r="BL108" s="49">
        <f t="shared" si="358"/>
        <v>-0.00744232349984487</v>
      </c>
      <c r="BM108" s="49">
        <f t="shared" ref="BM108:BY108" si="565">AX108*LN(AX108)</f>
        <v>-0.0108143398131582</v>
      </c>
      <c r="BN108" s="49">
        <f t="shared" si="565"/>
        <v>-0.0101984776999409</v>
      </c>
      <c r="BO108" s="49">
        <f t="shared" si="565"/>
        <v>-0.0109716686781332</v>
      </c>
      <c r="BP108" s="49">
        <f t="shared" si="565"/>
        <v>-0.0121899885542925</v>
      </c>
      <c r="BQ108" s="49">
        <f t="shared" si="565"/>
        <v>-0.0128708709931362</v>
      </c>
      <c r="BR108" s="49">
        <f t="shared" si="565"/>
        <v>-0.0103398786773192</v>
      </c>
      <c r="BS108" s="49">
        <f t="shared" si="565"/>
        <v>-0.00898411302301855</v>
      </c>
      <c r="BT108" s="49">
        <f t="shared" si="565"/>
        <v>-0.00996929464986086</v>
      </c>
      <c r="BU108" s="49">
        <f t="shared" si="565"/>
        <v>-0.0104169918537445</v>
      </c>
      <c r="BV108" s="49">
        <f t="shared" si="565"/>
        <v>-0.0118625496742123</v>
      </c>
      <c r="BW108" s="49">
        <f t="shared" si="565"/>
        <v>-0.0102494548615376</v>
      </c>
      <c r="BX108" s="49">
        <f t="shared" si="565"/>
        <v>-0.0119315610523018</v>
      </c>
      <c r="BY108" s="49">
        <f t="shared" si="565"/>
        <v>-0.0121386341578292</v>
      </c>
      <c r="BZ108" s="49">
        <f t="shared" si="360"/>
        <v>-0.15038014718833</v>
      </c>
      <c r="CA108" s="49"/>
      <c r="CB108" s="49"/>
      <c r="CC108" s="50"/>
      <c r="CD108" s="49"/>
      <c r="CE108" s="49"/>
      <c r="CF108" s="49">
        <f t="shared" si="361"/>
        <v>5.71334219862225e-5</v>
      </c>
      <c r="CG108" s="49">
        <f t="shared" si="345"/>
        <v>8.87510591167043e-5</v>
      </c>
      <c r="CH108" s="49">
        <f t="shared" si="346"/>
        <v>8.27953663457726e-5</v>
      </c>
      <c r="CI108" s="49">
        <f t="shared" si="347"/>
        <v>9.02846644188029e-5</v>
      </c>
      <c r="CJ108" s="49">
        <f t="shared" si="348"/>
        <v>0.000102322889496929</v>
      </c>
      <c r="CK108" s="49">
        <f t="shared" ref="CK108:CS108" si="566">BB108*$CD$113</f>
        <v>0.000109172224455174</v>
      </c>
      <c r="CL108" s="49">
        <f t="shared" si="566"/>
        <v>8.4156008643875e-5</v>
      </c>
      <c r="CM108" s="49">
        <f t="shared" si="566"/>
        <v>7.12817957131012e-5</v>
      </c>
      <c r="CN108" s="49">
        <f t="shared" si="566"/>
        <v>8.05987361950229e-5</v>
      </c>
      <c r="CO108" s="49">
        <f t="shared" si="566"/>
        <v>8.48997495610583e-5</v>
      </c>
      <c r="CP108" s="49">
        <f t="shared" si="566"/>
        <v>9.905965415487e-5</v>
      </c>
      <c r="CQ108" s="49">
        <f t="shared" si="566"/>
        <v>8.32854281904281e-5</v>
      </c>
      <c r="CR108" s="49">
        <f t="shared" si="566"/>
        <v>9.97457407373877e-5</v>
      </c>
      <c r="CS108" s="49">
        <f t="shared" si="566"/>
        <v>0.000101809765918408</v>
      </c>
      <c r="CT108" s="59">
        <v>2017</v>
      </c>
    </row>
    <row r="109" ht="22.5" customHeight="1" spans="1:98">
      <c r="A109" s="43">
        <v>2016</v>
      </c>
      <c r="B109" s="40">
        <v>10.088</v>
      </c>
      <c r="C109" s="40">
        <v>4.919</v>
      </c>
      <c r="D109" s="40">
        <v>5.875</v>
      </c>
      <c r="E109" s="40">
        <v>4.735</v>
      </c>
      <c r="F109" s="40">
        <v>2.626</v>
      </c>
      <c r="G109" s="40">
        <v>1.467</v>
      </c>
      <c r="H109" s="40">
        <v>5.735</v>
      </c>
      <c r="I109" s="40">
        <v>7.94</v>
      </c>
      <c r="J109" s="40">
        <v>10.319</v>
      </c>
      <c r="K109" s="40">
        <v>5.64</v>
      </c>
      <c r="L109" s="40">
        <v>3.154</v>
      </c>
      <c r="M109" s="40">
        <v>5.842</v>
      </c>
      <c r="N109" s="40">
        <v>3.092</v>
      </c>
      <c r="O109" s="40">
        <v>2.742</v>
      </c>
      <c r="Q109" s="50"/>
      <c r="R109" s="49">
        <f t="shared" si="350"/>
        <v>0.223101742310174</v>
      </c>
      <c r="S109" s="49">
        <f t="shared" ref="S109:AE109" si="567">(MAX($B$73:$O$112)-C109)/(MAX($B$73:$O$112)-MIN($B$73:$O$112))</f>
        <v>0.334286943428694</v>
      </c>
      <c r="T109" s="49">
        <f t="shared" si="567"/>
        <v>0.313723381372338</v>
      </c>
      <c r="U109" s="49">
        <f t="shared" si="567"/>
        <v>0.338244783824478</v>
      </c>
      <c r="V109" s="49">
        <f t="shared" si="567"/>
        <v>0.383609378360938</v>
      </c>
      <c r="W109" s="49">
        <f t="shared" si="567"/>
        <v>0.408539470853947</v>
      </c>
      <c r="X109" s="49">
        <f t="shared" si="567"/>
        <v>0.316734781673478</v>
      </c>
      <c r="Y109" s="49">
        <f t="shared" si="567"/>
        <v>0.269305226930523</v>
      </c>
      <c r="Z109" s="49">
        <f t="shared" si="567"/>
        <v>0.218132931813293</v>
      </c>
      <c r="AA109" s="49">
        <f t="shared" si="567"/>
        <v>0.318778231877823</v>
      </c>
      <c r="AB109" s="49">
        <f t="shared" si="567"/>
        <v>0.37225209722521</v>
      </c>
      <c r="AC109" s="49">
        <f t="shared" si="567"/>
        <v>0.314433211443321</v>
      </c>
      <c r="AD109" s="49">
        <f t="shared" si="567"/>
        <v>0.373585717358572</v>
      </c>
      <c r="AE109" s="49">
        <f t="shared" si="567"/>
        <v>0.381114218111422</v>
      </c>
      <c r="AF109" s="50"/>
      <c r="AG109" s="49">
        <f t="shared" si="352"/>
        <v>0.223201742310174</v>
      </c>
      <c r="AH109" s="49">
        <f t="shared" ref="AH109:AM109" si="568">S109+0.0001</f>
        <v>0.334386943428694</v>
      </c>
      <c r="AI109" s="49">
        <f t="shared" si="568"/>
        <v>0.313823381372338</v>
      </c>
      <c r="AJ109" s="49">
        <f t="shared" si="568"/>
        <v>0.338344783824478</v>
      </c>
      <c r="AK109" s="49">
        <f t="shared" si="568"/>
        <v>0.383709378360938</v>
      </c>
      <c r="AL109" s="49">
        <f t="shared" si="568"/>
        <v>0.408639470853947</v>
      </c>
      <c r="AM109" s="49">
        <f t="shared" si="568"/>
        <v>0.316834781673478</v>
      </c>
      <c r="AN109" s="49">
        <f t="shared" ref="AN109:AT109" si="569">Y109+0.0001</f>
        <v>0.269405226930523</v>
      </c>
      <c r="AO109" s="49">
        <f t="shared" si="569"/>
        <v>0.218232931813293</v>
      </c>
      <c r="AP109" s="49">
        <f t="shared" si="569"/>
        <v>0.318878231877823</v>
      </c>
      <c r="AQ109" s="49">
        <f t="shared" si="569"/>
        <v>0.37235209722521</v>
      </c>
      <c r="AR109" s="49">
        <f t="shared" si="569"/>
        <v>0.314533211443321</v>
      </c>
      <c r="AS109" s="49">
        <f t="shared" si="569"/>
        <v>0.373685717358572</v>
      </c>
      <c r="AT109" s="49">
        <f t="shared" si="569"/>
        <v>0.381214218111422</v>
      </c>
      <c r="AU109" s="49">
        <f t="shared" si="355"/>
        <v>4.56724211658421</v>
      </c>
      <c r="AV109" s="50"/>
      <c r="AW109" s="49">
        <f t="shared" si="356"/>
        <v>0.00114259104175415</v>
      </c>
      <c r="AX109" s="49">
        <f t="shared" ref="AX109:BN109" si="570">AH109/$AU$113</f>
        <v>0.00171175870800433</v>
      </c>
      <c r="AY109" s="49">
        <f t="shared" si="570"/>
        <v>0.00160649186936336</v>
      </c>
      <c r="AZ109" s="49">
        <f t="shared" si="570"/>
        <v>0.00173201927109004</v>
      </c>
      <c r="BA109" s="49">
        <f t="shared" si="570"/>
        <v>0.00196424496428439</v>
      </c>
      <c r="BB109" s="49">
        <f t="shared" si="570"/>
        <v>0.00209186448937318</v>
      </c>
      <c r="BC109" s="49">
        <f t="shared" si="570"/>
        <v>0.00162190751518944</v>
      </c>
      <c r="BD109" s="49">
        <f t="shared" si="570"/>
        <v>0.00137911109342863</v>
      </c>
      <c r="BE109" s="49">
        <f t="shared" si="570"/>
        <v>0.00111715522614112</v>
      </c>
      <c r="BF109" s="49">
        <f t="shared" si="570"/>
        <v>0.001632368132</v>
      </c>
      <c r="BG109" s="49">
        <f t="shared" si="570"/>
        <v>0.00190610595716888</v>
      </c>
      <c r="BH109" s="49">
        <f t="shared" si="570"/>
        <v>0.00161012555730808</v>
      </c>
      <c r="BI109" s="49">
        <f t="shared" si="570"/>
        <v>0.00191293288603472</v>
      </c>
      <c r="BJ109" s="49">
        <f t="shared" si="570"/>
        <v>0.00195147200059992</v>
      </c>
      <c r="BK109" s="49"/>
      <c r="BL109" s="49">
        <f t="shared" si="358"/>
        <v>-0.00774043359751052</v>
      </c>
      <c r="BM109" s="49">
        <f t="shared" ref="BM109:BY109" si="571">AX109*LN(AX109)</f>
        <v>-0.0109043034406995</v>
      </c>
      <c r="BN109" s="49">
        <f t="shared" si="571"/>
        <v>-0.01033569066058</v>
      </c>
      <c r="BO109" s="49">
        <f t="shared" si="571"/>
        <v>-0.011012987971648</v>
      </c>
      <c r="BP109" s="49">
        <f t="shared" si="571"/>
        <v>-0.012242446170603</v>
      </c>
      <c r="BQ109" s="49">
        <f t="shared" si="571"/>
        <v>-0.0129061753161426</v>
      </c>
      <c r="BR109" s="49">
        <f t="shared" si="571"/>
        <v>-0.0104193809653095</v>
      </c>
      <c r="BS109" s="49">
        <f t="shared" si="571"/>
        <v>-0.0090832616294419</v>
      </c>
      <c r="BT109" s="49">
        <f t="shared" si="571"/>
        <v>-0.00759327033572291</v>
      </c>
      <c r="BU109" s="49">
        <f t="shared" si="571"/>
        <v>-0.0104760872835151</v>
      </c>
      <c r="BV109" s="49">
        <f t="shared" si="571"/>
        <v>-0.0119373562139514</v>
      </c>
      <c r="BW109" s="49">
        <f t="shared" si="571"/>
        <v>-0.0103554309332495</v>
      </c>
      <c r="BX109" s="49">
        <f t="shared" si="571"/>
        <v>-0.0119732720327829</v>
      </c>
      <c r="BY109" s="49">
        <f t="shared" si="571"/>
        <v>-0.0121755681361241</v>
      </c>
      <c r="BZ109" s="49">
        <f t="shared" si="360"/>
        <v>-0.149155664687281</v>
      </c>
      <c r="CA109" s="52"/>
      <c r="CB109" s="52" t="s">
        <v>18</v>
      </c>
      <c r="CC109" s="52" t="s">
        <v>19</v>
      </c>
      <c r="CD109" s="52" t="s">
        <v>20</v>
      </c>
      <c r="CE109" s="52" t="s">
        <v>21</v>
      </c>
      <c r="CF109" s="49">
        <f t="shared" si="361"/>
        <v>5.98258794150943e-5</v>
      </c>
      <c r="CG109" s="49">
        <f t="shared" si="345"/>
        <v>8.96274050036177e-5</v>
      </c>
      <c r="CH109" s="49">
        <f t="shared" si="346"/>
        <v>8.41156506096095e-5</v>
      </c>
      <c r="CI109" s="49">
        <f t="shared" si="347"/>
        <v>9.06882447614603e-5</v>
      </c>
      <c r="CJ109" s="49">
        <f t="shared" si="348"/>
        <v>0.000102847543942384</v>
      </c>
      <c r="CK109" s="49">
        <f t="shared" ref="CK109:CS109" si="572">BB109*$CD$113</f>
        <v>0.000109529681330099</v>
      </c>
      <c r="CL109" s="49">
        <f t="shared" si="572"/>
        <v>8.49228112949243e-5</v>
      </c>
      <c r="CM109" s="49">
        <f t="shared" si="572"/>
        <v>7.22100305012132e-5</v>
      </c>
      <c r="CN109" s="49">
        <f t="shared" si="572"/>
        <v>5.84940642843249e-5</v>
      </c>
      <c r="CO109" s="49">
        <f t="shared" si="572"/>
        <v>8.54705274742454e-5</v>
      </c>
      <c r="CP109" s="49">
        <f t="shared" si="572"/>
        <v>9.98033950720533e-5</v>
      </c>
      <c r="CQ109" s="49">
        <f t="shared" si="572"/>
        <v>8.43059099140052e-5</v>
      </c>
      <c r="CR109" s="49">
        <f t="shared" si="572"/>
        <v>0.000100160851946979</v>
      </c>
      <c r="CS109" s="49">
        <f t="shared" si="572"/>
        <v>0.000102178753660266</v>
      </c>
      <c r="CT109" s="59">
        <v>2016</v>
      </c>
    </row>
    <row r="110" ht="22.5" customHeight="1" spans="1:98">
      <c r="A110" s="43">
        <v>2015</v>
      </c>
      <c r="B110" s="40">
        <v>9.732</v>
      </c>
      <c r="C110" s="40">
        <v>4.771</v>
      </c>
      <c r="D110" s="40">
        <v>5.606</v>
      </c>
      <c r="E110" s="40">
        <v>4.683</v>
      </c>
      <c r="F110" s="40">
        <v>2.484</v>
      </c>
      <c r="G110" s="40">
        <v>1.422</v>
      </c>
      <c r="H110" s="40">
        <v>5.6</v>
      </c>
      <c r="I110" s="40">
        <v>7.923</v>
      </c>
      <c r="J110" s="40">
        <v>10.07</v>
      </c>
      <c r="K110" s="40">
        <v>4.922</v>
      </c>
      <c r="L110" s="40">
        <v>3.045</v>
      </c>
      <c r="M110" s="40">
        <v>5.647</v>
      </c>
      <c r="N110" s="40">
        <v>3.023</v>
      </c>
      <c r="O110" s="40">
        <v>2.654</v>
      </c>
      <c r="Q110" s="50"/>
      <c r="R110" s="49">
        <f t="shared" si="350"/>
        <v>0.23075930307593</v>
      </c>
      <c r="S110" s="49">
        <f t="shared" ref="S110:AE110" si="573">(MAX($B$73:$O$112)-C110)/(MAX($B$73:$O$112)-MIN($B$73:$O$112))</f>
        <v>0.337470423747042</v>
      </c>
      <c r="T110" s="49">
        <f t="shared" si="573"/>
        <v>0.319509571950957</v>
      </c>
      <c r="U110" s="49">
        <f t="shared" si="573"/>
        <v>0.33936330393633</v>
      </c>
      <c r="V110" s="49">
        <f t="shared" si="573"/>
        <v>0.38666379866638</v>
      </c>
      <c r="W110" s="49">
        <f t="shared" si="573"/>
        <v>0.409507420950742</v>
      </c>
      <c r="X110" s="49">
        <f t="shared" si="573"/>
        <v>0.319638631963863</v>
      </c>
      <c r="Y110" s="49">
        <f t="shared" si="573"/>
        <v>0.26967089696709</v>
      </c>
      <c r="Z110" s="49">
        <f t="shared" si="573"/>
        <v>0.223488922348892</v>
      </c>
      <c r="AA110" s="49">
        <f t="shared" si="573"/>
        <v>0.334222413422241</v>
      </c>
      <c r="AB110" s="49">
        <f t="shared" si="573"/>
        <v>0.374596687459669</v>
      </c>
      <c r="AC110" s="49">
        <f t="shared" si="573"/>
        <v>0.318627661862766</v>
      </c>
      <c r="AD110" s="49">
        <f t="shared" si="573"/>
        <v>0.375069907506991</v>
      </c>
      <c r="AE110" s="49">
        <f t="shared" si="573"/>
        <v>0.38300709830071</v>
      </c>
      <c r="AF110" s="50"/>
      <c r="AG110" s="49">
        <f t="shared" si="352"/>
        <v>0.23085930307593</v>
      </c>
      <c r="AH110" s="49">
        <f t="shared" ref="AH110:AM110" si="574">S110+0.0001</f>
        <v>0.337570423747042</v>
      </c>
      <c r="AI110" s="49">
        <f t="shared" si="574"/>
        <v>0.319609571950957</v>
      </c>
      <c r="AJ110" s="49">
        <f t="shared" si="574"/>
        <v>0.33946330393633</v>
      </c>
      <c r="AK110" s="49">
        <f t="shared" si="574"/>
        <v>0.38676379866638</v>
      </c>
      <c r="AL110" s="49">
        <f t="shared" si="574"/>
        <v>0.409607420950742</v>
      </c>
      <c r="AM110" s="49">
        <f t="shared" si="574"/>
        <v>0.319738631963863</v>
      </c>
      <c r="AN110" s="49">
        <f t="shared" ref="AN110:AT110" si="575">Y110+0.0001</f>
        <v>0.26977089696709</v>
      </c>
      <c r="AO110" s="49">
        <f t="shared" si="575"/>
        <v>0.223588922348892</v>
      </c>
      <c r="AP110" s="49">
        <f t="shared" si="575"/>
        <v>0.334322413422241</v>
      </c>
      <c r="AQ110" s="49">
        <f t="shared" si="575"/>
        <v>0.374696687459669</v>
      </c>
      <c r="AR110" s="49">
        <f t="shared" si="575"/>
        <v>0.318727661862766</v>
      </c>
      <c r="AS110" s="49">
        <f t="shared" si="575"/>
        <v>0.375169907506991</v>
      </c>
      <c r="AT110" s="49">
        <f t="shared" si="575"/>
        <v>0.38310709830071</v>
      </c>
      <c r="AU110" s="49">
        <f t="shared" si="355"/>
        <v>4.6229960421596</v>
      </c>
      <c r="AV110" s="50"/>
      <c r="AW110" s="49">
        <f t="shared" si="356"/>
        <v>0.00118179082685477</v>
      </c>
      <c r="AX110" s="49">
        <f t="shared" ref="AX110:BN110" si="576">AH110/$AU$113</f>
        <v>0.00172805524787762</v>
      </c>
      <c r="AY110" s="49">
        <f t="shared" si="576"/>
        <v>0.00163611193170062</v>
      </c>
      <c r="AZ110" s="49">
        <f t="shared" si="576"/>
        <v>0.00173774508239687</v>
      </c>
      <c r="BA110" s="49">
        <f t="shared" si="576"/>
        <v>0.00197988083362228</v>
      </c>
      <c r="BB110" s="49">
        <f t="shared" si="576"/>
        <v>0.00209681951838871</v>
      </c>
      <c r="BC110" s="49">
        <f t="shared" si="576"/>
        <v>0.00163677260223602</v>
      </c>
      <c r="BD110" s="49">
        <f t="shared" si="576"/>
        <v>0.00138098299327894</v>
      </c>
      <c r="BE110" s="49">
        <f t="shared" si="576"/>
        <v>0.00114457305336036</v>
      </c>
      <c r="BF110" s="49">
        <f t="shared" si="576"/>
        <v>0.00171142837273663</v>
      </c>
      <c r="BG110" s="49">
        <f t="shared" si="576"/>
        <v>0.00191810813856204</v>
      </c>
      <c r="BH110" s="49">
        <f t="shared" si="576"/>
        <v>0.0016315973497087</v>
      </c>
      <c r="BI110" s="49">
        <f t="shared" si="576"/>
        <v>0.00192053059719186</v>
      </c>
      <c r="BJ110" s="49">
        <f t="shared" si="576"/>
        <v>0.00196116183511918</v>
      </c>
      <c r="BK110" s="49"/>
      <c r="BL110" s="49">
        <f t="shared" si="358"/>
        <v>-0.00796612619266195</v>
      </c>
      <c r="BM110" s="49">
        <f t="shared" ref="BM110:BY110" si="577">AX110*LN(AX110)</f>
        <v>-0.0109917423430816</v>
      </c>
      <c r="BN110" s="49">
        <f t="shared" si="577"/>
        <v>-0.0104963658651636</v>
      </c>
      <c r="BO110" s="49">
        <f t="shared" si="577"/>
        <v>-0.0110436600905944</v>
      </c>
      <c r="BP110" s="49">
        <f t="shared" si="577"/>
        <v>-0.0123242010926593</v>
      </c>
      <c r="BQ110" s="49">
        <f t="shared" si="577"/>
        <v>-0.0129317854633232</v>
      </c>
      <c r="BR110" s="49">
        <f t="shared" si="577"/>
        <v>-0.0104999435485624</v>
      </c>
      <c r="BS110" s="49">
        <f t="shared" si="577"/>
        <v>-0.00909371738394308</v>
      </c>
      <c r="BT110" s="49">
        <f t="shared" si="577"/>
        <v>-0.00775187691974341</v>
      </c>
      <c r="BU110" s="49">
        <f t="shared" si="577"/>
        <v>-0.010902529431153</v>
      </c>
      <c r="BV110" s="49">
        <f t="shared" si="577"/>
        <v>-0.0120004823005429</v>
      </c>
      <c r="BW110" s="49">
        <f t="shared" si="577"/>
        <v>-0.0104719112161949</v>
      </c>
      <c r="BX110" s="49">
        <f t="shared" si="577"/>
        <v>-0.0120132142215896</v>
      </c>
      <c r="BY110" s="49">
        <f t="shared" si="577"/>
        <v>-0.012226310822002</v>
      </c>
      <c r="BZ110" s="49">
        <f t="shared" si="360"/>
        <v>-0.150713866891215</v>
      </c>
      <c r="CA110" s="51" t="s">
        <v>27</v>
      </c>
      <c r="CB110" s="51" t="s">
        <v>28</v>
      </c>
      <c r="CC110" s="48" t="s">
        <v>29</v>
      </c>
      <c r="CD110" s="51" t="s">
        <v>30</v>
      </c>
      <c r="CE110" s="51" t="s">
        <v>31</v>
      </c>
      <c r="CF110" s="49">
        <f t="shared" si="361"/>
        <v>6.18783737291815e-5</v>
      </c>
      <c r="CG110" s="49">
        <f t="shared" si="345"/>
        <v>9.04806891566651e-5</v>
      </c>
      <c r="CH110" s="49">
        <f t="shared" si="346"/>
        <v>8.56665522121076e-5</v>
      </c>
      <c r="CI110" s="49">
        <f t="shared" si="347"/>
        <v>9.09880473017201e-5</v>
      </c>
      <c r="CJ110" s="49">
        <f t="shared" si="348"/>
        <v>0.000103666235494632</v>
      </c>
      <c r="CK110" s="49">
        <f t="shared" ref="CK110:CS110" si="578">BB110*$CD$113</f>
        <v>0.000109789125836093</v>
      </c>
      <c r="CL110" s="49">
        <f t="shared" si="578"/>
        <v>8.57011448129066e-5</v>
      </c>
      <c r="CM110" s="49">
        <f t="shared" si="578"/>
        <v>7.23080428701443e-5</v>
      </c>
      <c r="CN110" s="49">
        <f t="shared" si="578"/>
        <v>5.99296572174919e-5</v>
      </c>
      <c r="CO110" s="49">
        <f t="shared" si="578"/>
        <v>8.96101087032182e-5</v>
      </c>
      <c r="CP110" s="49">
        <f t="shared" si="578"/>
        <v>0.000100431827319905</v>
      </c>
      <c r="CQ110" s="49">
        <f t="shared" si="578"/>
        <v>8.54301694399799e-5</v>
      </c>
      <c r="CR110" s="49">
        <f t="shared" si="578"/>
        <v>0.00010055866685617</v>
      </c>
      <c r="CS110" s="49">
        <f t="shared" si="578"/>
        <v>0.000102686111805321</v>
      </c>
      <c r="CT110" s="59">
        <v>2015</v>
      </c>
    </row>
    <row r="111" ht="22.5" customHeight="1" spans="1:98">
      <c r="A111" s="43">
        <v>2014</v>
      </c>
      <c r="B111" s="40">
        <v>9.499</v>
      </c>
      <c r="C111" s="40">
        <v>4.635</v>
      </c>
      <c r="D111" s="40">
        <v>5.411</v>
      </c>
      <c r="E111" s="40">
        <v>4.696</v>
      </c>
      <c r="F111" s="40">
        <v>1.848</v>
      </c>
      <c r="G111" s="40">
        <v>1.381</v>
      </c>
      <c r="H111" s="40">
        <v>5.575</v>
      </c>
      <c r="I111" s="40">
        <v>7.954</v>
      </c>
      <c r="J111" s="40">
        <v>9.976</v>
      </c>
      <c r="K111" s="40">
        <v>5.422</v>
      </c>
      <c r="L111" s="40">
        <v>2.904</v>
      </c>
      <c r="M111" s="40">
        <v>5.508</v>
      </c>
      <c r="N111" s="40">
        <v>2.987</v>
      </c>
      <c r="O111" s="40">
        <v>2.58</v>
      </c>
      <c r="Q111" s="50"/>
      <c r="R111" s="49">
        <f t="shared" si="350"/>
        <v>0.235771133577113</v>
      </c>
      <c r="S111" s="49">
        <f t="shared" ref="S111:AE111" si="579">(MAX($B$73:$O$112)-C111)/(MAX($B$73:$O$112)-MIN($B$73:$O$112))</f>
        <v>0.340395784039578</v>
      </c>
      <c r="T111" s="49">
        <f t="shared" si="579"/>
        <v>0.323704022370402</v>
      </c>
      <c r="U111" s="49">
        <f t="shared" si="579"/>
        <v>0.339083673908367</v>
      </c>
      <c r="V111" s="49">
        <f t="shared" si="579"/>
        <v>0.400344160034416</v>
      </c>
      <c r="W111" s="49">
        <f t="shared" si="579"/>
        <v>0.410389331038933</v>
      </c>
      <c r="X111" s="49">
        <f t="shared" si="579"/>
        <v>0.320176382017638</v>
      </c>
      <c r="Y111" s="49">
        <f t="shared" si="579"/>
        <v>0.269004086900409</v>
      </c>
      <c r="Z111" s="49">
        <f t="shared" si="579"/>
        <v>0.225510862551086</v>
      </c>
      <c r="AA111" s="49">
        <f t="shared" si="579"/>
        <v>0.323467412346741</v>
      </c>
      <c r="AB111" s="49">
        <f t="shared" si="579"/>
        <v>0.37762959776296</v>
      </c>
      <c r="AC111" s="49">
        <f t="shared" si="579"/>
        <v>0.321617552161755</v>
      </c>
      <c r="AD111" s="49">
        <f t="shared" si="579"/>
        <v>0.375844267584427</v>
      </c>
      <c r="AE111" s="49">
        <f t="shared" si="579"/>
        <v>0.384598838459884</v>
      </c>
      <c r="AF111" s="50"/>
      <c r="AG111" s="49">
        <f t="shared" si="352"/>
        <v>0.235871133577113</v>
      </c>
      <c r="AH111" s="49">
        <f t="shared" ref="AH111:AM111" si="580">S111+0.0001</f>
        <v>0.340495784039578</v>
      </c>
      <c r="AI111" s="49">
        <f t="shared" si="580"/>
        <v>0.323804022370402</v>
      </c>
      <c r="AJ111" s="49">
        <f t="shared" si="580"/>
        <v>0.339183673908367</v>
      </c>
      <c r="AK111" s="49">
        <f t="shared" si="580"/>
        <v>0.400444160034416</v>
      </c>
      <c r="AL111" s="49">
        <f t="shared" si="580"/>
        <v>0.410489331038933</v>
      </c>
      <c r="AM111" s="49">
        <f t="shared" si="580"/>
        <v>0.320276382017638</v>
      </c>
      <c r="AN111" s="49">
        <f t="shared" ref="AN111:AT111" si="581">Y111+0.0001</f>
        <v>0.269104086900409</v>
      </c>
      <c r="AO111" s="49">
        <f t="shared" si="581"/>
        <v>0.225610862551086</v>
      </c>
      <c r="AP111" s="49">
        <f t="shared" si="581"/>
        <v>0.323567412346741</v>
      </c>
      <c r="AQ111" s="49">
        <f t="shared" si="581"/>
        <v>0.37772959776296</v>
      </c>
      <c r="AR111" s="49">
        <f t="shared" si="581"/>
        <v>0.321717552161755</v>
      </c>
      <c r="AS111" s="49">
        <f t="shared" si="581"/>
        <v>0.375944267584427</v>
      </c>
      <c r="AT111" s="49">
        <f t="shared" si="581"/>
        <v>0.384698838459884</v>
      </c>
      <c r="AU111" s="49">
        <f t="shared" si="355"/>
        <v>4.64893710475371</v>
      </c>
      <c r="AV111" s="50"/>
      <c r="AW111" s="49">
        <f t="shared" si="356"/>
        <v>0.0012074468659796</v>
      </c>
      <c r="AX111" s="49">
        <f t="shared" ref="AX111:BN111" si="582">AH111/$AU$113</f>
        <v>0.0017430304466801</v>
      </c>
      <c r="AY111" s="49">
        <f t="shared" si="582"/>
        <v>0.00165758372410124</v>
      </c>
      <c r="AZ111" s="49">
        <f t="shared" si="582"/>
        <v>0.00173631362957016</v>
      </c>
      <c r="BA111" s="49">
        <f t="shared" si="582"/>
        <v>0.00204991191037506</v>
      </c>
      <c r="BB111" s="49">
        <f t="shared" si="582"/>
        <v>0.00210133410038063</v>
      </c>
      <c r="BC111" s="49">
        <f t="shared" si="582"/>
        <v>0.00163952539613354</v>
      </c>
      <c r="BD111" s="49">
        <f t="shared" si="582"/>
        <v>0.00137756952884602</v>
      </c>
      <c r="BE111" s="49">
        <f t="shared" si="582"/>
        <v>0.00115492355841502</v>
      </c>
      <c r="BF111" s="49">
        <f t="shared" si="582"/>
        <v>0.00165637249478633</v>
      </c>
      <c r="BG111" s="49">
        <f t="shared" si="582"/>
        <v>0.00193363389614403</v>
      </c>
      <c r="BH111" s="49">
        <f t="shared" si="582"/>
        <v>0.00164690288377888</v>
      </c>
      <c r="BI111" s="49">
        <f t="shared" si="582"/>
        <v>0.00192449462040428</v>
      </c>
      <c r="BJ111" s="49">
        <f t="shared" si="582"/>
        <v>0.00196931010505582</v>
      </c>
      <c r="BK111" s="49"/>
      <c r="BL111" s="49">
        <f t="shared" si="358"/>
        <v>-0.00811313394529127</v>
      </c>
      <c r="BM111" s="49">
        <f t="shared" ref="BM111:BY111" si="583">AX111*LN(AX111)</f>
        <v>-0.0110719560690476</v>
      </c>
      <c r="BN111" s="49">
        <f t="shared" si="583"/>
        <v>-0.0106125046282352</v>
      </c>
      <c r="BO111" s="49">
        <f t="shared" si="583"/>
        <v>-0.011035993832011</v>
      </c>
      <c r="BP111" s="49">
        <f t="shared" si="583"/>
        <v>-0.0126888695663539</v>
      </c>
      <c r="BQ111" s="49">
        <f t="shared" si="583"/>
        <v>-0.0129551089579253</v>
      </c>
      <c r="BR111" s="49">
        <f t="shared" si="583"/>
        <v>-0.010514847693491</v>
      </c>
      <c r="BS111" s="49">
        <f t="shared" si="583"/>
        <v>-0.0090746491004617</v>
      </c>
      <c r="BT111" s="49">
        <f t="shared" si="583"/>
        <v>-0.00781158086448654</v>
      </c>
      <c r="BU111" s="49">
        <f t="shared" si="583"/>
        <v>-0.0106059606472157</v>
      </c>
      <c r="BV111" s="49">
        <f t="shared" si="583"/>
        <v>-0.0120820294736395</v>
      </c>
      <c r="BW111" s="49">
        <f t="shared" si="583"/>
        <v>-0.0105547680313012</v>
      </c>
      <c r="BX111" s="49">
        <f t="shared" si="583"/>
        <v>-0.0120340416850422</v>
      </c>
      <c r="BY111" s="49">
        <f t="shared" si="583"/>
        <v>-0.0122689437409774</v>
      </c>
      <c r="BZ111" s="49">
        <f t="shared" si="360"/>
        <v>-0.15142438823548</v>
      </c>
      <c r="CA111" s="53" t="s">
        <v>35</v>
      </c>
      <c r="CB111" s="51"/>
      <c r="CC111" s="54" t="s">
        <v>36</v>
      </c>
      <c r="CD111" s="51"/>
      <c r="CE111" s="53" t="s">
        <v>37</v>
      </c>
      <c r="CF111" s="49">
        <f t="shared" si="361"/>
        <v>6.32217197268838e-5</v>
      </c>
      <c r="CG111" s="49">
        <f t="shared" si="345"/>
        <v>9.12647881081139e-5</v>
      </c>
      <c r="CH111" s="49">
        <f t="shared" si="346"/>
        <v>8.67908117380823e-5</v>
      </c>
      <c r="CI111" s="49">
        <f t="shared" si="347"/>
        <v>9.0913096666655e-5</v>
      </c>
      <c r="CJ111" s="49">
        <f t="shared" si="348"/>
        <v>0.000107333051179349</v>
      </c>
      <c r="CK111" s="49">
        <f t="shared" ref="CK111:CS111" si="584">BB111*$CD$113</f>
        <v>0.000110025508608221</v>
      </c>
      <c r="CL111" s="49">
        <f t="shared" si="584"/>
        <v>8.58452806495703e-5</v>
      </c>
      <c r="CM111" s="49">
        <f t="shared" si="584"/>
        <v>7.21293144326816e-5</v>
      </c>
      <c r="CN111" s="49">
        <f t="shared" si="584"/>
        <v>6.04716079633465e-5</v>
      </c>
      <c r="CO111" s="49">
        <f t="shared" si="584"/>
        <v>8.67273919699502e-5</v>
      </c>
      <c r="CP111" s="49">
        <f t="shared" si="584"/>
        <v>0.000101244753438687</v>
      </c>
      <c r="CQ111" s="49">
        <f t="shared" si="584"/>
        <v>8.62315646918282e-5</v>
      </c>
      <c r="CR111" s="49">
        <f t="shared" si="584"/>
        <v>0.000100766222460965</v>
      </c>
      <c r="CS111" s="49">
        <f t="shared" si="584"/>
        <v>0.000103112753881845</v>
      </c>
      <c r="CT111" s="59">
        <v>2014</v>
      </c>
    </row>
    <row r="112" ht="22.5" customHeight="1" spans="1:98">
      <c r="A112" s="43">
        <v>2013</v>
      </c>
      <c r="B112" s="40">
        <v>9.296</v>
      </c>
      <c r="C112" s="40">
        <v>4.568</v>
      </c>
      <c r="D112" s="40">
        <v>5.186</v>
      </c>
      <c r="E112" s="40">
        <v>4.712</v>
      </c>
      <c r="F112" s="40">
        <v>2.531</v>
      </c>
      <c r="G112" s="40">
        <v>1.367</v>
      </c>
      <c r="H112" s="40">
        <v>5.617</v>
      </c>
      <c r="I112" s="40">
        <v>8.119</v>
      </c>
      <c r="J112" s="40">
        <v>9.984</v>
      </c>
      <c r="K112" s="40">
        <v>5.339</v>
      </c>
      <c r="L112" s="40">
        <v>2.85</v>
      </c>
      <c r="M112" s="40">
        <v>5.392</v>
      </c>
      <c r="N112" s="40">
        <v>2.943</v>
      </c>
      <c r="O112" s="40">
        <v>2.494</v>
      </c>
      <c r="Q112" s="50"/>
      <c r="R112" s="49">
        <f t="shared" si="350"/>
        <v>0.240137664013766</v>
      </c>
      <c r="S112" s="49">
        <f t="shared" ref="S112:AE112" si="585">(MAX($B$73:$O$112)-C112)/(MAX($B$73:$O$112)-MIN($B$73:$O$112))</f>
        <v>0.341836954183695</v>
      </c>
      <c r="T112" s="49">
        <f t="shared" si="585"/>
        <v>0.328543772854377</v>
      </c>
      <c r="U112" s="49">
        <f t="shared" si="585"/>
        <v>0.338739513873951</v>
      </c>
      <c r="V112" s="49">
        <f t="shared" si="585"/>
        <v>0.385652828565283</v>
      </c>
      <c r="W112" s="49">
        <f t="shared" si="585"/>
        <v>0.410690471069047</v>
      </c>
      <c r="X112" s="49">
        <f t="shared" si="585"/>
        <v>0.319272961927296</v>
      </c>
      <c r="Y112" s="49">
        <f t="shared" si="585"/>
        <v>0.265454936545494</v>
      </c>
      <c r="Z112" s="49">
        <f t="shared" si="585"/>
        <v>0.225338782533878</v>
      </c>
      <c r="AA112" s="49">
        <f t="shared" si="585"/>
        <v>0.325252742525274</v>
      </c>
      <c r="AB112" s="49">
        <f t="shared" si="585"/>
        <v>0.378791137879114</v>
      </c>
      <c r="AC112" s="49">
        <f t="shared" si="585"/>
        <v>0.324112712411271</v>
      </c>
      <c r="AD112" s="49">
        <f t="shared" si="585"/>
        <v>0.376790707679071</v>
      </c>
      <c r="AE112" s="49">
        <f t="shared" si="585"/>
        <v>0.38644869864487</v>
      </c>
      <c r="AF112" s="50"/>
      <c r="AG112" s="49">
        <f t="shared" si="352"/>
        <v>0.240237664013766</v>
      </c>
      <c r="AH112" s="49">
        <f t="shared" ref="AH112:AM112" si="586">S112+0.0001</f>
        <v>0.341936954183695</v>
      </c>
      <c r="AI112" s="49">
        <f t="shared" si="586"/>
        <v>0.328643772854377</v>
      </c>
      <c r="AJ112" s="49">
        <f t="shared" si="586"/>
        <v>0.338839513873951</v>
      </c>
      <c r="AK112" s="49">
        <f t="shared" si="586"/>
        <v>0.385752828565283</v>
      </c>
      <c r="AL112" s="49">
        <f t="shared" si="586"/>
        <v>0.410790471069047</v>
      </c>
      <c r="AM112" s="49">
        <f t="shared" si="586"/>
        <v>0.319372961927296</v>
      </c>
      <c r="AN112" s="49">
        <f t="shared" ref="AN112:AT112" si="587">Y112+0.0001</f>
        <v>0.265554936545494</v>
      </c>
      <c r="AO112" s="49">
        <f t="shared" si="587"/>
        <v>0.225438782533878</v>
      </c>
      <c r="AP112" s="49">
        <f t="shared" si="587"/>
        <v>0.325352742525274</v>
      </c>
      <c r="AQ112" s="49">
        <f t="shared" si="587"/>
        <v>0.378891137879114</v>
      </c>
      <c r="AR112" s="49">
        <f t="shared" si="587"/>
        <v>0.324212712411271</v>
      </c>
      <c r="AS112" s="49">
        <f t="shared" si="587"/>
        <v>0.376890707679071</v>
      </c>
      <c r="AT112" s="49">
        <f t="shared" si="587"/>
        <v>0.38654869864487</v>
      </c>
      <c r="AU112" s="49">
        <f t="shared" si="355"/>
        <v>4.64846388470639</v>
      </c>
      <c r="AV112" s="50"/>
      <c r="AW112" s="49">
        <f t="shared" si="356"/>
        <v>0.00122979955242742</v>
      </c>
      <c r="AX112" s="49">
        <f t="shared" ref="AX112:BN112" si="588">AH112/$AU$113</f>
        <v>0.00175040793432544</v>
      </c>
      <c r="AY112" s="49">
        <f t="shared" si="588"/>
        <v>0.00168235886917887</v>
      </c>
      <c r="AZ112" s="49">
        <f t="shared" si="588"/>
        <v>0.00173455184147575</v>
      </c>
      <c r="BA112" s="49">
        <f t="shared" si="588"/>
        <v>0.00197470558109495</v>
      </c>
      <c r="BB112" s="49">
        <f t="shared" si="588"/>
        <v>0.00210287566496324</v>
      </c>
      <c r="BC112" s="49">
        <f t="shared" si="588"/>
        <v>0.00163490070238571</v>
      </c>
      <c r="BD112" s="49">
        <f t="shared" si="588"/>
        <v>0.00135940108912243</v>
      </c>
      <c r="BE112" s="49">
        <f t="shared" si="588"/>
        <v>0.00115404266436782</v>
      </c>
      <c r="BF112" s="49">
        <f t="shared" si="588"/>
        <v>0.00166551177052608</v>
      </c>
      <c r="BG112" s="49">
        <f t="shared" si="588"/>
        <v>0.00193957993096266</v>
      </c>
      <c r="BH112" s="49">
        <f t="shared" si="588"/>
        <v>0.00165967584746335</v>
      </c>
      <c r="BI112" s="49">
        <f t="shared" si="588"/>
        <v>0.0019293395376639</v>
      </c>
      <c r="BJ112" s="49">
        <f t="shared" si="588"/>
        <v>0.00197877971606327</v>
      </c>
      <c r="BK112" s="49"/>
      <c r="BL112" s="49">
        <f t="shared" si="358"/>
        <v>-0.0082407688487541</v>
      </c>
      <c r="BM112" s="49">
        <f t="shared" ref="BM112:BY112" si="589">AX112*LN(AX112)</f>
        <v>-0.0111114257514652</v>
      </c>
      <c r="BN112" s="49">
        <f t="shared" si="589"/>
        <v>-0.0107461654956506</v>
      </c>
      <c r="BO112" s="49">
        <f t="shared" si="589"/>
        <v>-0.0110265568166831</v>
      </c>
      <c r="BP112" s="49">
        <f t="shared" si="589"/>
        <v>-0.0122971550846585</v>
      </c>
      <c r="BQ112" s="49">
        <f t="shared" si="589"/>
        <v>-0.0129630708555525</v>
      </c>
      <c r="BR112" s="49">
        <f t="shared" si="589"/>
        <v>-0.010489806085962</v>
      </c>
      <c r="BS112" s="49">
        <f t="shared" si="589"/>
        <v>-0.00897301379289897</v>
      </c>
      <c r="BT112" s="49">
        <f t="shared" si="589"/>
        <v>-0.00780650330083454</v>
      </c>
      <c r="BU112" s="49">
        <f t="shared" si="589"/>
        <v>-0.0106553161319024</v>
      </c>
      <c r="BV112" s="49">
        <f t="shared" si="589"/>
        <v>-0.0121132272376033</v>
      </c>
      <c r="BW112" s="49">
        <f t="shared" si="589"/>
        <v>-0.0106238057838794</v>
      </c>
      <c r="BX112" s="49">
        <f t="shared" si="589"/>
        <v>-0.0120594863871298</v>
      </c>
      <c r="BY112" s="49">
        <f t="shared" si="589"/>
        <v>-0.0123184477569928</v>
      </c>
      <c r="BZ112" s="49">
        <f t="shared" si="360"/>
        <v>-0.151424749329967</v>
      </c>
      <c r="CA112" s="49"/>
      <c r="CB112" s="49"/>
      <c r="CC112" s="50"/>
      <c r="CD112" s="49"/>
      <c r="CE112" s="49"/>
      <c r="CF112" s="49">
        <f t="shared" si="361"/>
        <v>6.43921027205905e-5</v>
      </c>
      <c r="CG112" s="49">
        <f t="shared" si="345"/>
        <v>9.16510721503718e-5</v>
      </c>
      <c r="CH112" s="49">
        <f t="shared" si="346"/>
        <v>8.80880342680526e-5</v>
      </c>
      <c r="CI112" s="49">
        <f t="shared" si="347"/>
        <v>9.08208497311904e-5</v>
      </c>
      <c r="CJ112" s="49">
        <f t="shared" si="348"/>
        <v>0.000103395260121705</v>
      </c>
      <c r="CK112" s="49">
        <f t="shared" ref="CK112:CS112" si="590">BB112*$CD$113</f>
        <v>0.000110106224676752</v>
      </c>
      <c r="CL112" s="49">
        <f t="shared" si="590"/>
        <v>8.56031324439755e-5</v>
      </c>
      <c r="CM112" s="49">
        <f t="shared" si="590"/>
        <v>7.11780179107036e-5</v>
      </c>
      <c r="CN112" s="49">
        <f t="shared" si="590"/>
        <v>6.04254844956144e-5</v>
      </c>
      <c r="CO112" s="49">
        <f t="shared" si="590"/>
        <v>8.72059229476727e-5</v>
      </c>
      <c r="CP112" s="49">
        <f t="shared" si="590"/>
        <v>0.00010155608684588</v>
      </c>
      <c r="CQ112" s="49">
        <f t="shared" si="590"/>
        <v>8.69003549739464e-5</v>
      </c>
      <c r="CR112" s="49">
        <f t="shared" si="590"/>
        <v>0.000101019901533492</v>
      </c>
      <c r="CS112" s="49">
        <f t="shared" si="590"/>
        <v>0.000103608581159967</v>
      </c>
      <c r="CT112" s="59">
        <v>2013</v>
      </c>
    </row>
    <row r="113" ht="22.5" customHeight="1" spans="17:98">
      <c r="Q113" s="50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50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>
        <f>SUM(AU73:AU112)</f>
        <v>195.347008819101</v>
      </c>
      <c r="AV113" s="50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>
        <f>SUM(BZ73:BZ112)</f>
        <v>-6.29111146240015</v>
      </c>
      <c r="CA113" s="49">
        <f>-1/(LN(560))</f>
        <v>-0.158029391597474</v>
      </c>
      <c r="CB113" s="49">
        <f>BZ113*CA113</f>
        <v>0.99418051687499</v>
      </c>
      <c r="CC113" s="50">
        <f>1-CB113</f>
        <v>0.00581948312501046</v>
      </c>
      <c r="CD113" s="49">
        <f>CC113/(CC72+CC113+CC154+CC195+CC246)</f>
        <v>0.0523598358720258</v>
      </c>
      <c r="CE113" s="49" t="s">
        <v>54</v>
      </c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</row>
    <row r="114" ht="22.5" customHeight="1" spans="1:98">
      <c r="A114" s="42" t="s">
        <v>55</v>
      </c>
      <c r="B114" s="40">
        <v>16.517</v>
      </c>
      <c r="C114" s="40">
        <v>14.724</v>
      </c>
      <c r="D114" s="40">
        <v>13.292</v>
      </c>
      <c r="E114" s="40">
        <v>15.735</v>
      </c>
      <c r="F114" s="40">
        <v>16.125</v>
      </c>
      <c r="G114" s="40">
        <v>17.279</v>
      </c>
      <c r="H114" s="40">
        <v>16.566</v>
      </c>
      <c r="I114" s="40">
        <v>15.507</v>
      </c>
      <c r="J114" s="40">
        <v>16.802</v>
      </c>
      <c r="K114" s="40">
        <v>14.055</v>
      </c>
      <c r="L114" s="40">
        <v>15.882</v>
      </c>
      <c r="M114" s="40">
        <v>14.649</v>
      </c>
      <c r="N114" s="40">
        <v>12.951</v>
      </c>
      <c r="O114" s="40">
        <v>12.457</v>
      </c>
      <c r="Q114" s="50"/>
      <c r="R114" s="49">
        <f>(B114-MIN($B$114:$O$153)/(MAX($B$114:$O$153)-MIN($B$114:$O$153)))</f>
        <v>16.4953428509859</v>
      </c>
      <c r="S114" s="49">
        <f t="shared" ref="S114:AE114" si="591">(C114-MIN($B$114:$O$153)/(MAX($B$114:$O$153)-MIN($B$114:$O$153)))</f>
        <v>14.7023428509859</v>
      </c>
      <c r="T114" s="49">
        <f t="shared" si="591"/>
        <v>13.2703428509859</v>
      </c>
      <c r="U114" s="49">
        <f t="shared" si="591"/>
        <v>15.7133428509859</v>
      </c>
      <c r="V114" s="49">
        <f t="shared" si="591"/>
        <v>16.1033428509859</v>
      </c>
      <c r="W114" s="49">
        <f t="shared" si="591"/>
        <v>17.2573428509859</v>
      </c>
      <c r="X114" s="49">
        <f t="shared" si="591"/>
        <v>16.5443428509859</v>
      </c>
      <c r="Y114" s="49">
        <f t="shared" si="591"/>
        <v>15.4853428509859</v>
      </c>
      <c r="Z114" s="49">
        <f t="shared" si="591"/>
        <v>16.7803428509859</v>
      </c>
      <c r="AA114" s="49">
        <f t="shared" si="591"/>
        <v>14.0333428509859</v>
      </c>
      <c r="AB114" s="49">
        <f t="shared" si="591"/>
        <v>15.8603428509859</v>
      </c>
      <c r="AC114" s="49">
        <f t="shared" si="591"/>
        <v>14.6273428509859</v>
      </c>
      <c r="AD114" s="49">
        <f t="shared" si="591"/>
        <v>12.9293428509859</v>
      </c>
      <c r="AE114" s="49">
        <f t="shared" si="591"/>
        <v>12.4353428509859</v>
      </c>
      <c r="AF114" s="50"/>
      <c r="AG114" s="49">
        <f>R114+0.0001</f>
        <v>16.4954428509859</v>
      </c>
      <c r="AH114" s="49">
        <f t="shared" ref="AH114:AT114" si="592">S114+0.0001</f>
        <v>14.7024428509859</v>
      </c>
      <c r="AI114" s="49">
        <f t="shared" si="592"/>
        <v>13.2704428509859</v>
      </c>
      <c r="AJ114" s="49">
        <f t="shared" si="592"/>
        <v>15.7134428509859</v>
      </c>
      <c r="AK114" s="49">
        <f t="shared" si="592"/>
        <v>16.1034428509859</v>
      </c>
      <c r="AL114" s="49">
        <f t="shared" si="592"/>
        <v>17.2574428509859</v>
      </c>
      <c r="AM114" s="49">
        <f t="shared" si="592"/>
        <v>16.5444428509859</v>
      </c>
      <c r="AN114" s="49">
        <f t="shared" si="592"/>
        <v>15.4854428509859</v>
      </c>
      <c r="AO114" s="49">
        <f t="shared" si="592"/>
        <v>16.7804428509859</v>
      </c>
      <c r="AP114" s="49">
        <f t="shared" si="592"/>
        <v>14.0334428509859</v>
      </c>
      <c r="AQ114" s="49">
        <f t="shared" si="592"/>
        <v>15.8604428509859</v>
      </c>
      <c r="AR114" s="49">
        <f t="shared" si="592"/>
        <v>14.6274428509859</v>
      </c>
      <c r="AS114" s="49">
        <f t="shared" si="592"/>
        <v>12.9294428509859</v>
      </c>
      <c r="AT114" s="49">
        <f t="shared" si="592"/>
        <v>12.4354428509859</v>
      </c>
      <c r="AU114" s="49">
        <f>SUM(AG114:AT114)</f>
        <v>212.239199913802</v>
      </c>
      <c r="AV114" s="50"/>
      <c r="AW114" s="49">
        <f>AG114/$AU$154</f>
        <v>0.00110514410871809</v>
      </c>
      <c r="AX114" s="49">
        <f t="shared" ref="AX114:BJ114" si="593">AH114/$AU$154</f>
        <v>0.000985018604672402</v>
      </c>
      <c r="AY114" s="49">
        <f t="shared" si="593"/>
        <v>0.000889078994079303</v>
      </c>
      <c r="AZ114" s="49">
        <f t="shared" si="593"/>
        <v>0.00105275250572661</v>
      </c>
      <c r="BA114" s="49">
        <f t="shared" si="593"/>
        <v>0.00107888131028758</v>
      </c>
      <c r="BB114" s="49">
        <f t="shared" si="593"/>
        <v>0.00115619577301414</v>
      </c>
      <c r="BC114" s="49">
        <f t="shared" si="593"/>
        <v>0.00110842695852191</v>
      </c>
      <c r="BD114" s="49">
        <f t="shared" si="593"/>
        <v>0.00103747720459866</v>
      </c>
      <c r="BE114" s="49">
        <f t="shared" si="593"/>
        <v>0.00112423823512803</v>
      </c>
      <c r="BF114" s="49">
        <f t="shared" si="593"/>
        <v>0.000940197655310123</v>
      </c>
      <c r="BG114" s="49">
        <f t="shared" si="593"/>
        <v>0.00106260105513805</v>
      </c>
      <c r="BH114" s="49">
        <f t="shared" si="593"/>
        <v>0.000979993834564523</v>
      </c>
      <c r="BI114" s="49">
        <f t="shared" si="593"/>
        <v>0.000866233039322147</v>
      </c>
      <c r="BJ114" s="49">
        <f t="shared" si="593"/>
        <v>0.000833136553544919</v>
      </c>
      <c r="BK114" s="49"/>
      <c r="BL114" s="49">
        <f t="shared" ref="BL114:BQ114" si="594">AW114*LN(AW114)</f>
        <v>-0.00752357744919398</v>
      </c>
      <c r="BM114" s="49">
        <f t="shared" si="594"/>
        <v>-0.00681913607590048</v>
      </c>
      <c r="BN114" s="49">
        <f t="shared" si="594"/>
        <v>-0.00624606841212671</v>
      </c>
      <c r="BO114" s="49">
        <f t="shared" si="594"/>
        <v>-0.00721803660097615</v>
      </c>
      <c r="BP114" s="49">
        <f t="shared" si="594"/>
        <v>-0.00737073434776169</v>
      </c>
      <c r="BQ114" s="49">
        <f t="shared" si="594"/>
        <v>-0.00781891285418959</v>
      </c>
      <c r="BR114" s="49">
        <f t="shared" ref="BR114:BY114" si="595">BC114*LN(BC114)</f>
        <v>-0.00754263864604846</v>
      </c>
      <c r="BS114" s="49">
        <f t="shared" si="595"/>
        <v>-0.00712846777411539</v>
      </c>
      <c r="BT114" s="49">
        <f t="shared" si="595"/>
        <v>-0.00763430791831383</v>
      </c>
      <c r="BU114" s="49">
        <f t="shared" si="595"/>
        <v>-0.00655263275016293</v>
      </c>
      <c r="BV114" s="49">
        <f t="shared" si="595"/>
        <v>-0.00727566720102876</v>
      </c>
      <c r="BW114" s="49">
        <f t="shared" si="595"/>
        <v>-0.0067893622781118</v>
      </c>
      <c r="BX114" s="49">
        <f t="shared" si="595"/>
        <v>-0.00610811804776876</v>
      </c>
      <c r="BY114" s="49">
        <f t="shared" si="595"/>
        <v>-0.00590719893588037</v>
      </c>
      <c r="BZ114" s="49">
        <f>SUM(BL114:BY114)</f>
        <v>-0.0979348592915789</v>
      </c>
      <c r="CA114" s="49"/>
      <c r="CB114" s="49"/>
      <c r="CC114" s="50"/>
      <c r="CD114" s="49"/>
      <c r="CE114" s="49"/>
      <c r="CF114" s="49">
        <f>AW114*$CD$154</f>
        <v>0.000419602782551953</v>
      </c>
      <c r="CG114" s="49">
        <f t="shared" ref="CG114:CS114" si="596">AX114*$CD$154</f>
        <v>0.000373993349940043</v>
      </c>
      <c r="CH114" s="49">
        <f t="shared" si="596"/>
        <v>0.000337566853843972</v>
      </c>
      <c r="CI114" s="49">
        <f t="shared" si="596"/>
        <v>0.000399710659683848</v>
      </c>
      <c r="CJ114" s="49">
        <f t="shared" si="596"/>
        <v>0.000409631283620627</v>
      </c>
      <c r="CK114" s="49">
        <f t="shared" si="596"/>
        <v>0.000438986155474583</v>
      </c>
      <c r="CL114" s="49">
        <f t="shared" si="596"/>
        <v>0.000420849219918371</v>
      </c>
      <c r="CM114" s="49">
        <f t="shared" si="596"/>
        <v>0.000393910910305424</v>
      </c>
      <c r="CN114" s="49">
        <f t="shared" si="596"/>
        <v>0.000426852469274984</v>
      </c>
      <c r="CO114" s="49">
        <f t="shared" si="596"/>
        <v>0.000356975664263876</v>
      </c>
      <c r="CP114" s="49">
        <f t="shared" si="596"/>
        <v>0.000403449971783094</v>
      </c>
      <c r="CQ114" s="49">
        <f t="shared" si="596"/>
        <v>0.000372085537644509</v>
      </c>
      <c r="CR114" s="49">
        <f t="shared" si="596"/>
        <v>0.000328892667273609</v>
      </c>
      <c r="CS114" s="49">
        <f t="shared" si="596"/>
        <v>0.000316326543620356</v>
      </c>
      <c r="CT114" s="58" t="s">
        <v>55</v>
      </c>
    </row>
    <row r="115" ht="22.5" customHeight="1" spans="1:98">
      <c r="A115" s="42">
        <v>2021</v>
      </c>
      <c r="B115" s="40">
        <v>16.115</v>
      </c>
      <c r="C115" s="40">
        <v>14.534</v>
      </c>
      <c r="D115" s="40">
        <v>13.021</v>
      </c>
      <c r="E115" s="40">
        <v>15.58</v>
      </c>
      <c r="F115" s="40">
        <v>16.097</v>
      </c>
      <c r="G115" s="40">
        <v>17.553</v>
      </c>
      <c r="H115" s="40">
        <v>16.268</v>
      </c>
      <c r="I115" s="40">
        <v>15.475</v>
      </c>
      <c r="J115" s="40">
        <v>16.545</v>
      </c>
      <c r="K115" s="40">
        <v>14.103</v>
      </c>
      <c r="L115" s="40">
        <v>15.627</v>
      </c>
      <c r="M115" s="40">
        <v>14.729</v>
      </c>
      <c r="N115" s="40">
        <v>12.972</v>
      </c>
      <c r="O115" s="40">
        <v>12.39</v>
      </c>
      <c r="Q115" s="50"/>
      <c r="R115" s="49">
        <f t="shared" ref="R115:R153" si="597">(B115-MIN($B$114:$O$153)/(MAX($B$114:$O$153)-MIN($B$114:$O$153)))</f>
        <v>16.0933428509859</v>
      </c>
      <c r="S115" s="49">
        <f t="shared" ref="S115:AE115" si="598">(C115-MIN($B$114:$O$153)/(MAX($B$114:$O$153)-MIN($B$114:$O$153)))</f>
        <v>14.5123428509859</v>
      </c>
      <c r="T115" s="49">
        <f t="shared" si="598"/>
        <v>12.9993428509859</v>
      </c>
      <c r="U115" s="49">
        <f t="shared" si="598"/>
        <v>15.5583428509859</v>
      </c>
      <c r="V115" s="49">
        <f t="shared" si="598"/>
        <v>16.0753428509859</v>
      </c>
      <c r="W115" s="49">
        <f t="shared" si="598"/>
        <v>17.5313428509859</v>
      </c>
      <c r="X115" s="49">
        <f t="shared" si="598"/>
        <v>16.2463428509859</v>
      </c>
      <c r="Y115" s="49">
        <f t="shared" si="598"/>
        <v>15.4533428509859</v>
      </c>
      <c r="Z115" s="49">
        <f t="shared" si="598"/>
        <v>16.5233428509859</v>
      </c>
      <c r="AA115" s="49">
        <f t="shared" si="598"/>
        <v>14.0813428509859</v>
      </c>
      <c r="AB115" s="49">
        <f t="shared" si="598"/>
        <v>15.6053428509859</v>
      </c>
      <c r="AC115" s="49">
        <f t="shared" si="598"/>
        <v>14.7073428509859</v>
      </c>
      <c r="AD115" s="49">
        <f t="shared" si="598"/>
        <v>12.9503428509859</v>
      </c>
      <c r="AE115" s="49">
        <f t="shared" si="598"/>
        <v>12.3683428509859</v>
      </c>
      <c r="AF115" s="50"/>
      <c r="AG115" s="49">
        <f t="shared" ref="AG115:AG153" si="599">R115+0.0001</f>
        <v>16.0934428509859</v>
      </c>
      <c r="AH115" s="49">
        <f t="shared" ref="AH115:AT115" si="600">S115+0.0001</f>
        <v>14.5124428509859</v>
      </c>
      <c r="AI115" s="49">
        <f t="shared" si="600"/>
        <v>12.9994428509859</v>
      </c>
      <c r="AJ115" s="49">
        <f t="shared" si="600"/>
        <v>15.5584428509859</v>
      </c>
      <c r="AK115" s="49">
        <f t="shared" si="600"/>
        <v>16.0754428509859</v>
      </c>
      <c r="AL115" s="49">
        <f t="shared" si="600"/>
        <v>17.5314428509859</v>
      </c>
      <c r="AM115" s="49">
        <f t="shared" si="600"/>
        <v>16.2464428509859</v>
      </c>
      <c r="AN115" s="49">
        <f t="shared" si="600"/>
        <v>15.4534428509859</v>
      </c>
      <c r="AO115" s="49">
        <f t="shared" si="600"/>
        <v>16.5234428509859</v>
      </c>
      <c r="AP115" s="49">
        <f t="shared" si="600"/>
        <v>14.0814428509859</v>
      </c>
      <c r="AQ115" s="49">
        <f t="shared" si="600"/>
        <v>15.6054428509859</v>
      </c>
      <c r="AR115" s="49">
        <f t="shared" si="600"/>
        <v>14.7074428509859</v>
      </c>
      <c r="AS115" s="49">
        <f t="shared" si="600"/>
        <v>12.9504428509859</v>
      </c>
      <c r="AT115" s="49">
        <f t="shared" si="600"/>
        <v>12.3684428509859</v>
      </c>
      <c r="AU115" s="49">
        <f t="shared" ref="AU115:AU153" si="601">SUM(AG115:AT115)</f>
        <v>210.707199913802</v>
      </c>
      <c r="AV115" s="50"/>
      <c r="AW115" s="49">
        <f t="shared" ref="AW115:AW153" si="602">AG115/$AU$154</f>
        <v>0.00107821134093986</v>
      </c>
      <c r="AX115" s="49">
        <f t="shared" ref="AX115:BJ115" si="603">AH115/$AU$154</f>
        <v>0.000972289187065776</v>
      </c>
      <c r="AY115" s="49">
        <f t="shared" si="603"/>
        <v>0.000870922824756168</v>
      </c>
      <c r="AZ115" s="49">
        <f t="shared" si="603"/>
        <v>0.00104236798083699</v>
      </c>
      <c r="BA115" s="49">
        <f t="shared" si="603"/>
        <v>0.00107700539611397</v>
      </c>
      <c r="BB115" s="49">
        <f t="shared" si="603"/>
        <v>0.00117455293314159</v>
      </c>
      <c r="BC115" s="49">
        <f t="shared" si="603"/>
        <v>0.00108846187195993</v>
      </c>
      <c r="BD115" s="49">
        <f t="shared" si="603"/>
        <v>0.00103533330268596</v>
      </c>
      <c r="BE115" s="49">
        <f t="shared" si="603"/>
        <v>0.0011070200228917</v>
      </c>
      <c r="BF115" s="49">
        <f t="shared" si="603"/>
        <v>0.000943413508179166</v>
      </c>
      <c r="BG115" s="49">
        <f t="shared" si="603"/>
        <v>0.00104551683677126</v>
      </c>
      <c r="BH115" s="49">
        <f t="shared" si="603"/>
        <v>0.000985353589346261</v>
      </c>
      <c r="BI115" s="49">
        <f t="shared" si="603"/>
        <v>0.000867639974952353</v>
      </c>
      <c r="BJ115" s="49">
        <f t="shared" si="603"/>
        <v>0.000828647758915214</v>
      </c>
      <c r="BK115" s="49"/>
      <c r="BL115" s="49">
        <f t="shared" ref="BL115:BL153" si="604">AW115*LN(AW115)</f>
        <v>-0.00736682699195602</v>
      </c>
      <c r="BM115" s="49">
        <f t="shared" ref="BM115:BM153" si="605">AX115*LN(AX115)</f>
        <v>-0.00674365903656604</v>
      </c>
      <c r="BN115" s="49">
        <f t="shared" ref="BN115:BN153" si="606">AY115*LN(AY115)</f>
        <v>-0.00613648493934726</v>
      </c>
      <c r="BO115" s="49">
        <f t="shared" ref="BO115:BO153" si="607">AZ115*LN(AZ115)</f>
        <v>-0.00715716983206555</v>
      </c>
      <c r="BP115" s="49">
        <f t="shared" ref="BP115:BP153" si="608">BA115*LN(BA115)</f>
        <v>-0.00735979270225688</v>
      </c>
      <c r="BQ115" s="49">
        <f t="shared" ref="BQ115:BQ153" si="609">BB115*LN(BB115)</f>
        <v>-0.00792455323036852</v>
      </c>
      <c r="BR115" s="49">
        <f t="shared" ref="BR115:BY115" si="610">BC115*LN(BC115)</f>
        <v>-0.00742656414771278</v>
      </c>
      <c r="BS115" s="49">
        <f t="shared" si="610"/>
        <v>-0.0071158787880474</v>
      </c>
      <c r="BT115" s="49">
        <f t="shared" si="610"/>
        <v>-0.00753447075392095</v>
      </c>
      <c r="BU115" s="49">
        <f t="shared" si="610"/>
        <v>-0.00657182403449634</v>
      </c>
      <c r="BV115" s="49">
        <f t="shared" si="610"/>
        <v>-0.007175637089107</v>
      </c>
      <c r="BW115" s="49">
        <f t="shared" si="610"/>
        <v>-0.00682112008293149</v>
      </c>
      <c r="BX115" s="49">
        <f t="shared" si="610"/>
        <v>-0.00611663077500792</v>
      </c>
      <c r="BY115" s="49">
        <f t="shared" si="610"/>
        <v>-0.00587984865739764</v>
      </c>
      <c r="BZ115" s="49">
        <f t="shared" ref="BZ115:BZ153" si="611">SUM(BL115:BY115)</f>
        <v>-0.0973304610611818</v>
      </c>
      <c r="CA115" s="49"/>
      <c r="CB115" s="49"/>
      <c r="CC115" s="50"/>
      <c r="CD115" s="49"/>
      <c r="CE115" s="49"/>
      <c r="CF115" s="49">
        <f t="shared" ref="CF115:CF138" si="612">AW115*$CD$154</f>
        <v>0.000409376908647888</v>
      </c>
      <c r="CG115" s="49">
        <f t="shared" ref="CG115:CS115" si="613">AX115*$CD$154</f>
        <v>0.000369160225458023</v>
      </c>
      <c r="CH115" s="49">
        <f t="shared" si="613"/>
        <v>0.000330673292082775</v>
      </c>
      <c r="CI115" s="49">
        <f t="shared" si="613"/>
        <v>0.000395767847606409</v>
      </c>
      <c r="CJ115" s="49">
        <f t="shared" si="613"/>
        <v>0.00040891903369696</v>
      </c>
      <c r="CK115" s="49">
        <f t="shared" si="613"/>
        <v>0.000445956029727602</v>
      </c>
      <c r="CL115" s="49">
        <f t="shared" si="613"/>
        <v>0.000413268845730777</v>
      </c>
      <c r="CM115" s="49">
        <f t="shared" si="613"/>
        <v>0.000393096910392661</v>
      </c>
      <c r="CN115" s="49">
        <f t="shared" si="613"/>
        <v>0.00042031503247562</v>
      </c>
      <c r="CO115" s="49">
        <f t="shared" si="613"/>
        <v>0.000358196664133018</v>
      </c>
      <c r="CP115" s="49">
        <f t="shared" si="613"/>
        <v>0.000396963409978277</v>
      </c>
      <c r="CQ115" s="49">
        <f t="shared" si="613"/>
        <v>0.000374120537426412</v>
      </c>
      <c r="CR115" s="49">
        <f t="shared" si="613"/>
        <v>0.000329426854716359</v>
      </c>
      <c r="CS115" s="49">
        <f t="shared" si="613"/>
        <v>0.000314622231303011</v>
      </c>
      <c r="CT115" s="58">
        <v>2021</v>
      </c>
    </row>
    <row r="116" ht="22.5" customHeight="1" spans="1:98">
      <c r="A116" s="42">
        <v>2020</v>
      </c>
      <c r="B116" s="40">
        <v>15.602</v>
      </c>
      <c r="C116" s="40">
        <v>14.224</v>
      </c>
      <c r="D116" s="40">
        <v>12.626</v>
      </c>
      <c r="E116" s="40">
        <v>15.186</v>
      </c>
      <c r="F116" s="40">
        <v>15.988</v>
      </c>
      <c r="G116" s="40">
        <v>17.369</v>
      </c>
      <c r="H116" s="40">
        <v>15.878</v>
      </c>
      <c r="I116" s="40">
        <v>15.286</v>
      </c>
      <c r="J116" s="40">
        <v>16.114</v>
      </c>
      <c r="K116" s="40">
        <v>14.145</v>
      </c>
      <c r="L116" s="40">
        <v>15.218</v>
      </c>
      <c r="M116" s="40">
        <v>14.729</v>
      </c>
      <c r="N116" s="40">
        <v>12.836</v>
      </c>
      <c r="O116" s="40">
        <v>12.19</v>
      </c>
      <c r="Q116" s="50"/>
      <c r="R116" s="49">
        <f t="shared" si="597"/>
        <v>15.5803428509859</v>
      </c>
      <c r="S116" s="49">
        <f t="shared" ref="S116:AE116" si="614">(C116-MIN($B$114:$O$153)/(MAX($B$114:$O$153)-MIN($B$114:$O$153)))</f>
        <v>14.2023428509859</v>
      </c>
      <c r="T116" s="49">
        <f t="shared" si="614"/>
        <v>12.6043428509859</v>
      </c>
      <c r="U116" s="49">
        <f t="shared" si="614"/>
        <v>15.1643428509859</v>
      </c>
      <c r="V116" s="49">
        <f t="shared" si="614"/>
        <v>15.9663428509859</v>
      </c>
      <c r="W116" s="49">
        <f t="shared" si="614"/>
        <v>17.3473428509859</v>
      </c>
      <c r="X116" s="49">
        <f t="shared" si="614"/>
        <v>15.8563428509859</v>
      </c>
      <c r="Y116" s="49">
        <f t="shared" si="614"/>
        <v>15.2643428509859</v>
      </c>
      <c r="Z116" s="49">
        <f t="shared" si="614"/>
        <v>16.0923428509859</v>
      </c>
      <c r="AA116" s="49">
        <f t="shared" si="614"/>
        <v>14.1233428509859</v>
      </c>
      <c r="AB116" s="49">
        <f t="shared" si="614"/>
        <v>15.1963428509859</v>
      </c>
      <c r="AC116" s="49">
        <f t="shared" si="614"/>
        <v>14.7073428509859</v>
      </c>
      <c r="AD116" s="49">
        <f t="shared" si="614"/>
        <v>12.8143428509859</v>
      </c>
      <c r="AE116" s="49">
        <f t="shared" si="614"/>
        <v>12.1683428509859</v>
      </c>
      <c r="AF116" s="50"/>
      <c r="AG116" s="49">
        <f t="shared" si="599"/>
        <v>15.5804428509859</v>
      </c>
      <c r="AH116" s="49">
        <f t="shared" ref="AH116:AT116" si="615">S116+0.0001</f>
        <v>14.2024428509859</v>
      </c>
      <c r="AI116" s="49">
        <f t="shared" si="615"/>
        <v>12.6044428509859</v>
      </c>
      <c r="AJ116" s="49">
        <f t="shared" si="615"/>
        <v>15.1644428509859</v>
      </c>
      <c r="AK116" s="49">
        <f t="shared" si="615"/>
        <v>15.9664428509859</v>
      </c>
      <c r="AL116" s="49">
        <f t="shared" si="615"/>
        <v>17.3474428509859</v>
      </c>
      <c r="AM116" s="49">
        <f t="shared" si="615"/>
        <v>15.8564428509859</v>
      </c>
      <c r="AN116" s="49">
        <f t="shared" si="615"/>
        <v>15.2644428509859</v>
      </c>
      <c r="AO116" s="49">
        <f t="shared" si="615"/>
        <v>16.0924428509859</v>
      </c>
      <c r="AP116" s="49">
        <f t="shared" si="615"/>
        <v>14.1234428509859</v>
      </c>
      <c r="AQ116" s="49">
        <f t="shared" si="615"/>
        <v>15.1964428509859</v>
      </c>
      <c r="AR116" s="49">
        <f t="shared" si="615"/>
        <v>14.7074428509859</v>
      </c>
      <c r="AS116" s="49">
        <f t="shared" si="615"/>
        <v>12.8144428509859</v>
      </c>
      <c r="AT116" s="49">
        <f t="shared" si="615"/>
        <v>12.1684428509859</v>
      </c>
      <c r="AU116" s="49">
        <f t="shared" si="601"/>
        <v>207.089199913802</v>
      </c>
      <c r="AV116" s="50"/>
      <c r="AW116" s="49">
        <f t="shared" si="602"/>
        <v>0.00104384191340197</v>
      </c>
      <c r="AX116" s="49">
        <f t="shared" ref="AX116:BJ116" si="616">AH116/$AU$154</f>
        <v>0.000951520137286544</v>
      </c>
      <c r="AY116" s="49">
        <f t="shared" si="616"/>
        <v>0.000844459035521339</v>
      </c>
      <c r="AZ116" s="49">
        <f t="shared" si="616"/>
        <v>0.00101597118853694</v>
      </c>
      <c r="BA116" s="49">
        <f t="shared" si="616"/>
        <v>0.00106970273022385</v>
      </c>
      <c r="BB116" s="49">
        <f t="shared" si="616"/>
        <v>0.00116222549714359</v>
      </c>
      <c r="BC116" s="49">
        <f t="shared" si="616"/>
        <v>0.00106233306739896</v>
      </c>
      <c r="BD116" s="49">
        <f t="shared" si="616"/>
        <v>0.00102267088201411</v>
      </c>
      <c r="BE116" s="49">
        <f t="shared" si="616"/>
        <v>0.00107814434400509</v>
      </c>
      <c r="BF116" s="49">
        <f t="shared" si="616"/>
        <v>0.000946227379439578</v>
      </c>
      <c r="BG116" s="49">
        <f t="shared" si="616"/>
        <v>0.00101811509044963</v>
      </c>
      <c r="BH116" s="49">
        <f t="shared" si="616"/>
        <v>0.000985353589346261</v>
      </c>
      <c r="BI116" s="49">
        <f t="shared" si="616"/>
        <v>0.0008585283918234</v>
      </c>
      <c r="BJ116" s="49">
        <f t="shared" si="616"/>
        <v>0.000815248371960871</v>
      </c>
      <c r="BK116" s="49"/>
      <c r="BL116" s="49">
        <f t="shared" si="604"/>
        <v>-0.00716581526248515</v>
      </c>
      <c r="BM116" s="49">
        <f t="shared" si="605"/>
        <v>-0.00662015350105843</v>
      </c>
      <c r="BN116" s="49">
        <f t="shared" si="606"/>
        <v>-0.00597607980390213</v>
      </c>
      <c r="BO116" s="49">
        <f t="shared" si="607"/>
        <v>-0.00700198228655594</v>
      </c>
      <c r="BP116" s="49">
        <f t="shared" si="608"/>
        <v>-0.00731716726912798</v>
      </c>
      <c r="BQ116" s="49">
        <f t="shared" si="609"/>
        <v>-0.00785364416840325</v>
      </c>
      <c r="BR116" s="49">
        <f t="shared" ref="BR116:BY116" si="617">BC116*LN(BC116)</f>
        <v>-0.00727410023339503</v>
      </c>
      <c r="BS116" s="49">
        <f t="shared" si="617"/>
        <v>-0.00704143423773718</v>
      </c>
      <c r="BT116" s="49">
        <f t="shared" si="617"/>
        <v>-0.00736643623348325</v>
      </c>
      <c r="BU116" s="49">
        <f t="shared" si="617"/>
        <v>-0.00658860741472036</v>
      </c>
      <c r="BV116" s="49">
        <f t="shared" si="617"/>
        <v>-0.00701461170385078</v>
      </c>
      <c r="BW116" s="49">
        <f t="shared" si="617"/>
        <v>-0.00682112008293149</v>
      </c>
      <c r="BX116" s="49">
        <f t="shared" si="617"/>
        <v>-0.00606146011211837</v>
      </c>
      <c r="BY116" s="49">
        <f t="shared" si="617"/>
        <v>-0.00579806088411871</v>
      </c>
      <c r="BZ116" s="49">
        <f t="shared" si="611"/>
        <v>-0.095900673193888</v>
      </c>
      <c r="CA116" s="49"/>
      <c r="CB116" s="49"/>
      <c r="CC116" s="50"/>
      <c r="CD116" s="49"/>
      <c r="CE116" s="49"/>
      <c r="CF116" s="49">
        <f t="shared" si="612"/>
        <v>0.000396327472546433</v>
      </c>
      <c r="CG116" s="49">
        <f t="shared" ref="CG116:CS116" si="618">AX116*$CD$154</f>
        <v>0.000361274601303147</v>
      </c>
      <c r="CH116" s="49">
        <f t="shared" si="618"/>
        <v>0.000320625480659626</v>
      </c>
      <c r="CI116" s="49">
        <f t="shared" si="618"/>
        <v>0.000385745473680537</v>
      </c>
      <c r="CJ116" s="49">
        <f t="shared" si="618"/>
        <v>0.000406146346494116</v>
      </c>
      <c r="CK116" s="49">
        <f t="shared" si="618"/>
        <v>0.000441275530229223</v>
      </c>
      <c r="CL116" s="49">
        <f t="shared" si="618"/>
        <v>0.000403348221793998</v>
      </c>
      <c r="CM116" s="49">
        <f t="shared" si="618"/>
        <v>0.000388289223407916</v>
      </c>
      <c r="CN116" s="49">
        <f t="shared" si="618"/>
        <v>0.000409351471150615</v>
      </c>
      <c r="CO116" s="49">
        <f t="shared" si="618"/>
        <v>0.000359265039018517</v>
      </c>
      <c r="CP116" s="49">
        <f t="shared" si="618"/>
        <v>0.000386559473593296</v>
      </c>
      <c r="CQ116" s="49">
        <f t="shared" si="618"/>
        <v>0.000374120537426412</v>
      </c>
      <c r="CR116" s="49">
        <f t="shared" si="618"/>
        <v>0.000325967355087123</v>
      </c>
      <c r="CS116" s="49">
        <f t="shared" si="618"/>
        <v>0.000309534731848253</v>
      </c>
      <c r="CT116" s="58">
        <v>2020</v>
      </c>
    </row>
    <row r="117" ht="22.5" customHeight="1" spans="1:98">
      <c r="A117" s="43">
        <v>2019</v>
      </c>
      <c r="B117" s="40">
        <v>15.12</v>
      </c>
      <c r="C117" s="40">
        <v>13.898</v>
      </c>
      <c r="D117" s="40">
        <v>12.264</v>
      </c>
      <c r="E117" s="40">
        <v>12.887</v>
      </c>
      <c r="F117" s="40">
        <v>15.909</v>
      </c>
      <c r="G117" s="40">
        <v>16.868</v>
      </c>
      <c r="H117" s="40">
        <v>30.103</v>
      </c>
      <c r="I117" s="40">
        <v>15.032</v>
      </c>
      <c r="J117" s="40">
        <v>15.682</v>
      </c>
      <c r="K117" s="40">
        <v>14.034</v>
      </c>
      <c r="L117" s="40">
        <v>14.762</v>
      </c>
      <c r="M117" s="40">
        <v>14.615</v>
      </c>
      <c r="N117" s="40">
        <v>12.584</v>
      </c>
      <c r="O117" s="40">
        <v>11.886</v>
      </c>
      <c r="Q117" s="50"/>
      <c r="R117" s="49">
        <f t="shared" si="597"/>
        <v>15.0983428509859</v>
      </c>
      <c r="S117" s="49">
        <f t="shared" ref="S117:AE117" si="619">(C117-MIN($B$114:$O$153)/(MAX($B$114:$O$153)-MIN($B$114:$O$153)))</f>
        <v>13.8763428509859</v>
      </c>
      <c r="T117" s="49">
        <f t="shared" si="619"/>
        <v>12.2423428509859</v>
      </c>
      <c r="U117" s="49">
        <f t="shared" si="619"/>
        <v>12.8653428509859</v>
      </c>
      <c r="V117" s="49">
        <f t="shared" si="619"/>
        <v>15.8873428509859</v>
      </c>
      <c r="W117" s="49">
        <f t="shared" si="619"/>
        <v>16.8463428509859</v>
      </c>
      <c r="X117" s="49">
        <f t="shared" si="619"/>
        <v>30.0813428509859</v>
      </c>
      <c r="Y117" s="49">
        <f t="shared" si="619"/>
        <v>15.0103428509859</v>
      </c>
      <c r="Z117" s="49">
        <f t="shared" si="619"/>
        <v>15.6603428509859</v>
      </c>
      <c r="AA117" s="49">
        <f t="shared" si="619"/>
        <v>14.0123428509859</v>
      </c>
      <c r="AB117" s="49">
        <f t="shared" si="619"/>
        <v>14.7403428509859</v>
      </c>
      <c r="AC117" s="49">
        <f t="shared" si="619"/>
        <v>14.5933428509859</v>
      </c>
      <c r="AD117" s="49">
        <f t="shared" si="619"/>
        <v>12.5623428509859</v>
      </c>
      <c r="AE117" s="49">
        <f t="shared" si="619"/>
        <v>11.8643428509859</v>
      </c>
      <c r="AF117" s="50"/>
      <c r="AG117" s="49">
        <f t="shared" si="599"/>
        <v>15.0984428509859</v>
      </c>
      <c r="AH117" s="49">
        <f t="shared" ref="AH117:AT117" si="620">S117+0.0001</f>
        <v>13.8764428509859</v>
      </c>
      <c r="AI117" s="49">
        <f t="shared" si="620"/>
        <v>12.2424428509859</v>
      </c>
      <c r="AJ117" s="49">
        <f t="shared" si="620"/>
        <v>12.8654428509859</v>
      </c>
      <c r="AK117" s="49">
        <f t="shared" si="620"/>
        <v>15.8874428509859</v>
      </c>
      <c r="AL117" s="49">
        <f t="shared" si="620"/>
        <v>16.8464428509859</v>
      </c>
      <c r="AM117" s="49">
        <f t="shared" si="620"/>
        <v>30.0814428509859</v>
      </c>
      <c r="AN117" s="49">
        <f t="shared" si="620"/>
        <v>15.0104428509859</v>
      </c>
      <c r="AO117" s="49">
        <f t="shared" si="620"/>
        <v>15.6604428509859</v>
      </c>
      <c r="AP117" s="49">
        <f t="shared" si="620"/>
        <v>14.0124428509859</v>
      </c>
      <c r="AQ117" s="49">
        <f t="shared" si="620"/>
        <v>14.7404428509859</v>
      </c>
      <c r="AR117" s="49">
        <f t="shared" si="620"/>
        <v>14.5934428509859</v>
      </c>
      <c r="AS117" s="49">
        <f t="shared" si="620"/>
        <v>12.5624428509859</v>
      </c>
      <c r="AT117" s="49">
        <f t="shared" si="620"/>
        <v>11.8644428509859</v>
      </c>
      <c r="AU117" s="49">
        <f t="shared" si="601"/>
        <v>215.342199913802</v>
      </c>
      <c r="AV117" s="50"/>
      <c r="AW117" s="49">
        <f t="shared" si="602"/>
        <v>0.001011549390842</v>
      </c>
      <c r="AX117" s="49">
        <f t="shared" ref="AX117:BJ117" si="621">AH117/$AU$154</f>
        <v>0.000929679136550964</v>
      </c>
      <c r="AY117" s="49">
        <f t="shared" si="621"/>
        <v>0.000820206145133978</v>
      </c>
      <c r="AZ117" s="49">
        <f t="shared" si="621"/>
        <v>0.000861945235496758</v>
      </c>
      <c r="BA117" s="49">
        <f t="shared" si="621"/>
        <v>0.00106440997237689</v>
      </c>
      <c r="BB117" s="49">
        <f t="shared" si="621"/>
        <v>0.00112866003282296</v>
      </c>
      <c r="BC117" s="49">
        <f t="shared" si="621"/>
        <v>0.00201536446452664</v>
      </c>
      <c r="BD117" s="49">
        <f t="shared" si="621"/>
        <v>0.00100565366058209</v>
      </c>
      <c r="BE117" s="49">
        <f t="shared" si="621"/>
        <v>0.00104920166818371</v>
      </c>
      <c r="BF117" s="49">
        <f t="shared" si="621"/>
        <v>0.000938790719679917</v>
      </c>
      <c r="BG117" s="49">
        <f t="shared" si="621"/>
        <v>0.000987564488193727</v>
      </c>
      <c r="BH117" s="49">
        <f t="shared" si="621"/>
        <v>0.000977715938782285</v>
      </c>
      <c r="BI117" s="49">
        <f t="shared" si="621"/>
        <v>0.000841645164260927</v>
      </c>
      <c r="BJ117" s="49">
        <f t="shared" si="621"/>
        <v>0.000794881303790269</v>
      </c>
      <c r="BK117" s="49"/>
      <c r="BL117" s="49">
        <f t="shared" si="604"/>
        <v>-0.00697591981477027</v>
      </c>
      <c r="BM117" s="49">
        <f t="shared" si="605"/>
        <v>-0.00648978423041447</v>
      </c>
      <c r="BN117" s="49">
        <f t="shared" si="606"/>
        <v>-0.00582834783730783</v>
      </c>
      <c r="BO117" s="49">
        <f t="shared" si="607"/>
        <v>-0.0060821603881011</v>
      </c>
      <c r="BP117" s="49">
        <f t="shared" si="608"/>
        <v>-0.00728624246560225</v>
      </c>
      <c r="BQ117" s="49">
        <f t="shared" si="609"/>
        <v>-0.00765990431493535</v>
      </c>
      <c r="BR117" s="49">
        <f t="shared" ref="BR117:BY117" si="622">BC117*LN(BC117)</f>
        <v>-0.0125092769918492</v>
      </c>
      <c r="BS117" s="49">
        <f t="shared" si="622"/>
        <v>-0.00694113977022654</v>
      </c>
      <c r="BT117" s="49">
        <f t="shared" si="622"/>
        <v>-0.00719723566872246</v>
      </c>
      <c r="BU117" s="49">
        <f t="shared" si="622"/>
        <v>-0.00654423310665121</v>
      </c>
      <c r="BV117" s="49">
        <f t="shared" si="622"/>
        <v>-0.00683421167496837</v>
      </c>
      <c r="BW117" s="49">
        <f t="shared" si="622"/>
        <v>-0.00677585634386479</v>
      </c>
      <c r="BX117" s="49">
        <f t="shared" si="622"/>
        <v>-0.00595897573735507</v>
      </c>
      <c r="BY117" s="49">
        <f t="shared" si="622"/>
        <v>-0.00567332044493738</v>
      </c>
      <c r="BZ117" s="49">
        <f t="shared" si="611"/>
        <v>-0.0987566087897063</v>
      </c>
      <c r="CA117" s="49"/>
      <c r="CB117" s="49"/>
      <c r="CC117" s="50"/>
      <c r="CD117" s="49"/>
      <c r="CE117" s="49"/>
      <c r="CF117" s="49">
        <f t="shared" si="612"/>
        <v>0.000384066598860464</v>
      </c>
      <c r="CG117" s="49">
        <f t="shared" ref="CG117:CS117" si="623">AX117*$CD$154</f>
        <v>0.000352981977191891</v>
      </c>
      <c r="CH117" s="49">
        <f t="shared" si="623"/>
        <v>0.000311417106646514</v>
      </c>
      <c r="CI117" s="49">
        <f t="shared" si="623"/>
        <v>0.000327264667448087</v>
      </c>
      <c r="CJ117" s="49">
        <f t="shared" si="623"/>
        <v>0.000404136784209488</v>
      </c>
      <c r="CK117" s="49">
        <f t="shared" si="623"/>
        <v>0.000428531344095053</v>
      </c>
      <c r="CL117" s="49">
        <f t="shared" si="623"/>
        <v>0.000765196620513697</v>
      </c>
      <c r="CM117" s="49">
        <f t="shared" si="623"/>
        <v>0.000381828099100371</v>
      </c>
      <c r="CN117" s="49">
        <f t="shared" si="623"/>
        <v>0.000398362472328337</v>
      </c>
      <c r="CO117" s="49">
        <f t="shared" si="623"/>
        <v>0.000356441476821126</v>
      </c>
      <c r="CP117" s="49">
        <f t="shared" si="623"/>
        <v>0.000374959974836447</v>
      </c>
      <c r="CQ117" s="49">
        <f t="shared" si="623"/>
        <v>0.0003712206627372</v>
      </c>
      <c r="CR117" s="49">
        <f t="shared" si="623"/>
        <v>0.000319557105774127</v>
      </c>
      <c r="CS117" s="49">
        <f t="shared" si="623"/>
        <v>0.00030180173267702</v>
      </c>
      <c r="CT117" s="59">
        <v>2019</v>
      </c>
    </row>
    <row r="118" ht="22.5" customHeight="1" spans="1:98">
      <c r="A118" s="43">
        <v>2018</v>
      </c>
      <c r="B118" s="40">
        <v>14.184</v>
      </c>
      <c r="C118" s="40">
        <v>13.494</v>
      </c>
      <c r="D118" s="40">
        <v>11.818</v>
      </c>
      <c r="E118" s="40">
        <v>14.054</v>
      </c>
      <c r="F118" s="40">
        <v>13.447</v>
      </c>
      <c r="G118" s="40">
        <v>16.19</v>
      </c>
      <c r="H118" s="40">
        <v>14.756</v>
      </c>
      <c r="I118" s="40">
        <v>14.798</v>
      </c>
      <c r="J118" s="40">
        <v>15.113</v>
      </c>
      <c r="K118" s="40">
        <v>13.875</v>
      </c>
      <c r="L118" s="40">
        <v>14.131</v>
      </c>
      <c r="M118" s="40">
        <v>14.281</v>
      </c>
      <c r="N118" s="40">
        <v>12.182</v>
      </c>
      <c r="O118" s="40">
        <v>11.494</v>
      </c>
      <c r="Q118" s="50"/>
      <c r="R118" s="49">
        <f t="shared" si="597"/>
        <v>14.1623428509859</v>
      </c>
      <c r="S118" s="49">
        <f t="shared" ref="S118:AE118" si="624">(C118-MIN($B$114:$O$153)/(MAX($B$114:$O$153)-MIN($B$114:$O$153)))</f>
        <v>13.4723428509859</v>
      </c>
      <c r="T118" s="49">
        <f t="shared" si="624"/>
        <v>11.7963428509859</v>
      </c>
      <c r="U118" s="49">
        <f t="shared" si="624"/>
        <v>14.0323428509859</v>
      </c>
      <c r="V118" s="49">
        <f t="shared" si="624"/>
        <v>13.4253428509859</v>
      </c>
      <c r="W118" s="49">
        <f t="shared" si="624"/>
        <v>16.1683428509859</v>
      </c>
      <c r="X118" s="49">
        <f t="shared" si="624"/>
        <v>14.7343428509859</v>
      </c>
      <c r="Y118" s="49">
        <f t="shared" si="624"/>
        <v>14.7763428509859</v>
      </c>
      <c r="Z118" s="49">
        <f t="shared" si="624"/>
        <v>15.0913428509859</v>
      </c>
      <c r="AA118" s="49">
        <f t="shared" si="624"/>
        <v>13.8533428509859</v>
      </c>
      <c r="AB118" s="49">
        <f t="shared" si="624"/>
        <v>14.1093428509859</v>
      </c>
      <c r="AC118" s="49">
        <f t="shared" si="624"/>
        <v>14.2593428509859</v>
      </c>
      <c r="AD118" s="49">
        <f t="shared" si="624"/>
        <v>12.1603428509859</v>
      </c>
      <c r="AE118" s="49">
        <f t="shared" si="624"/>
        <v>11.4723428509859</v>
      </c>
      <c r="AF118" s="50"/>
      <c r="AG118" s="49">
        <f t="shared" si="599"/>
        <v>14.1624428509859</v>
      </c>
      <c r="AH118" s="49">
        <f t="shared" ref="AH118:AT118" si="625">S118+0.0001</f>
        <v>13.4724428509859</v>
      </c>
      <c r="AI118" s="49">
        <f t="shared" si="625"/>
        <v>11.7964428509859</v>
      </c>
      <c r="AJ118" s="49">
        <f t="shared" si="625"/>
        <v>14.0324428509859</v>
      </c>
      <c r="AK118" s="49">
        <f t="shared" si="625"/>
        <v>13.4254428509859</v>
      </c>
      <c r="AL118" s="49">
        <f t="shared" si="625"/>
        <v>16.1684428509859</v>
      </c>
      <c r="AM118" s="49">
        <f t="shared" si="625"/>
        <v>14.7344428509859</v>
      </c>
      <c r="AN118" s="49">
        <f t="shared" si="625"/>
        <v>14.7764428509859</v>
      </c>
      <c r="AO118" s="49">
        <f t="shared" si="625"/>
        <v>15.0914428509859</v>
      </c>
      <c r="AP118" s="49">
        <f t="shared" si="625"/>
        <v>13.8534428509859</v>
      </c>
      <c r="AQ118" s="49">
        <f t="shared" si="625"/>
        <v>14.1094428509859</v>
      </c>
      <c r="AR118" s="49">
        <f t="shared" si="625"/>
        <v>14.2594428509859</v>
      </c>
      <c r="AS118" s="49">
        <f t="shared" si="625"/>
        <v>12.1604428509859</v>
      </c>
      <c r="AT118" s="49">
        <f t="shared" si="625"/>
        <v>11.4724428509859</v>
      </c>
      <c r="AU118" s="49">
        <f t="shared" si="601"/>
        <v>193.515199913802</v>
      </c>
      <c r="AV118" s="50"/>
      <c r="AW118" s="49">
        <f t="shared" si="602"/>
        <v>0.000948840259895675</v>
      </c>
      <c r="AX118" s="49">
        <f t="shared" ref="AX118:BJ118" si="626">AH118/$AU$154</f>
        <v>0.00090261237490319</v>
      </c>
      <c r="AY118" s="49">
        <f t="shared" si="626"/>
        <v>0.000790325512225792</v>
      </c>
      <c r="AZ118" s="49">
        <f t="shared" si="626"/>
        <v>0.000940130658375352</v>
      </c>
      <c r="BA118" s="49">
        <f t="shared" si="626"/>
        <v>0.000899463518968919</v>
      </c>
      <c r="BB118" s="49">
        <f t="shared" si="626"/>
        <v>0.00108323611104774</v>
      </c>
      <c r="BC118" s="49">
        <f t="shared" si="626"/>
        <v>0.000987162506585097</v>
      </c>
      <c r="BD118" s="49">
        <f t="shared" si="626"/>
        <v>0.000989976377845509</v>
      </c>
      <c r="BE118" s="49">
        <f t="shared" si="626"/>
        <v>0.0010110804122986</v>
      </c>
      <c r="BF118" s="49">
        <f t="shared" si="626"/>
        <v>0.000928138207051214</v>
      </c>
      <c r="BG118" s="49">
        <f t="shared" si="626"/>
        <v>0.000945289422352774</v>
      </c>
      <c r="BH118" s="49">
        <f t="shared" si="626"/>
        <v>0.000955338962568531</v>
      </c>
      <c r="BI118" s="49">
        <f t="shared" si="626"/>
        <v>0.000814712396482697</v>
      </c>
      <c r="BJ118" s="49">
        <f t="shared" si="626"/>
        <v>0.000768618505359755</v>
      </c>
      <c r="BK118" s="49"/>
      <c r="BL118" s="49">
        <f t="shared" si="604"/>
        <v>-0.00660418448890559</v>
      </c>
      <c r="BM118" s="49">
        <f t="shared" si="605"/>
        <v>-0.00632750894024054</v>
      </c>
      <c r="BN118" s="49">
        <f t="shared" si="606"/>
        <v>-0.00564534702389633</v>
      </c>
      <c r="BO118" s="49">
        <f t="shared" si="607"/>
        <v>-0.00655223281490444</v>
      </c>
      <c r="BP118" s="49">
        <f t="shared" si="608"/>
        <v>-0.00630857813268717</v>
      </c>
      <c r="BQ118" s="49">
        <f t="shared" si="609"/>
        <v>-0.00739612203101902</v>
      </c>
      <c r="BR118" s="49">
        <f t="shared" ref="BR118:BY118" si="627">BC118*LN(BC118)</f>
        <v>-0.00683183175398609</v>
      </c>
      <c r="BS118" s="49">
        <f t="shared" si="627"/>
        <v>-0.00684848776708698</v>
      </c>
      <c r="BT118" s="49">
        <f t="shared" si="627"/>
        <v>-0.0069731544809502</v>
      </c>
      <c r="BU118" s="49">
        <f t="shared" si="627"/>
        <v>-0.00648056716023155</v>
      </c>
      <c r="BV118" s="49">
        <f t="shared" si="627"/>
        <v>-0.00658301388563559</v>
      </c>
      <c r="BW118" s="49">
        <f t="shared" si="627"/>
        <v>-0.0066428963076244</v>
      </c>
      <c r="BX118" s="49">
        <f t="shared" si="627"/>
        <v>-0.00579478481626374</v>
      </c>
      <c r="BY118" s="49">
        <f t="shared" si="627"/>
        <v>-0.00551169858687978</v>
      </c>
      <c r="BZ118" s="49">
        <f t="shared" si="611"/>
        <v>-0.0905004081903114</v>
      </c>
      <c r="CA118" s="49"/>
      <c r="CB118" s="49"/>
      <c r="CC118" s="50"/>
      <c r="CD118" s="49"/>
      <c r="CE118" s="49"/>
      <c r="CF118" s="49">
        <f t="shared" si="612"/>
        <v>0.000360257101412195</v>
      </c>
      <c r="CG118" s="49">
        <f t="shared" ref="CG118:CS118" si="628">AX118*$CD$154</f>
        <v>0.000342705228293278</v>
      </c>
      <c r="CH118" s="49">
        <f t="shared" si="628"/>
        <v>0.000300071982862402</v>
      </c>
      <c r="CI118" s="49">
        <f t="shared" si="628"/>
        <v>0.000356950226766602</v>
      </c>
      <c r="CJ118" s="49">
        <f t="shared" si="628"/>
        <v>0.00034150966592141</v>
      </c>
      <c r="CK118" s="49">
        <f t="shared" si="628"/>
        <v>0.000411284720943423</v>
      </c>
      <c r="CL118" s="49">
        <f t="shared" si="628"/>
        <v>0.000374807349852804</v>
      </c>
      <c r="CM118" s="49">
        <f t="shared" si="628"/>
        <v>0.000375875724738304</v>
      </c>
      <c r="CN118" s="49">
        <f t="shared" si="628"/>
        <v>0.000383888536379548</v>
      </c>
      <c r="CO118" s="49">
        <f t="shared" si="628"/>
        <v>0.000352396914754593</v>
      </c>
      <c r="CP118" s="49">
        <f t="shared" si="628"/>
        <v>0.000358908914056684</v>
      </c>
      <c r="CQ118" s="49">
        <f t="shared" si="628"/>
        <v>0.000362724538647753</v>
      </c>
      <c r="CR118" s="49">
        <f t="shared" si="628"/>
        <v>0.000309331231870063</v>
      </c>
      <c r="CS118" s="49">
        <f t="shared" si="628"/>
        <v>0.000291830233745693</v>
      </c>
      <c r="CT118" s="59">
        <v>2018</v>
      </c>
    </row>
    <row r="119" ht="22.5" customHeight="1" spans="1:98">
      <c r="A119" s="43">
        <v>2017</v>
      </c>
      <c r="B119" s="40">
        <v>13.946</v>
      </c>
      <c r="C119" s="40">
        <v>13.117</v>
      </c>
      <c r="D119" s="40">
        <v>11.429</v>
      </c>
      <c r="E119" s="40">
        <v>13.766</v>
      </c>
      <c r="F119" s="40">
        <v>15.489</v>
      </c>
      <c r="G119" s="40">
        <v>15.636</v>
      </c>
      <c r="H119" s="40">
        <v>14.28</v>
      </c>
      <c r="I119" s="40">
        <v>14.578</v>
      </c>
      <c r="J119" s="40">
        <v>8.955</v>
      </c>
      <c r="K119" s="40">
        <v>13.744</v>
      </c>
      <c r="L119" s="40">
        <v>13.481</v>
      </c>
      <c r="M119" s="40">
        <v>14.002</v>
      </c>
      <c r="N119" s="40">
        <v>11.801</v>
      </c>
      <c r="O119" s="40">
        <v>11.227</v>
      </c>
      <c r="Q119" s="50"/>
      <c r="R119" s="49">
        <f t="shared" si="597"/>
        <v>13.9243428509859</v>
      </c>
      <c r="S119" s="49">
        <f t="shared" ref="S119:AE119" si="629">(C119-MIN($B$114:$O$153)/(MAX($B$114:$O$153)-MIN($B$114:$O$153)))</f>
        <v>13.0953428509859</v>
      </c>
      <c r="T119" s="49">
        <f t="shared" si="629"/>
        <v>11.4073428509859</v>
      </c>
      <c r="U119" s="49">
        <f t="shared" si="629"/>
        <v>13.7443428509859</v>
      </c>
      <c r="V119" s="49">
        <f t="shared" si="629"/>
        <v>15.4673428509859</v>
      </c>
      <c r="W119" s="49">
        <f t="shared" si="629"/>
        <v>15.6143428509859</v>
      </c>
      <c r="X119" s="49">
        <f t="shared" si="629"/>
        <v>14.2583428509859</v>
      </c>
      <c r="Y119" s="49">
        <f t="shared" si="629"/>
        <v>14.5563428509859</v>
      </c>
      <c r="Z119" s="49">
        <f t="shared" si="629"/>
        <v>8.93334285098589</v>
      </c>
      <c r="AA119" s="49">
        <f t="shared" si="629"/>
        <v>13.7223428509859</v>
      </c>
      <c r="AB119" s="49">
        <f t="shared" si="629"/>
        <v>13.4593428509859</v>
      </c>
      <c r="AC119" s="49">
        <f t="shared" si="629"/>
        <v>13.9803428509859</v>
      </c>
      <c r="AD119" s="49">
        <f t="shared" si="629"/>
        <v>11.7793428509859</v>
      </c>
      <c r="AE119" s="49">
        <f t="shared" si="629"/>
        <v>11.2053428509859</v>
      </c>
      <c r="AF119" s="50"/>
      <c r="AG119" s="49">
        <f t="shared" si="599"/>
        <v>13.9244428509859</v>
      </c>
      <c r="AH119" s="49">
        <f t="shared" ref="AH119:AT119" si="630">S119+0.0001</f>
        <v>13.0954428509859</v>
      </c>
      <c r="AI119" s="49">
        <f t="shared" si="630"/>
        <v>11.4074428509859</v>
      </c>
      <c r="AJ119" s="49">
        <f t="shared" si="630"/>
        <v>13.7444428509859</v>
      </c>
      <c r="AK119" s="49">
        <f t="shared" si="630"/>
        <v>15.4674428509859</v>
      </c>
      <c r="AL119" s="49">
        <f t="shared" si="630"/>
        <v>15.6144428509859</v>
      </c>
      <c r="AM119" s="49">
        <f t="shared" si="630"/>
        <v>14.2584428509859</v>
      </c>
      <c r="AN119" s="49">
        <f t="shared" si="630"/>
        <v>14.5564428509859</v>
      </c>
      <c r="AO119" s="49">
        <f t="shared" si="630"/>
        <v>8.93344285098589</v>
      </c>
      <c r="AP119" s="49">
        <f t="shared" si="630"/>
        <v>13.7224428509859</v>
      </c>
      <c r="AQ119" s="49">
        <f t="shared" si="630"/>
        <v>13.4594428509859</v>
      </c>
      <c r="AR119" s="49">
        <f t="shared" si="630"/>
        <v>13.9804428509859</v>
      </c>
      <c r="AS119" s="49">
        <f t="shared" si="630"/>
        <v>11.7794428509859</v>
      </c>
      <c r="AT119" s="49">
        <f t="shared" si="630"/>
        <v>11.2054428509859</v>
      </c>
      <c r="AU119" s="49">
        <f t="shared" si="601"/>
        <v>185.149199913802</v>
      </c>
      <c r="AV119" s="50"/>
      <c r="AW119" s="49">
        <f t="shared" si="602"/>
        <v>0.000932894989420006</v>
      </c>
      <c r="AX119" s="49">
        <f t="shared" ref="AX119:BJ119" si="631">AH119/$AU$154</f>
        <v>0.000877354530494253</v>
      </c>
      <c r="AY119" s="49">
        <f t="shared" si="631"/>
        <v>0.000764263704599594</v>
      </c>
      <c r="AZ119" s="49">
        <f t="shared" si="631"/>
        <v>0.000920835541161097</v>
      </c>
      <c r="BA119" s="49">
        <f t="shared" si="631"/>
        <v>0.00103627125977277</v>
      </c>
      <c r="BB119" s="49">
        <f t="shared" si="631"/>
        <v>0.00104611980918421</v>
      </c>
      <c r="BC119" s="49">
        <f t="shared" si="631"/>
        <v>0.00095527196563376</v>
      </c>
      <c r="BD119" s="49">
        <f t="shared" si="631"/>
        <v>0.000975237052195731</v>
      </c>
      <c r="BE119" s="49">
        <f t="shared" si="631"/>
        <v>0.000598513287974365</v>
      </c>
      <c r="BF119" s="49">
        <f t="shared" si="631"/>
        <v>0.000919361608596119</v>
      </c>
      <c r="BG119" s="49">
        <f t="shared" si="631"/>
        <v>0.000901741414751158</v>
      </c>
      <c r="BH119" s="49">
        <f t="shared" si="631"/>
        <v>0.000936646817767222</v>
      </c>
      <c r="BI119" s="49">
        <f t="shared" si="631"/>
        <v>0.000789186564334673</v>
      </c>
      <c r="BJ119" s="49">
        <f t="shared" si="631"/>
        <v>0.000750730323775707</v>
      </c>
      <c r="BK119" s="49"/>
      <c r="BL119" s="49">
        <f t="shared" si="604"/>
        <v>-0.00650901163298009</v>
      </c>
      <c r="BM119" s="49">
        <f t="shared" si="605"/>
        <v>-0.00617534706629269</v>
      </c>
      <c r="BN119" s="49">
        <f t="shared" si="606"/>
        <v>-0.00548481311807573</v>
      </c>
      <c r="BO119" s="49">
        <f t="shared" si="607"/>
        <v>-0.00643685139905598</v>
      </c>
      <c r="BP119" s="49">
        <f t="shared" si="608"/>
        <v>-0.00712138701517181</v>
      </c>
      <c r="BQ119" s="49">
        <f t="shared" si="609"/>
        <v>-0.00717917228961002</v>
      </c>
      <c r="BR119" s="49">
        <f t="shared" ref="BR119:BY119" si="632">BC119*LN(BC119)</f>
        <v>-0.00664249744275263</v>
      </c>
      <c r="BS119" s="49">
        <f t="shared" si="632"/>
        <v>-0.00676115267898</v>
      </c>
      <c r="BT119" s="49">
        <f t="shared" si="632"/>
        <v>-0.00444160411678282</v>
      </c>
      <c r="BU119" s="49">
        <f t="shared" si="632"/>
        <v>-0.00642802102505644</v>
      </c>
      <c r="BV119" s="49">
        <f t="shared" si="632"/>
        <v>-0.00632227386007043</v>
      </c>
      <c r="BW119" s="49">
        <f t="shared" si="632"/>
        <v>-0.00653142959431125</v>
      </c>
      <c r="BX119" s="49">
        <f t="shared" si="632"/>
        <v>-0.00563834957115129</v>
      </c>
      <c r="BY119" s="49">
        <f t="shared" si="632"/>
        <v>-0.00540110233330758</v>
      </c>
      <c r="BZ119" s="49">
        <f t="shared" si="611"/>
        <v>-0.0870730131435987</v>
      </c>
      <c r="CA119" s="49"/>
      <c r="CB119" s="49"/>
      <c r="CC119" s="50"/>
      <c r="CD119" s="49"/>
      <c r="CE119" s="49"/>
      <c r="CF119" s="49">
        <f t="shared" si="612"/>
        <v>0.000354202977061033</v>
      </c>
      <c r="CG119" s="49">
        <f t="shared" ref="CG119:CS119" si="633">AX119*$CD$154</f>
        <v>0.000333115291821059</v>
      </c>
      <c r="CH119" s="49">
        <f t="shared" si="633"/>
        <v>0.000290176796422897</v>
      </c>
      <c r="CI119" s="49">
        <f t="shared" si="633"/>
        <v>0.00034962422755175</v>
      </c>
      <c r="CJ119" s="49">
        <f t="shared" si="633"/>
        <v>0.000393453035354496</v>
      </c>
      <c r="CK119" s="49">
        <f t="shared" si="633"/>
        <v>0.000397192347453742</v>
      </c>
      <c r="CL119" s="49">
        <f t="shared" si="633"/>
        <v>0.000362699101150479</v>
      </c>
      <c r="CM119" s="49">
        <f t="shared" si="633"/>
        <v>0.000370279475338069</v>
      </c>
      <c r="CN119" s="49">
        <f t="shared" si="633"/>
        <v>0.000227244428167534</v>
      </c>
      <c r="CO119" s="49">
        <f t="shared" si="633"/>
        <v>0.000349064602611726</v>
      </c>
      <c r="CP119" s="49">
        <f t="shared" si="633"/>
        <v>0.000342374540828719</v>
      </c>
      <c r="CQ119" s="49">
        <f t="shared" si="633"/>
        <v>0.000355627476908365</v>
      </c>
      <c r="CR119" s="49">
        <f t="shared" si="633"/>
        <v>0.000299639545408748</v>
      </c>
      <c r="CS119" s="49">
        <f t="shared" si="633"/>
        <v>0.000285038421973591</v>
      </c>
      <c r="CT119" s="59">
        <v>2017</v>
      </c>
    </row>
    <row r="120" ht="22.5" customHeight="1" spans="1:98">
      <c r="A120" s="43">
        <v>2016</v>
      </c>
      <c r="B120" s="40">
        <v>13.42</v>
      </c>
      <c r="C120" s="40">
        <v>12.754</v>
      </c>
      <c r="D120" s="40">
        <v>11.003</v>
      </c>
      <c r="E120" s="40">
        <v>13.627</v>
      </c>
      <c r="F120" s="40">
        <v>15.063</v>
      </c>
      <c r="G120" s="40">
        <v>15.093</v>
      </c>
      <c r="H120" s="40">
        <v>14.018</v>
      </c>
      <c r="I120" s="40">
        <v>14.309</v>
      </c>
      <c r="J120" s="40">
        <v>14.385</v>
      </c>
      <c r="K120" s="40">
        <v>13.52</v>
      </c>
      <c r="L120" s="40">
        <v>13.005</v>
      </c>
      <c r="M120" s="40">
        <v>13.631</v>
      </c>
      <c r="N120" s="40">
        <v>11.513</v>
      </c>
      <c r="O120" s="40">
        <v>10.944</v>
      </c>
      <c r="Q120" s="50"/>
      <c r="R120" s="49">
        <f t="shared" si="597"/>
        <v>13.3983428509859</v>
      </c>
      <c r="S120" s="49">
        <f t="shared" ref="S120:AE120" si="634">(C120-MIN($B$114:$O$153)/(MAX($B$114:$O$153)-MIN($B$114:$O$153)))</f>
        <v>12.7323428509859</v>
      </c>
      <c r="T120" s="49">
        <f t="shared" si="634"/>
        <v>10.9813428509859</v>
      </c>
      <c r="U120" s="49">
        <f t="shared" si="634"/>
        <v>13.6053428509859</v>
      </c>
      <c r="V120" s="49">
        <f t="shared" si="634"/>
        <v>15.0413428509859</v>
      </c>
      <c r="W120" s="49">
        <f t="shared" si="634"/>
        <v>15.0713428509859</v>
      </c>
      <c r="X120" s="49">
        <f t="shared" si="634"/>
        <v>13.9963428509859</v>
      </c>
      <c r="Y120" s="49">
        <f t="shared" si="634"/>
        <v>14.2873428509859</v>
      </c>
      <c r="Z120" s="49">
        <f t="shared" si="634"/>
        <v>14.3633428509859</v>
      </c>
      <c r="AA120" s="49">
        <f t="shared" si="634"/>
        <v>13.4983428509859</v>
      </c>
      <c r="AB120" s="49">
        <f t="shared" si="634"/>
        <v>12.9833428509859</v>
      </c>
      <c r="AC120" s="49">
        <f t="shared" si="634"/>
        <v>13.6093428509859</v>
      </c>
      <c r="AD120" s="49">
        <f t="shared" si="634"/>
        <v>11.4913428509859</v>
      </c>
      <c r="AE120" s="49">
        <f t="shared" si="634"/>
        <v>10.9223428509859</v>
      </c>
      <c r="AF120" s="50"/>
      <c r="AG120" s="49">
        <f t="shared" si="599"/>
        <v>13.3984428509859</v>
      </c>
      <c r="AH120" s="49">
        <f t="shared" ref="AH120:AT120" si="635">S120+0.0001</f>
        <v>12.7324428509859</v>
      </c>
      <c r="AI120" s="49">
        <f t="shared" si="635"/>
        <v>10.9814428509859</v>
      </c>
      <c r="AJ120" s="49">
        <f t="shared" si="635"/>
        <v>13.6054428509859</v>
      </c>
      <c r="AK120" s="49">
        <f t="shared" si="635"/>
        <v>15.0414428509859</v>
      </c>
      <c r="AL120" s="49">
        <f t="shared" si="635"/>
        <v>15.0714428509859</v>
      </c>
      <c r="AM120" s="49">
        <f t="shared" si="635"/>
        <v>13.9964428509859</v>
      </c>
      <c r="AN120" s="49">
        <f t="shared" si="635"/>
        <v>14.2874428509859</v>
      </c>
      <c r="AO120" s="49">
        <f t="shared" si="635"/>
        <v>14.3634428509859</v>
      </c>
      <c r="AP120" s="49">
        <f t="shared" si="635"/>
        <v>13.4984428509859</v>
      </c>
      <c r="AQ120" s="49">
        <f t="shared" si="635"/>
        <v>12.9834428509859</v>
      </c>
      <c r="AR120" s="49">
        <f t="shared" si="635"/>
        <v>13.6094428509859</v>
      </c>
      <c r="AS120" s="49">
        <f t="shared" si="635"/>
        <v>11.4914428509859</v>
      </c>
      <c r="AT120" s="49">
        <f t="shared" si="635"/>
        <v>10.9224428509859</v>
      </c>
      <c r="AU120" s="49">
        <f t="shared" si="601"/>
        <v>185.983199913802</v>
      </c>
      <c r="AV120" s="50"/>
      <c r="AW120" s="49">
        <f t="shared" si="602"/>
        <v>0.000897654601730083</v>
      </c>
      <c r="AX120" s="49">
        <f t="shared" ref="AX120:BJ120" si="636">AH120/$AU$154</f>
        <v>0.000853034643172119</v>
      </c>
      <c r="AY120" s="49">
        <f t="shared" si="636"/>
        <v>0.000735723010386842</v>
      </c>
      <c r="AZ120" s="49">
        <f t="shared" si="636"/>
        <v>0.000911522967227828</v>
      </c>
      <c r="BA120" s="49">
        <f t="shared" si="636"/>
        <v>0.00100773056556001</v>
      </c>
      <c r="BB120" s="49">
        <f t="shared" si="636"/>
        <v>0.00100974047360317</v>
      </c>
      <c r="BC120" s="49">
        <f t="shared" si="636"/>
        <v>0.00093771876872357</v>
      </c>
      <c r="BD120" s="49">
        <f t="shared" si="636"/>
        <v>0.000957214876742139</v>
      </c>
      <c r="BE120" s="49">
        <f t="shared" si="636"/>
        <v>0.00096230664378479</v>
      </c>
      <c r="BF120" s="49">
        <f t="shared" si="636"/>
        <v>0.000904354295207254</v>
      </c>
      <c r="BG120" s="49">
        <f t="shared" si="636"/>
        <v>0.00086985087379982</v>
      </c>
      <c r="BH120" s="49">
        <f t="shared" si="636"/>
        <v>0.000911790954966915</v>
      </c>
      <c r="BI120" s="49">
        <f t="shared" si="636"/>
        <v>0.000769891447120418</v>
      </c>
      <c r="BJ120" s="49">
        <f t="shared" si="636"/>
        <v>0.000731770191235311</v>
      </c>
      <c r="BK120" s="49"/>
      <c r="BL120" s="49">
        <f t="shared" si="604"/>
        <v>-0.00629769800508456</v>
      </c>
      <c r="BM120" s="49">
        <f t="shared" si="605"/>
        <v>-0.00602814878272911</v>
      </c>
      <c r="BN120" s="49">
        <f t="shared" si="606"/>
        <v>-0.00530798906001402</v>
      </c>
      <c r="BO120" s="49">
        <f t="shared" si="607"/>
        <v>-0.00638101969824528</v>
      </c>
      <c r="BP120" s="49">
        <f t="shared" si="608"/>
        <v>-0.00695339576435919</v>
      </c>
      <c r="BQ120" s="49">
        <f t="shared" si="609"/>
        <v>-0.00696525232819644</v>
      </c>
      <c r="BR120" s="49">
        <f t="shared" ref="BR120:BY120" si="637">BC120*LN(BC120)</f>
        <v>-0.00653783196318045</v>
      </c>
      <c r="BS120" s="49">
        <f t="shared" si="637"/>
        <v>-0.00665406261767594</v>
      </c>
      <c r="BT120" s="49">
        <f t="shared" si="637"/>
        <v>-0.00668435266242664</v>
      </c>
      <c r="BU120" s="49">
        <f t="shared" si="637"/>
        <v>-0.00633797658013687</v>
      </c>
      <c r="BV120" s="49">
        <f t="shared" si="637"/>
        <v>-0.00613000330979379</v>
      </c>
      <c r="BW120" s="49">
        <f t="shared" si="637"/>
        <v>-0.00638262769081419</v>
      </c>
      <c r="BX120" s="49">
        <f t="shared" si="637"/>
        <v>-0.00551955274980244</v>
      </c>
      <c r="BY120" s="49">
        <f t="shared" si="637"/>
        <v>-0.00528341300765446</v>
      </c>
      <c r="BZ120" s="49">
        <f t="shared" si="611"/>
        <v>-0.0874633242201134</v>
      </c>
      <c r="CA120" s="49"/>
      <c r="CB120" s="49"/>
      <c r="CC120" s="50"/>
      <c r="CD120" s="49"/>
      <c r="CE120" s="49"/>
      <c r="CF120" s="49">
        <f t="shared" si="612"/>
        <v>0.000340822853495018</v>
      </c>
      <c r="CG120" s="49">
        <f t="shared" ref="CG120:CS120" si="638">AX120*$CD$154</f>
        <v>0.000323881480310672</v>
      </c>
      <c r="CH120" s="49">
        <f t="shared" si="638"/>
        <v>0.000279340422584261</v>
      </c>
      <c r="CI120" s="49">
        <f t="shared" si="638"/>
        <v>0.000346088415430693</v>
      </c>
      <c r="CJ120" s="49">
        <f t="shared" si="638"/>
        <v>0.000382616661515857</v>
      </c>
      <c r="CK120" s="49">
        <f t="shared" si="638"/>
        <v>0.000383379786434074</v>
      </c>
      <c r="CL120" s="49">
        <f t="shared" si="638"/>
        <v>0.000356034476864746</v>
      </c>
      <c r="CM120" s="49">
        <f t="shared" si="638"/>
        <v>0.000363436788571419</v>
      </c>
      <c r="CN120" s="49">
        <f t="shared" si="638"/>
        <v>0.000365370038364227</v>
      </c>
      <c r="CO120" s="49">
        <f t="shared" si="638"/>
        <v>0.000343366603222397</v>
      </c>
      <c r="CP120" s="49">
        <f t="shared" si="638"/>
        <v>0.000330266292126394</v>
      </c>
      <c r="CQ120" s="49">
        <f t="shared" si="638"/>
        <v>0.000346190165419788</v>
      </c>
      <c r="CR120" s="49">
        <f t="shared" si="638"/>
        <v>0.000292313546193895</v>
      </c>
      <c r="CS120" s="49">
        <f t="shared" si="638"/>
        <v>0.000277839610245108</v>
      </c>
      <c r="CT120" s="59">
        <v>2016</v>
      </c>
    </row>
    <row r="121" ht="22.5" customHeight="1" spans="1:98">
      <c r="A121" s="43">
        <v>2015</v>
      </c>
      <c r="B121" s="40">
        <v>13.147</v>
      </c>
      <c r="C121" s="40">
        <v>12.502</v>
      </c>
      <c r="D121" s="40">
        <v>10.598</v>
      </c>
      <c r="E121" s="40">
        <v>13.617</v>
      </c>
      <c r="F121" s="40">
        <v>14.444</v>
      </c>
      <c r="G121" s="40">
        <v>14.873</v>
      </c>
      <c r="H121" s="40">
        <v>13.858</v>
      </c>
      <c r="I121" s="40">
        <v>14.433</v>
      </c>
      <c r="J121" s="40">
        <v>14.169</v>
      </c>
      <c r="K121" s="40">
        <v>11.912</v>
      </c>
      <c r="L121" s="40">
        <v>12.699</v>
      </c>
      <c r="M121" s="40">
        <v>13.301</v>
      </c>
      <c r="N121" s="40">
        <v>11.372</v>
      </c>
      <c r="O121" s="40">
        <v>10.667</v>
      </c>
      <c r="Q121" s="50"/>
      <c r="R121" s="49">
        <f t="shared" si="597"/>
        <v>13.1253428509859</v>
      </c>
      <c r="S121" s="49">
        <f t="shared" ref="S121:AE121" si="639">(C121-MIN($B$114:$O$153)/(MAX($B$114:$O$153)-MIN($B$114:$O$153)))</f>
        <v>12.4803428509859</v>
      </c>
      <c r="T121" s="49">
        <f t="shared" si="639"/>
        <v>10.5763428509859</v>
      </c>
      <c r="U121" s="49">
        <f t="shared" si="639"/>
        <v>13.5953428509859</v>
      </c>
      <c r="V121" s="49">
        <f t="shared" si="639"/>
        <v>14.4223428509859</v>
      </c>
      <c r="W121" s="49">
        <f t="shared" si="639"/>
        <v>14.8513428509859</v>
      </c>
      <c r="X121" s="49">
        <f t="shared" si="639"/>
        <v>13.8363428509859</v>
      </c>
      <c r="Y121" s="49">
        <f t="shared" si="639"/>
        <v>14.4113428509859</v>
      </c>
      <c r="Z121" s="49">
        <f t="shared" si="639"/>
        <v>14.1473428509859</v>
      </c>
      <c r="AA121" s="49">
        <f t="shared" si="639"/>
        <v>11.8903428509859</v>
      </c>
      <c r="AB121" s="49">
        <f t="shared" si="639"/>
        <v>12.6773428509859</v>
      </c>
      <c r="AC121" s="49">
        <f t="shared" si="639"/>
        <v>13.2793428509859</v>
      </c>
      <c r="AD121" s="49">
        <f t="shared" si="639"/>
        <v>11.3503428509859</v>
      </c>
      <c r="AE121" s="49">
        <f t="shared" si="639"/>
        <v>10.6453428509859</v>
      </c>
      <c r="AF121" s="50"/>
      <c r="AG121" s="49">
        <f t="shared" si="599"/>
        <v>13.1254428509859</v>
      </c>
      <c r="AH121" s="49">
        <f t="shared" ref="AH121:AT121" si="640">S121+0.0001</f>
        <v>12.4804428509859</v>
      </c>
      <c r="AI121" s="49">
        <f t="shared" si="640"/>
        <v>10.5764428509859</v>
      </c>
      <c r="AJ121" s="49">
        <f t="shared" si="640"/>
        <v>13.5954428509859</v>
      </c>
      <c r="AK121" s="49">
        <f t="shared" si="640"/>
        <v>14.4224428509859</v>
      </c>
      <c r="AL121" s="49">
        <f t="shared" si="640"/>
        <v>14.8514428509859</v>
      </c>
      <c r="AM121" s="49">
        <f t="shared" si="640"/>
        <v>13.8364428509859</v>
      </c>
      <c r="AN121" s="49">
        <f t="shared" si="640"/>
        <v>14.4114428509859</v>
      </c>
      <c r="AO121" s="49">
        <f t="shared" si="640"/>
        <v>14.1474428509859</v>
      </c>
      <c r="AP121" s="49">
        <f t="shared" si="640"/>
        <v>11.8904428509859</v>
      </c>
      <c r="AQ121" s="49">
        <f t="shared" si="640"/>
        <v>12.6774428509859</v>
      </c>
      <c r="AR121" s="49">
        <f t="shared" si="640"/>
        <v>13.2794428509859</v>
      </c>
      <c r="AS121" s="49">
        <f t="shared" si="640"/>
        <v>11.3504428509859</v>
      </c>
      <c r="AT121" s="49">
        <f t="shared" si="640"/>
        <v>10.6454428509859</v>
      </c>
      <c r="AU121" s="49">
        <f t="shared" si="601"/>
        <v>181.290199913802</v>
      </c>
      <c r="AV121" s="50"/>
      <c r="AW121" s="49">
        <f t="shared" si="602"/>
        <v>0.000879364438537404</v>
      </c>
      <c r="AX121" s="49">
        <f t="shared" ref="AX121:BJ121" si="641">AH121/$AU$154</f>
        <v>0.000836151415609646</v>
      </c>
      <c r="AY121" s="49">
        <f t="shared" si="641"/>
        <v>0.000708589251804297</v>
      </c>
      <c r="AZ121" s="49">
        <f t="shared" si="641"/>
        <v>0.000910852997880111</v>
      </c>
      <c r="BA121" s="49">
        <f t="shared" si="641"/>
        <v>0.000966259462936321</v>
      </c>
      <c r="BB121" s="49">
        <f t="shared" si="641"/>
        <v>0.000995001147953388</v>
      </c>
      <c r="BC121" s="49">
        <f t="shared" si="641"/>
        <v>0.000926999259160095</v>
      </c>
      <c r="BD121" s="49">
        <f t="shared" si="641"/>
        <v>0.000965522496653832</v>
      </c>
      <c r="BE121" s="49">
        <f t="shared" si="641"/>
        <v>0.000947835305874099</v>
      </c>
      <c r="BF121" s="49">
        <f t="shared" si="641"/>
        <v>0.000796623224094333</v>
      </c>
      <c r="BG121" s="49">
        <f t="shared" si="641"/>
        <v>0.000849349811759675</v>
      </c>
      <c r="BH121" s="49">
        <f t="shared" si="641"/>
        <v>0.000889681966492248</v>
      </c>
      <c r="BI121" s="49">
        <f t="shared" si="641"/>
        <v>0.000760444879317606</v>
      </c>
      <c r="BJ121" s="49">
        <f t="shared" si="641"/>
        <v>0.000713212040303545</v>
      </c>
      <c r="BK121" s="49"/>
      <c r="BL121" s="49">
        <f t="shared" si="604"/>
        <v>-0.00618748179531693</v>
      </c>
      <c r="BM121" s="49">
        <f t="shared" si="605"/>
        <v>-0.00592555494114855</v>
      </c>
      <c r="BN121" s="49">
        <f t="shared" si="606"/>
        <v>-0.00513885544225778</v>
      </c>
      <c r="BO121" s="49">
        <f t="shared" si="607"/>
        <v>-0.0063769993720731</v>
      </c>
      <c r="BP121" s="49">
        <f t="shared" si="608"/>
        <v>-0.00670784871903165</v>
      </c>
      <c r="BQ121" s="49">
        <f t="shared" si="609"/>
        <v>-0.00687821076928284</v>
      </c>
      <c r="BR121" s="49">
        <f t="shared" ref="BR121:BY121" si="642">BC121*LN(BC121)</f>
        <v>-0.00647375289909525</v>
      </c>
      <c r="BS121" s="49">
        <f t="shared" si="642"/>
        <v>-0.00670346932666276</v>
      </c>
      <c r="BT121" s="49">
        <f t="shared" si="642"/>
        <v>-0.0065981941591196</v>
      </c>
      <c r="BU121" s="49">
        <f t="shared" si="642"/>
        <v>-0.00568400925610383</v>
      </c>
      <c r="BV121" s="49">
        <f t="shared" si="642"/>
        <v>-0.00600578600756521</v>
      </c>
      <c r="BW121" s="49">
        <f t="shared" si="642"/>
        <v>-0.00624970131213925</v>
      </c>
      <c r="BX121" s="49">
        <f t="shared" si="642"/>
        <v>-0.00546121621398995</v>
      </c>
      <c r="BY121" s="49">
        <f t="shared" si="642"/>
        <v>-0.00516774315346102</v>
      </c>
      <c r="BZ121" s="49">
        <f t="shared" si="611"/>
        <v>-0.0855588233672477</v>
      </c>
      <c r="CA121" s="49"/>
      <c r="CB121" s="49"/>
      <c r="CC121" s="50"/>
      <c r="CD121" s="49"/>
      <c r="CE121" s="49"/>
      <c r="CF121" s="49">
        <f t="shared" si="612"/>
        <v>0.000333878416739272</v>
      </c>
      <c r="CG121" s="49">
        <f t="shared" ref="CG121:CS121" si="643">AX121*$CD$154</f>
        <v>0.000317471230997676</v>
      </c>
      <c r="CH121" s="49">
        <f t="shared" si="643"/>
        <v>0.000269038236188375</v>
      </c>
      <c r="CI121" s="49">
        <f t="shared" si="643"/>
        <v>0.000345834040457955</v>
      </c>
      <c r="CJ121" s="49">
        <f t="shared" si="643"/>
        <v>0.000366870850703381</v>
      </c>
      <c r="CK121" s="49">
        <f t="shared" si="643"/>
        <v>0.000377783537033838</v>
      </c>
      <c r="CL121" s="49">
        <f t="shared" si="643"/>
        <v>0.000351964477300939</v>
      </c>
      <c r="CM121" s="49">
        <f t="shared" si="643"/>
        <v>0.000366591038233369</v>
      </c>
      <c r="CN121" s="49">
        <f t="shared" si="643"/>
        <v>0.000359875538953088</v>
      </c>
      <c r="CO121" s="49">
        <f t="shared" si="643"/>
        <v>0.000302463107606139</v>
      </c>
      <c r="CP121" s="49">
        <f t="shared" si="643"/>
        <v>0.000322482417960613</v>
      </c>
      <c r="CQ121" s="49">
        <f t="shared" si="643"/>
        <v>0.000337795791319436</v>
      </c>
      <c r="CR121" s="49">
        <f t="shared" si="643"/>
        <v>0.000288726859078291</v>
      </c>
      <c r="CS121" s="49">
        <f t="shared" si="643"/>
        <v>0.000270793423500267</v>
      </c>
      <c r="CT121" s="59">
        <v>2015</v>
      </c>
    </row>
    <row r="122" ht="22.5" customHeight="1" spans="1:98">
      <c r="A122" s="43">
        <v>2014</v>
      </c>
      <c r="B122" s="40">
        <v>13.018</v>
      </c>
      <c r="C122" s="40">
        <v>12.264</v>
      </c>
      <c r="D122" s="40">
        <v>10.278</v>
      </c>
      <c r="E122" s="40">
        <v>13.801</v>
      </c>
      <c r="F122" s="40">
        <v>10.915</v>
      </c>
      <c r="G122" s="40">
        <v>14.654</v>
      </c>
      <c r="H122" s="40">
        <v>13.868</v>
      </c>
      <c r="I122" s="40">
        <v>14.644</v>
      </c>
      <c r="J122" s="40">
        <v>14.091</v>
      </c>
      <c r="K122" s="40">
        <v>13.16</v>
      </c>
      <c r="L122" s="40">
        <v>12.199</v>
      </c>
      <c r="M122" s="40">
        <v>13.119</v>
      </c>
      <c r="N122" s="40">
        <v>11.213</v>
      </c>
      <c r="O122" s="40">
        <v>10.396</v>
      </c>
      <c r="Q122" s="50"/>
      <c r="R122" s="49">
        <f t="shared" si="597"/>
        <v>12.9963428509859</v>
      </c>
      <c r="S122" s="49">
        <f t="shared" ref="S122:AE122" si="644">(C122-MIN($B$114:$O$153)/(MAX($B$114:$O$153)-MIN($B$114:$O$153)))</f>
        <v>12.2423428509859</v>
      </c>
      <c r="T122" s="49">
        <f t="shared" si="644"/>
        <v>10.2563428509859</v>
      </c>
      <c r="U122" s="49">
        <f t="shared" si="644"/>
        <v>13.7793428509859</v>
      </c>
      <c r="V122" s="49">
        <f t="shared" si="644"/>
        <v>10.8933428509859</v>
      </c>
      <c r="W122" s="49">
        <f t="shared" si="644"/>
        <v>14.6323428509859</v>
      </c>
      <c r="X122" s="49">
        <f t="shared" si="644"/>
        <v>13.8463428509859</v>
      </c>
      <c r="Y122" s="49">
        <f t="shared" si="644"/>
        <v>14.6223428509859</v>
      </c>
      <c r="Z122" s="49">
        <f t="shared" si="644"/>
        <v>14.0693428509859</v>
      </c>
      <c r="AA122" s="49">
        <f t="shared" si="644"/>
        <v>13.1383428509859</v>
      </c>
      <c r="AB122" s="49">
        <f t="shared" si="644"/>
        <v>12.1773428509859</v>
      </c>
      <c r="AC122" s="49">
        <f t="shared" si="644"/>
        <v>13.0973428509859</v>
      </c>
      <c r="AD122" s="49">
        <f t="shared" si="644"/>
        <v>11.1913428509859</v>
      </c>
      <c r="AE122" s="49">
        <f t="shared" si="644"/>
        <v>10.3743428509859</v>
      </c>
      <c r="AF122" s="50"/>
      <c r="AG122" s="49">
        <f t="shared" si="599"/>
        <v>12.9964428509859</v>
      </c>
      <c r="AH122" s="49">
        <f t="shared" ref="AH122:AT122" si="645">S122+0.0001</f>
        <v>12.2424428509859</v>
      </c>
      <c r="AI122" s="49">
        <f t="shared" si="645"/>
        <v>10.2564428509859</v>
      </c>
      <c r="AJ122" s="49">
        <f t="shared" si="645"/>
        <v>13.7794428509859</v>
      </c>
      <c r="AK122" s="49">
        <f t="shared" si="645"/>
        <v>10.8934428509859</v>
      </c>
      <c r="AL122" s="49">
        <f t="shared" si="645"/>
        <v>14.6324428509859</v>
      </c>
      <c r="AM122" s="49">
        <f t="shared" si="645"/>
        <v>13.8464428509859</v>
      </c>
      <c r="AN122" s="49">
        <f t="shared" si="645"/>
        <v>14.6224428509859</v>
      </c>
      <c r="AO122" s="49">
        <f t="shared" si="645"/>
        <v>14.0694428509859</v>
      </c>
      <c r="AP122" s="49">
        <f t="shared" si="645"/>
        <v>13.1384428509859</v>
      </c>
      <c r="AQ122" s="49">
        <f t="shared" si="645"/>
        <v>12.1774428509859</v>
      </c>
      <c r="AR122" s="49">
        <f t="shared" si="645"/>
        <v>13.0974428509859</v>
      </c>
      <c r="AS122" s="49">
        <f t="shared" si="645"/>
        <v>11.1914428509859</v>
      </c>
      <c r="AT122" s="49">
        <f t="shared" si="645"/>
        <v>10.3744428509859</v>
      </c>
      <c r="AU122" s="49">
        <f t="shared" si="601"/>
        <v>177.318199913802</v>
      </c>
      <c r="AV122" s="50"/>
      <c r="AW122" s="49">
        <f t="shared" si="602"/>
        <v>0.000870721833951853</v>
      </c>
      <c r="AX122" s="49">
        <f t="shared" ref="AX122:BJ122" si="646">AH122/$AU$154</f>
        <v>0.000820206145133978</v>
      </c>
      <c r="AY122" s="49">
        <f t="shared" si="646"/>
        <v>0.000687150232677347</v>
      </c>
      <c r="AZ122" s="49">
        <f t="shared" si="646"/>
        <v>0.000923180433878107</v>
      </c>
      <c r="BA122" s="49">
        <f t="shared" si="646"/>
        <v>0.000729827280126931</v>
      </c>
      <c r="BB122" s="49">
        <f t="shared" si="646"/>
        <v>0.000980328819238382</v>
      </c>
      <c r="BC122" s="49">
        <f t="shared" si="646"/>
        <v>0.000927669228507812</v>
      </c>
      <c r="BD122" s="49">
        <f t="shared" si="646"/>
        <v>0.000979658849890665</v>
      </c>
      <c r="BE122" s="49">
        <f t="shared" si="646"/>
        <v>0.000942609544961905</v>
      </c>
      <c r="BF122" s="49">
        <f t="shared" si="646"/>
        <v>0.000880235398689436</v>
      </c>
      <c r="BG122" s="49">
        <f t="shared" si="646"/>
        <v>0.000815851344373816</v>
      </c>
      <c r="BH122" s="49">
        <f t="shared" si="646"/>
        <v>0.000877488524363796</v>
      </c>
      <c r="BI122" s="49">
        <f t="shared" si="646"/>
        <v>0.000749792366688903</v>
      </c>
      <c r="BJ122" s="49">
        <f t="shared" si="646"/>
        <v>0.00069505587098041</v>
      </c>
      <c r="BK122" s="49"/>
      <c r="BL122" s="49">
        <f t="shared" si="604"/>
        <v>-0.00613526973435469</v>
      </c>
      <c r="BM122" s="49">
        <f t="shared" si="605"/>
        <v>-0.00582834783730783</v>
      </c>
      <c r="BN122" s="49">
        <f t="shared" si="606"/>
        <v>-0.00500448601653216</v>
      </c>
      <c r="BO122" s="49">
        <f t="shared" si="607"/>
        <v>-0.0064508948605687</v>
      </c>
      <c r="BP122" s="49">
        <f t="shared" si="608"/>
        <v>-0.00527132543341354</v>
      </c>
      <c r="BQ122" s="49">
        <f t="shared" si="609"/>
        <v>-0.00679134799804572</v>
      </c>
      <c r="BR122" s="49">
        <f t="shared" ref="BR122:BY122" si="647">BC122*LN(BC122)</f>
        <v>-0.00647776145736103</v>
      </c>
      <c r="BS122" s="49">
        <f t="shared" si="647"/>
        <v>-0.00678737644367233</v>
      </c>
      <c r="BT122" s="49">
        <f t="shared" si="647"/>
        <v>-0.00656702724256381</v>
      </c>
      <c r="BU122" s="49">
        <f t="shared" si="647"/>
        <v>-0.00619273875060969</v>
      </c>
      <c r="BV122" s="49">
        <f t="shared" si="647"/>
        <v>-0.00580174603927384</v>
      </c>
      <c r="BW122" s="49">
        <f t="shared" si="647"/>
        <v>-0.00617615619136048</v>
      </c>
      <c r="BX122" s="49">
        <f t="shared" si="647"/>
        <v>-0.00539529160566075</v>
      </c>
      <c r="BY122" s="49">
        <f t="shared" si="647"/>
        <v>-0.00505411150324077</v>
      </c>
      <c r="BZ122" s="49">
        <f t="shared" si="611"/>
        <v>-0.0839338811139653</v>
      </c>
      <c r="CA122" s="49"/>
      <c r="CB122" s="49"/>
      <c r="CC122" s="50"/>
      <c r="CD122" s="49"/>
      <c r="CE122" s="49"/>
      <c r="CF122" s="49">
        <f t="shared" si="612"/>
        <v>0.000330596979590953</v>
      </c>
      <c r="CG122" s="49">
        <f t="shared" ref="CG122:CS122" si="648">AX122*$CD$154</f>
        <v>0.000311417106646514</v>
      </c>
      <c r="CH122" s="49">
        <f t="shared" si="648"/>
        <v>0.000260898237060762</v>
      </c>
      <c r="CI122" s="49">
        <f t="shared" si="648"/>
        <v>0.000350514539956333</v>
      </c>
      <c r="CJ122" s="49">
        <f t="shared" si="648"/>
        <v>0.000277101922824168</v>
      </c>
      <c r="CK122" s="49">
        <f t="shared" si="648"/>
        <v>0.000372212725130878</v>
      </c>
      <c r="CL122" s="49">
        <f t="shared" si="648"/>
        <v>0.000352218852273677</v>
      </c>
      <c r="CM122" s="49">
        <f t="shared" si="648"/>
        <v>0.00037195835015814</v>
      </c>
      <c r="CN122" s="49">
        <f t="shared" si="648"/>
        <v>0.000357891414165732</v>
      </c>
      <c r="CO122" s="49">
        <f t="shared" si="648"/>
        <v>0.000334209104203832</v>
      </c>
      <c r="CP122" s="49">
        <f t="shared" si="648"/>
        <v>0.000309763669323717</v>
      </c>
      <c r="CQ122" s="49">
        <f t="shared" si="648"/>
        <v>0.000333166166815606</v>
      </c>
      <c r="CR122" s="49">
        <f t="shared" si="648"/>
        <v>0.000284682297011758</v>
      </c>
      <c r="CS122" s="49">
        <f t="shared" si="648"/>
        <v>0.000263899861739069</v>
      </c>
      <c r="CT122" s="59">
        <v>2014</v>
      </c>
    </row>
    <row r="123" ht="22.5" customHeight="1" spans="1:98">
      <c r="A123" s="43">
        <v>2013</v>
      </c>
      <c r="B123" s="40">
        <v>12.832</v>
      </c>
      <c r="C123" s="40">
        <v>12.268</v>
      </c>
      <c r="D123" s="40">
        <v>9.939</v>
      </c>
      <c r="E123" s="40">
        <v>14.015</v>
      </c>
      <c r="F123" s="40">
        <v>14.942</v>
      </c>
      <c r="G123" s="40">
        <v>14.694</v>
      </c>
      <c r="H123" s="40">
        <v>14.166</v>
      </c>
      <c r="I123" s="40">
        <v>15.087</v>
      </c>
      <c r="J123" s="40">
        <v>14.245</v>
      </c>
      <c r="K123" s="40">
        <v>12.969</v>
      </c>
      <c r="L123" s="40">
        <v>12.203</v>
      </c>
      <c r="M123" s="40">
        <v>13.033</v>
      </c>
      <c r="N123" s="40">
        <v>11.158</v>
      </c>
      <c r="O123" s="40">
        <v>10.117</v>
      </c>
      <c r="Q123" s="50"/>
      <c r="R123" s="49">
        <f t="shared" si="597"/>
        <v>12.8103428509859</v>
      </c>
      <c r="S123" s="49">
        <f t="shared" ref="S123:AE123" si="649">(C123-MIN($B$114:$O$153)/(MAX($B$114:$O$153)-MIN($B$114:$O$153)))</f>
        <v>12.2463428509859</v>
      </c>
      <c r="T123" s="49">
        <f t="shared" si="649"/>
        <v>9.91734285098589</v>
      </c>
      <c r="U123" s="49">
        <f t="shared" si="649"/>
        <v>13.9933428509859</v>
      </c>
      <c r="V123" s="49">
        <f t="shared" si="649"/>
        <v>14.9203428509859</v>
      </c>
      <c r="W123" s="49">
        <f t="shared" si="649"/>
        <v>14.6723428509859</v>
      </c>
      <c r="X123" s="49">
        <f t="shared" si="649"/>
        <v>14.1443428509859</v>
      </c>
      <c r="Y123" s="49">
        <f t="shared" si="649"/>
        <v>15.0653428509859</v>
      </c>
      <c r="Z123" s="49">
        <f t="shared" si="649"/>
        <v>14.2233428509859</v>
      </c>
      <c r="AA123" s="49">
        <f t="shared" si="649"/>
        <v>12.9473428509859</v>
      </c>
      <c r="AB123" s="49">
        <f t="shared" si="649"/>
        <v>12.1813428509859</v>
      </c>
      <c r="AC123" s="49">
        <f t="shared" si="649"/>
        <v>13.0113428509859</v>
      </c>
      <c r="AD123" s="49">
        <f t="shared" si="649"/>
        <v>11.1363428509859</v>
      </c>
      <c r="AE123" s="49">
        <f t="shared" si="649"/>
        <v>10.0953428509859</v>
      </c>
      <c r="AF123" s="50"/>
      <c r="AG123" s="49">
        <f t="shared" si="599"/>
        <v>12.8104428509859</v>
      </c>
      <c r="AH123" s="49">
        <f t="shared" ref="AH123:AT123" si="650">S123+0.0001</f>
        <v>12.2464428509859</v>
      </c>
      <c r="AI123" s="49">
        <f t="shared" si="650"/>
        <v>9.91744285098589</v>
      </c>
      <c r="AJ123" s="49">
        <f t="shared" si="650"/>
        <v>13.9934428509859</v>
      </c>
      <c r="AK123" s="49">
        <f t="shared" si="650"/>
        <v>14.9204428509859</v>
      </c>
      <c r="AL123" s="49">
        <f t="shared" si="650"/>
        <v>14.6724428509859</v>
      </c>
      <c r="AM123" s="49">
        <f t="shared" si="650"/>
        <v>14.1444428509859</v>
      </c>
      <c r="AN123" s="49">
        <f t="shared" si="650"/>
        <v>15.0654428509859</v>
      </c>
      <c r="AO123" s="49">
        <f t="shared" si="650"/>
        <v>14.2234428509859</v>
      </c>
      <c r="AP123" s="49">
        <f t="shared" si="650"/>
        <v>12.9474428509859</v>
      </c>
      <c r="AQ123" s="49">
        <f t="shared" si="650"/>
        <v>12.1814428509859</v>
      </c>
      <c r="AR123" s="49">
        <f t="shared" si="650"/>
        <v>13.0114428509859</v>
      </c>
      <c r="AS123" s="49">
        <f t="shared" si="650"/>
        <v>11.1364428509859</v>
      </c>
      <c r="AT123" s="49">
        <f t="shared" si="650"/>
        <v>10.0954428509859</v>
      </c>
      <c r="AU123" s="49">
        <f t="shared" si="601"/>
        <v>181.366199913802</v>
      </c>
      <c r="AV123" s="50"/>
      <c r="AW123" s="49">
        <f t="shared" si="602"/>
        <v>0.000858260404084313</v>
      </c>
      <c r="AX123" s="49">
        <f t="shared" ref="AX123:BJ123" si="651">AH123/$AU$154</f>
        <v>0.000820474132873065</v>
      </c>
      <c r="AY123" s="49">
        <f t="shared" si="651"/>
        <v>0.000664438271789735</v>
      </c>
      <c r="AZ123" s="49">
        <f t="shared" si="651"/>
        <v>0.000937517777919255</v>
      </c>
      <c r="BA123" s="49">
        <f t="shared" si="651"/>
        <v>0.000999623936452637</v>
      </c>
      <c r="BB123" s="49">
        <f t="shared" si="651"/>
        <v>0.000983008696629251</v>
      </c>
      <c r="BC123" s="49">
        <f t="shared" si="651"/>
        <v>0.000947634315069784</v>
      </c>
      <c r="BD123" s="49">
        <f t="shared" si="651"/>
        <v>0.00100933849199454</v>
      </c>
      <c r="BE123" s="49">
        <f t="shared" si="651"/>
        <v>0.000952927072916749</v>
      </c>
      <c r="BF123" s="49">
        <f t="shared" si="651"/>
        <v>0.000867438984148038</v>
      </c>
      <c r="BG123" s="49">
        <f t="shared" si="651"/>
        <v>0.000816119332112903</v>
      </c>
      <c r="BH123" s="49">
        <f t="shared" si="651"/>
        <v>0.000871726787973428</v>
      </c>
      <c r="BI123" s="49">
        <f t="shared" si="651"/>
        <v>0.000746107535276458</v>
      </c>
      <c r="BJ123" s="49">
        <f t="shared" si="651"/>
        <v>0.000676363726179101</v>
      </c>
      <c r="BK123" s="49"/>
      <c r="BL123" s="49">
        <f t="shared" si="604"/>
        <v>-0.00605983598665662</v>
      </c>
      <c r="BM123" s="49">
        <f t="shared" si="605"/>
        <v>-0.00582998411456846</v>
      </c>
      <c r="BN123" s="49">
        <f t="shared" si="606"/>
        <v>-0.00486140818162831</v>
      </c>
      <c r="BO123" s="49">
        <f t="shared" si="607"/>
        <v>-0.00653663161240061</v>
      </c>
      <c r="BP123" s="49">
        <f t="shared" si="608"/>
        <v>-0.00690553351685421</v>
      </c>
      <c r="BQ123" s="49">
        <f t="shared" si="609"/>
        <v>-0.0068072296400069</v>
      </c>
      <c r="BR123" s="49">
        <f t="shared" ref="BR123:BY123" si="652">BC123*LN(BC123)</f>
        <v>-0.00659699596533675</v>
      </c>
      <c r="BS123" s="49">
        <f t="shared" si="652"/>
        <v>-0.00696288133574497</v>
      </c>
      <c r="BT123" s="49">
        <f t="shared" si="652"/>
        <v>-0.00662853420966889</v>
      </c>
      <c r="BU123" s="49">
        <f t="shared" si="652"/>
        <v>-0.00611541481088293</v>
      </c>
      <c r="BV123" s="49">
        <f t="shared" si="652"/>
        <v>-0.00580338374294503</v>
      </c>
      <c r="BW123" s="49">
        <f t="shared" si="652"/>
        <v>-0.00614134529557973</v>
      </c>
      <c r="BX123" s="49">
        <f t="shared" si="652"/>
        <v>-0.00537245237386385</v>
      </c>
      <c r="BY123" s="49">
        <f t="shared" si="652"/>
        <v>-0.00493662974662238</v>
      </c>
      <c r="BZ123" s="49">
        <f t="shared" si="611"/>
        <v>-0.0855582605327596</v>
      </c>
      <c r="CA123" s="49"/>
      <c r="CB123" s="49"/>
      <c r="CC123" s="50"/>
      <c r="CD123" s="49"/>
      <c r="CE123" s="49"/>
      <c r="CF123" s="49">
        <f t="shared" si="612"/>
        <v>0.000325865605098028</v>
      </c>
      <c r="CG123" s="49">
        <f t="shared" ref="CG123:CS123" si="653">AX123*$CD$154</f>
        <v>0.000311518856635609</v>
      </c>
      <c r="CH123" s="49">
        <f t="shared" si="653"/>
        <v>0.000252274925484946</v>
      </c>
      <c r="CI123" s="49">
        <f t="shared" si="653"/>
        <v>0.000355958164372924</v>
      </c>
      <c r="CJ123" s="49">
        <f t="shared" si="653"/>
        <v>0.00037953872434573</v>
      </c>
      <c r="CK123" s="49">
        <f t="shared" si="653"/>
        <v>0.00037323022502183</v>
      </c>
      <c r="CL123" s="49">
        <f t="shared" si="653"/>
        <v>0.000359799226461267</v>
      </c>
      <c r="CM123" s="49">
        <f t="shared" si="653"/>
        <v>0.000383227161450431</v>
      </c>
      <c r="CN123" s="49">
        <f t="shared" si="653"/>
        <v>0.000361808788745896</v>
      </c>
      <c r="CO123" s="49">
        <f t="shared" si="653"/>
        <v>0.000329350542224537</v>
      </c>
      <c r="CP123" s="49">
        <f t="shared" si="653"/>
        <v>0.000309865419312812</v>
      </c>
      <c r="CQ123" s="49">
        <f t="shared" si="653"/>
        <v>0.00033097854205006</v>
      </c>
      <c r="CR123" s="49">
        <f t="shared" si="653"/>
        <v>0.000283283234661699</v>
      </c>
      <c r="CS123" s="49">
        <f t="shared" si="653"/>
        <v>0.000256802799999681</v>
      </c>
      <c r="CT123" s="59">
        <v>2013</v>
      </c>
    </row>
    <row r="124" ht="22.5" customHeight="1" spans="1:98">
      <c r="A124" s="42" t="s">
        <v>56</v>
      </c>
      <c r="B124" s="40">
        <v>17.78</v>
      </c>
      <c r="C124" s="40">
        <v>12.25</v>
      </c>
      <c r="D124" s="40">
        <v>14.47</v>
      </c>
      <c r="E124" s="40">
        <v>18.46</v>
      </c>
      <c r="F124" s="40">
        <v>23.28</v>
      </c>
      <c r="G124" s="40">
        <v>20.52</v>
      </c>
      <c r="H124" s="40">
        <v>26.9</v>
      </c>
      <c r="I124" s="40">
        <v>18.12</v>
      </c>
      <c r="J124" s="40">
        <v>21.87</v>
      </c>
      <c r="K124" s="40">
        <v>12.59</v>
      </c>
      <c r="L124" s="40">
        <v>17.95</v>
      </c>
      <c r="M124" s="40">
        <v>19.53</v>
      </c>
      <c r="N124" s="40">
        <v>11.39</v>
      </c>
      <c r="O124" s="40">
        <v>12.6</v>
      </c>
      <c r="Q124" s="50"/>
      <c r="R124" s="49">
        <f t="shared" si="597"/>
        <v>17.7583428509859</v>
      </c>
      <c r="S124" s="49">
        <f t="shared" ref="S124:AE124" si="654">(C124-MIN($B$114:$O$153)/(MAX($B$114:$O$153)-MIN($B$114:$O$153)))</f>
        <v>12.2283428509859</v>
      </c>
      <c r="T124" s="49">
        <f t="shared" si="654"/>
        <v>14.4483428509859</v>
      </c>
      <c r="U124" s="49">
        <f t="shared" si="654"/>
        <v>18.4383428509859</v>
      </c>
      <c r="V124" s="49">
        <f t="shared" si="654"/>
        <v>23.2583428509859</v>
      </c>
      <c r="W124" s="49">
        <f t="shared" si="654"/>
        <v>20.4983428509859</v>
      </c>
      <c r="X124" s="49">
        <f t="shared" si="654"/>
        <v>26.8783428509859</v>
      </c>
      <c r="Y124" s="49">
        <f t="shared" si="654"/>
        <v>18.0983428509859</v>
      </c>
      <c r="Z124" s="49">
        <f t="shared" si="654"/>
        <v>21.8483428509859</v>
      </c>
      <c r="AA124" s="49">
        <f t="shared" si="654"/>
        <v>12.5683428509859</v>
      </c>
      <c r="AB124" s="49">
        <f t="shared" si="654"/>
        <v>17.9283428509859</v>
      </c>
      <c r="AC124" s="49">
        <f t="shared" si="654"/>
        <v>19.5083428509859</v>
      </c>
      <c r="AD124" s="49">
        <f t="shared" si="654"/>
        <v>11.3683428509859</v>
      </c>
      <c r="AE124" s="49">
        <f t="shared" si="654"/>
        <v>12.5783428509859</v>
      </c>
      <c r="AF124" s="50"/>
      <c r="AG124" s="49">
        <f t="shared" si="599"/>
        <v>17.7584428509859</v>
      </c>
      <c r="AH124" s="49">
        <f t="shared" ref="AH124:AT124" si="655">S124+0.0001</f>
        <v>12.2284428509859</v>
      </c>
      <c r="AI124" s="49">
        <f t="shared" si="655"/>
        <v>14.4484428509859</v>
      </c>
      <c r="AJ124" s="49">
        <f t="shared" si="655"/>
        <v>18.4384428509859</v>
      </c>
      <c r="AK124" s="49">
        <f t="shared" si="655"/>
        <v>23.2584428509859</v>
      </c>
      <c r="AL124" s="49">
        <f t="shared" si="655"/>
        <v>20.4984428509859</v>
      </c>
      <c r="AM124" s="49">
        <f t="shared" si="655"/>
        <v>26.8784428509859</v>
      </c>
      <c r="AN124" s="49">
        <f t="shared" si="655"/>
        <v>18.0984428509859</v>
      </c>
      <c r="AO124" s="49">
        <f t="shared" si="655"/>
        <v>21.8484428509859</v>
      </c>
      <c r="AP124" s="49">
        <f t="shared" si="655"/>
        <v>12.5684428509859</v>
      </c>
      <c r="AQ124" s="49">
        <f t="shared" si="655"/>
        <v>17.9284428509859</v>
      </c>
      <c r="AR124" s="49">
        <f t="shared" si="655"/>
        <v>19.5084428509859</v>
      </c>
      <c r="AS124" s="49">
        <f t="shared" si="655"/>
        <v>11.3684428509859</v>
      </c>
      <c r="AT124" s="49">
        <f t="shared" si="655"/>
        <v>12.5784428509859</v>
      </c>
      <c r="AU124" s="49">
        <f t="shared" si="601"/>
        <v>247.408199913802</v>
      </c>
      <c r="AV124" s="50"/>
      <c r="AW124" s="49">
        <f t="shared" si="602"/>
        <v>0.00118976123733477</v>
      </c>
      <c r="AX124" s="49">
        <f t="shared" ref="AX124:BJ124" si="656">AH124/$AU$154</f>
        <v>0.000819268188047174</v>
      </c>
      <c r="AY124" s="49">
        <f t="shared" si="656"/>
        <v>0.000968001383240386</v>
      </c>
      <c r="AZ124" s="49">
        <f t="shared" si="656"/>
        <v>0.00123531915297954</v>
      </c>
      <c r="BA124" s="49">
        <f t="shared" si="656"/>
        <v>0.00155824437857922</v>
      </c>
      <c r="BB124" s="49">
        <f t="shared" si="656"/>
        <v>0.00137333283860928</v>
      </c>
      <c r="BC124" s="49">
        <f t="shared" si="656"/>
        <v>0.00180077328245283</v>
      </c>
      <c r="BD124" s="49">
        <f t="shared" si="656"/>
        <v>0.00121254019515715</v>
      </c>
      <c r="BE124" s="49">
        <f t="shared" si="656"/>
        <v>0.00146377870055109</v>
      </c>
      <c r="BF124" s="49">
        <f t="shared" si="656"/>
        <v>0.000842047145869557</v>
      </c>
      <c r="BG124" s="49">
        <f t="shared" si="656"/>
        <v>0.00120115071624596</v>
      </c>
      <c r="BH124" s="49">
        <f t="shared" si="656"/>
        <v>0.00130700587318528</v>
      </c>
      <c r="BI124" s="49">
        <f t="shared" si="656"/>
        <v>0.000761650824143497</v>
      </c>
      <c r="BJ124" s="49">
        <f t="shared" si="656"/>
        <v>0.000842717115217275</v>
      </c>
      <c r="BK124" s="49"/>
      <c r="BL124" s="49">
        <f t="shared" si="604"/>
        <v>-0.00801185530471677</v>
      </c>
      <c r="BM124" s="49">
        <f t="shared" si="605"/>
        <v>-0.00582262017717106</v>
      </c>
      <c r="BN124" s="49">
        <f t="shared" si="606"/>
        <v>-0.00671819777645779</v>
      </c>
      <c r="BO124" s="49">
        <f t="shared" si="607"/>
        <v>-0.00827222319403013</v>
      </c>
      <c r="BP124" s="49">
        <f t="shared" si="608"/>
        <v>-0.0100727962840235</v>
      </c>
      <c r="BQ124" s="49">
        <f t="shared" si="609"/>
        <v>-0.00905097034946124</v>
      </c>
      <c r="BR124" s="49">
        <f t="shared" ref="BR124:BY124" si="657">BC124*LN(BC124)</f>
        <v>-0.0113800571776451</v>
      </c>
      <c r="BS124" s="49">
        <f t="shared" si="657"/>
        <v>-0.00814225322638072</v>
      </c>
      <c r="BT124" s="49">
        <f t="shared" si="657"/>
        <v>-0.00955369426561182</v>
      </c>
      <c r="BU124" s="49">
        <f t="shared" si="657"/>
        <v>-0.00596141975067715</v>
      </c>
      <c r="BV124" s="49">
        <f t="shared" si="657"/>
        <v>-0.00807710826467311</v>
      </c>
      <c r="BW124" s="49">
        <f t="shared" si="657"/>
        <v>-0.00867854036842663</v>
      </c>
      <c r="BX124" s="49">
        <f t="shared" si="657"/>
        <v>-0.00546866993516754</v>
      </c>
      <c r="BY124" s="49">
        <f t="shared" si="657"/>
        <v>-0.00596549267981375</v>
      </c>
      <c r="BZ124" s="49">
        <f t="shared" si="611"/>
        <v>-0.111175898754256</v>
      </c>
      <c r="CA124" s="49"/>
      <c r="CB124" s="49"/>
      <c r="CC124" s="50"/>
      <c r="CD124" s="49"/>
      <c r="CE124" s="49"/>
      <c r="CF124" s="49">
        <f t="shared" si="612"/>
        <v>0.000451730341608753</v>
      </c>
      <c r="CG124" s="49">
        <f t="shared" ref="CG124:CS124" si="658">AX124*$CD$154</f>
        <v>0.000311060981684681</v>
      </c>
      <c r="CH124" s="49">
        <f t="shared" si="658"/>
        <v>0.0003675322256325</v>
      </c>
      <c r="CI124" s="49">
        <f t="shared" si="658"/>
        <v>0.000469027839754933</v>
      </c>
      <c r="CJ124" s="49">
        <f t="shared" si="658"/>
        <v>0.000591636576614613</v>
      </c>
      <c r="CK124" s="49">
        <f t="shared" si="658"/>
        <v>0.000521429084138946</v>
      </c>
      <c r="CL124" s="49">
        <f t="shared" si="658"/>
        <v>0.00068372031674574</v>
      </c>
      <c r="CM124" s="49">
        <f t="shared" si="658"/>
        <v>0.000460379090681841</v>
      </c>
      <c r="CN124" s="49">
        <f t="shared" si="658"/>
        <v>0.000555769705458563</v>
      </c>
      <c r="CO124" s="49">
        <f t="shared" si="658"/>
        <v>0.00031970973075777</v>
      </c>
      <c r="CP124" s="49">
        <f t="shared" si="658"/>
        <v>0.000456054716145297</v>
      </c>
      <c r="CQ124" s="49">
        <f t="shared" si="658"/>
        <v>0.000496245961837892</v>
      </c>
      <c r="CR124" s="49">
        <f t="shared" si="658"/>
        <v>0.000289184734029219</v>
      </c>
      <c r="CS124" s="49">
        <f t="shared" si="658"/>
        <v>0.000319964105730508</v>
      </c>
      <c r="CT124" s="58" t="s">
        <v>56</v>
      </c>
    </row>
    <row r="125" ht="22.5" customHeight="1" spans="1:98">
      <c r="A125" s="42">
        <v>2021</v>
      </c>
      <c r="B125" s="40">
        <v>17.93</v>
      </c>
      <c r="C125" s="40">
        <v>12.48</v>
      </c>
      <c r="D125" s="40">
        <v>14.44</v>
      </c>
      <c r="E125" s="40">
        <v>18.38</v>
      </c>
      <c r="F125" s="40">
        <v>23.21</v>
      </c>
      <c r="G125" s="40">
        <v>20.31</v>
      </c>
      <c r="H125" s="40">
        <v>26.91</v>
      </c>
      <c r="I125" s="40">
        <v>18.1</v>
      </c>
      <c r="J125" s="40">
        <v>21.27</v>
      </c>
      <c r="K125" s="40">
        <v>13.17</v>
      </c>
      <c r="L125" s="40">
        <v>17.97</v>
      </c>
      <c r="M125" s="40">
        <v>20.1</v>
      </c>
      <c r="N125" s="40">
        <v>11.43</v>
      </c>
      <c r="O125" s="40">
        <v>12.49</v>
      </c>
      <c r="Q125" s="50"/>
      <c r="R125" s="49">
        <f t="shared" si="597"/>
        <v>17.9083428509859</v>
      </c>
      <c r="S125" s="49">
        <f t="shared" ref="S125:AE125" si="659">(C125-MIN($B$114:$O$153)/(MAX($B$114:$O$153)-MIN($B$114:$O$153)))</f>
        <v>12.4583428509859</v>
      </c>
      <c r="T125" s="49">
        <f t="shared" si="659"/>
        <v>14.4183428509859</v>
      </c>
      <c r="U125" s="49">
        <f t="shared" si="659"/>
        <v>18.3583428509859</v>
      </c>
      <c r="V125" s="49">
        <f t="shared" si="659"/>
        <v>23.1883428509859</v>
      </c>
      <c r="W125" s="49">
        <f t="shared" si="659"/>
        <v>20.2883428509859</v>
      </c>
      <c r="X125" s="49">
        <f t="shared" si="659"/>
        <v>26.8883428509859</v>
      </c>
      <c r="Y125" s="49">
        <f t="shared" si="659"/>
        <v>18.0783428509859</v>
      </c>
      <c r="Z125" s="49">
        <f t="shared" si="659"/>
        <v>21.2483428509859</v>
      </c>
      <c r="AA125" s="49">
        <f t="shared" si="659"/>
        <v>13.1483428509859</v>
      </c>
      <c r="AB125" s="49">
        <f t="shared" si="659"/>
        <v>17.9483428509859</v>
      </c>
      <c r="AC125" s="49">
        <f t="shared" si="659"/>
        <v>20.0783428509859</v>
      </c>
      <c r="AD125" s="49">
        <f t="shared" si="659"/>
        <v>11.4083428509859</v>
      </c>
      <c r="AE125" s="49">
        <f t="shared" si="659"/>
        <v>12.4683428509859</v>
      </c>
      <c r="AF125" s="50"/>
      <c r="AG125" s="49">
        <f t="shared" si="599"/>
        <v>17.9084428509859</v>
      </c>
      <c r="AH125" s="49">
        <f t="shared" ref="AH125:AT125" si="660">S125+0.0001</f>
        <v>12.4584428509859</v>
      </c>
      <c r="AI125" s="49">
        <f t="shared" si="660"/>
        <v>14.4184428509859</v>
      </c>
      <c r="AJ125" s="49">
        <f t="shared" si="660"/>
        <v>18.3584428509859</v>
      </c>
      <c r="AK125" s="49">
        <f t="shared" si="660"/>
        <v>23.1884428509859</v>
      </c>
      <c r="AL125" s="49">
        <f t="shared" si="660"/>
        <v>20.2884428509859</v>
      </c>
      <c r="AM125" s="49">
        <f t="shared" si="660"/>
        <v>26.8884428509859</v>
      </c>
      <c r="AN125" s="49">
        <f t="shared" si="660"/>
        <v>18.0784428509859</v>
      </c>
      <c r="AO125" s="49">
        <f t="shared" si="660"/>
        <v>21.2484428509859</v>
      </c>
      <c r="AP125" s="49">
        <f t="shared" si="660"/>
        <v>13.1484428509859</v>
      </c>
      <c r="AQ125" s="49">
        <f t="shared" si="660"/>
        <v>17.9484428509859</v>
      </c>
      <c r="AR125" s="49">
        <f t="shared" si="660"/>
        <v>20.0784428509859</v>
      </c>
      <c r="AS125" s="49">
        <f t="shared" si="660"/>
        <v>11.4084428509859</v>
      </c>
      <c r="AT125" s="49">
        <f t="shared" si="660"/>
        <v>12.4684428509859</v>
      </c>
      <c r="AU125" s="49">
        <f t="shared" si="601"/>
        <v>247.888199913802</v>
      </c>
      <c r="AV125" s="50"/>
      <c r="AW125" s="49">
        <f t="shared" si="602"/>
        <v>0.00119981077755053</v>
      </c>
      <c r="AX125" s="49">
        <f t="shared" ref="AX125:BJ125" si="661">AH125/$AU$154</f>
        <v>0.000834677483044669</v>
      </c>
      <c r="AY125" s="49">
        <f t="shared" si="661"/>
        <v>0.000965991475197234</v>
      </c>
      <c r="AZ125" s="49">
        <f t="shared" si="661"/>
        <v>0.0012299593981978</v>
      </c>
      <c r="BA125" s="49">
        <f t="shared" si="661"/>
        <v>0.00155355459314519</v>
      </c>
      <c r="BB125" s="49">
        <f t="shared" si="661"/>
        <v>0.00135926348230721</v>
      </c>
      <c r="BC125" s="49">
        <f t="shared" si="661"/>
        <v>0.00180144325180055</v>
      </c>
      <c r="BD125" s="49">
        <f t="shared" si="661"/>
        <v>0.00121120025646172</v>
      </c>
      <c r="BE125" s="49">
        <f t="shared" si="661"/>
        <v>0.00142358053968806</v>
      </c>
      <c r="BF125" s="49">
        <f t="shared" si="661"/>
        <v>0.000880905368037153</v>
      </c>
      <c r="BG125" s="49">
        <f t="shared" si="661"/>
        <v>0.0012024906549414</v>
      </c>
      <c r="BH125" s="49">
        <f t="shared" si="661"/>
        <v>0.00134519412600515</v>
      </c>
      <c r="BI125" s="49">
        <f t="shared" si="661"/>
        <v>0.000764330701534365</v>
      </c>
      <c r="BJ125" s="49">
        <f t="shared" si="661"/>
        <v>0.000835347452392386</v>
      </c>
      <c r="BK125" s="49"/>
      <c r="BL125" s="49">
        <f t="shared" si="604"/>
        <v>-0.00806943707111302</v>
      </c>
      <c r="BM125" s="49">
        <f t="shared" si="605"/>
        <v>-0.00591658225470687</v>
      </c>
      <c r="BN125" s="49">
        <f t="shared" si="606"/>
        <v>-0.0067062562777728</v>
      </c>
      <c r="BO125" s="49">
        <f t="shared" si="607"/>
        <v>-0.00824168010377225</v>
      </c>
      <c r="BP125" s="49">
        <f t="shared" si="608"/>
        <v>-0.0100471633151868</v>
      </c>
      <c r="BQ125" s="49">
        <f t="shared" si="609"/>
        <v>-0.00897224308992327</v>
      </c>
      <c r="BR125" s="49">
        <f t="shared" ref="BR125:BY125" si="662">BC125*LN(BC125)</f>
        <v>-0.0113836209811754</v>
      </c>
      <c r="BS125" s="49">
        <f t="shared" si="662"/>
        <v>-0.00813459468547247</v>
      </c>
      <c r="BT125" s="49">
        <f t="shared" si="662"/>
        <v>-0.00933097263947377</v>
      </c>
      <c r="BU125" s="49">
        <f t="shared" si="662"/>
        <v>-0.0061967819759085</v>
      </c>
      <c r="BV125" s="49">
        <f t="shared" si="662"/>
        <v>-0.00808477796346983</v>
      </c>
      <c r="BW125" s="49">
        <f t="shared" si="662"/>
        <v>-0.00889337019981106</v>
      </c>
      <c r="BX125" s="49">
        <f t="shared" si="662"/>
        <v>-0.00548522692825016</v>
      </c>
      <c r="BY125" s="49">
        <f t="shared" si="662"/>
        <v>-0.00592066107092601</v>
      </c>
      <c r="BZ125" s="49">
        <f t="shared" si="611"/>
        <v>-0.111383368556962</v>
      </c>
      <c r="CA125" s="49"/>
      <c r="CB125" s="49"/>
      <c r="CC125" s="50"/>
      <c r="CD125" s="49"/>
      <c r="CE125" s="49"/>
      <c r="CF125" s="49">
        <f t="shared" si="612"/>
        <v>0.000455545966199823</v>
      </c>
      <c r="CG125" s="49">
        <f t="shared" ref="CG125:CS125" si="663">AX125*$CD$154</f>
        <v>0.000316911606057653</v>
      </c>
      <c r="CH125" s="49">
        <f t="shared" si="663"/>
        <v>0.000366769100714286</v>
      </c>
      <c r="CI125" s="49">
        <f t="shared" si="663"/>
        <v>0.000466992839973028</v>
      </c>
      <c r="CJ125" s="49">
        <f t="shared" si="663"/>
        <v>0.000589855951805444</v>
      </c>
      <c r="CK125" s="49">
        <f t="shared" si="663"/>
        <v>0.000516087209711446</v>
      </c>
      <c r="CL125" s="49">
        <f t="shared" si="663"/>
        <v>0.000683974691718479</v>
      </c>
      <c r="CM125" s="49">
        <f t="shared" si="663"/>
        <v>0.000459870340736367</v>
      </c>
      <c r="CN125" s="49">
        <f t="shared" si="663"/>
        <v>0.000540507207094287</v>
      </c>
      <c r="CO125" s="49">
        <f t="shared" si="663"/>
        <v>0.000334463479176569</v>
      </c>
      <c r="CP125" s="49">
        <f t="shared" si="663"/>
        <v>0.000456563466090775</v>
      </c>
      <c r="CQ125" s="49">
        <f t="shared" si="663"/>
        <v>0.00051074533528395</v>
      </c>
      <c r="CR125" s="49">
        <f t="shared" si="663"/>
        <v>0.000290202233920171</v>
      </c>
      <c r="CS125" s="49">
        <f t="shared" si="663"/>
        <v>0.000317165981030391</v>
      </c>
      <c r="CT125" s="58">
        <v>2021</v>
      </c>
    </row>
    <row r="126" ht="22.5" customHeight="1" spans="1:98">
      <c r="A126" s="42">
        <v>2020</v>
      </c>
      <c r="B126" s="40">
        <v>18.04</v>
      </c>
      <c r="C126" s="40">
        <v>12.86</v>
      </c>
      <c r="D126" s="40">
        <v>14.1</v>
      </c>
      <c r="E126" s="40">
        <v>18.28</v>
      </c>
      <c r="F126" s="40">
        <v>23.29</v>
      </c>
      <c r="G126" s="40">
        <v>55.89</v>
      </c>
      <c r="H126" s="40">
        <v>27.11</v>
      </c>
      <c r="I126" s="40">
        <v>18.11</v>
      </c>
      <c r="J126" s="40">
        <v>21.26</v>
      </c>
      <c r="K126" s="40">
        <v>13.64</v>
      </c>
      <c r="L126" s="40">
        <v>17.32</v>
      </c>
      <c r="M126" s="40">
        <v>20.54</v>
      </c>
      <c r="N126" s="40">
        <v>11.25</v>
      </c>
      <c r="O126" s="40">
        <v>13.36</v>
      </c>
      <c r="Q126" s="50"/>
      <c r="R126" s="49">
        <f t="shared" si="597"/>
        <v>18.0183428509859</v>
      </c>
      <c r="S126" s="49">
        <f t="shared" ref="S126:AE126" si="664">(C126-MIN($B$114:$O$153)/(MAX($B$114:$O$153)-MIN($B$114:$O$153)))</f>
        <v>12.8383428509859</v>
      </c>
      <c r="T126" s="49">
        <f t="shared" si="664"/>
        <v>14.0783428509859</v>
      </c>
      <c r="U126" s="49">
        <f t="shared" si="664"/>
        <v>18.2583428509859</v>
      </c>
      <c r="V126" s="49">
        <f t="shared" si="664"/>
        <v>23.2683428509859</v>
      </c>
      <c r="W126" s="49">
        <f t="shared" si="664"/>
        <v>55.8683428509859</v>
      </c>
      <c r="X126" s="49">
        <f t="shared" si="664"/>
        <v>27.0883428509859</v>
      </c>
      <c r="Y126" s="49">
        <f t="shared" si="664"/>
        <v>18.0883428509859</v>
      </c>
      <c r="Z126" s="49">
        <f t="shared" si="664"/>
        <v>21.2383428509859</v>
      </c>
      <c r="AA126" s="49">
        <f t="shared" si="664"/>
        <v>13.6183428509859</v>
      </c>
      <c r="AB126" s="49">
        <f t="shared" si="664"/>
        <v>17.2983428509859</v>
      </c>
      <c r="AC126" s="49">
        <f t="shared" si="664"/>
        <v>20.5183428509859</v>
      </c>
      <c r="AD126" s="49">
        <f t="shared" si="664"/>
        <v>11.2283428509859</v>
      </c>
      <c r="AE126" s="49">
        <f t="shared" si="664"/>
        <v>13.3383428509859</v>
      </c>
      <c r="AF126" s="50"/>
      <c r="AG126" s="49">
        <f t="shared" si="599"/>
        <v>18.0184428509859</v>
      </c>
      <c r="AH126" s="49">
        <f t="shared" ref="AH126:AT126" si="665">S126+0.0001</f>
        <v>12.8384428509859</v>
      </c>
      <c r="AI126" s="49">
        <f t="shared" si="665"/>
        <v>14.0784428509859</v>
      </c>
      <c r="AJ126" s="49">
        <f t="shared" si="665"/>
        <v>18.2584428509859</v>
      </c>
      <c r="AK126" s="49">
        <f t="shared" si="665"/>
        <v>23.2684428509859</v>
      </c>
      <c r="AL126" s="49">
        <f t="shared" si="665"/>
        <v>55.8684428509859</v>
      </c>
      <c r="AM126" s="49">
        <f t="shared" si="665"/>
        <v>27.0884428509859</v>
      </c>
      <c r="AN126" s="49">
        <f t="shared" si="665"/>
        <v>18.0884428509859</v>
      </c>
      <c r="AO126" s="49">
        <f t="shared" si="665"/>
        <v>21.2384428509859</v>
      </c>
      <c r="AP126" s="49">
        <f t="shared" si="665"/>
        <v>13.6184428509859</v>
      </c>
      <c r="AQ126" s="49">
        <f t="shared" si="665"/>
        <v>17.2984428509859</v>
      </c>
      <c r="AR126" s="49">
        <f t="shared" si="665"/>
        <v>20.5184428509859</v>
      </c>
      <c r="AS126" s="49">
        <f t="shared" si="665"/>
        <v>11.2284428509859</v>
      </c>
      <c r="AT126" s="49">
        <f t="shared" si="665"/>
        <v>13.3384428509859</v>
      </c>
      <c r="AU126" s="49">
        <f t="shared" si="601"/>
        <v>284.748199913802</v>
      </c>
      <c r="AV126" s="50"/>
      <c r="AW126" s="49">
        <f t="shared" si="602"/>
        <v>0.00120718044037542</v>
      </c>
      <c r="AX126" s="49">
        <f t="shared" ref="AX126:BJ126" si="666">AH126/$AU$154</f>
        <v>0.000860136318257921</v>
      </c>
      <c r="AY126" s="49">
        <f t="shared" si="666"/>
        <v>0.000943212517374851</v>
      </c>
      <c r="AZ126" s="49">
        <f t="shared" si="666"/>
        <v>0.00122325970472063</v>
      </c>
      <c r="BA126" s="49">
        <f t="shared" si="666"/>
        <v>0.00155891434792693</v>
      </c>
      <c r="BB126" s="49">
        <f t="shared" si="666"/>
        <v>0.00374301442148491</v>
      </c>
      <c r="BC126" s="49">
        <f t="shared" si="666"/>
        <v>0.00181484263875489</v>
      </c>
      <c r="BD126" s="49">
        <f t="shared" si="666"/>
        <v>0.00121187022580944</v>
      </c>
      <c r="BE126" s="49">
        <f t="shared" si="666"/>
        <v>0.00142291057034035</v>
      </c>
      <c r="BF126" s="49">
        <f t="shared" si="666"/>
        <v>0.000912393927379861</v>
      </c>
      <c r="BG126" s="49">
        <f t="shared" si="666"/>
        <v>0.00115894264733978</v>
      </c>
      <c r="BH126" s="49">
        <f t="shared" si="666"/>
        <v>0.00137467277730471</v>
      </c>
      <c r="BI126" s="49">
        <f t="shared" si="666"/>
        <v>0.000752271253275456</v>
      </c>
      <c r="BJ126" s="49">
        <f t="shared" si="666"/>
        <v>0.00089363478564378</v>
      </c>
      <c r="BK126" s="49"/>
      <c r="BL126" s="49">
        <f t="shared" si="604"/>
        <v>-0.00811161016201087</v>
      </c>
      <c r="BM126" s="49">
        <f t="shared" si="605"/>
        <v>-0.00607120310911451</v>
      </c>
      <c r="BN126" s="49">
        <f t="shared" si="606"/>
        <v>-0.00657062490076656</v>
      </c>
      <c r="BO126" s="49">
        <f t="shared" si="607"/>
        <v>-0.00820346838446592</v>
      </c>
      <c r="BP126" s="49">
        <f t="shared" si="608"/>
        <v>-0.0100764569835052</v>
      </c>
      <c r="BQ126" s="49">
        <f t="shared" si="609"/>
        <v>-0.0209154555266132</v>
      </c>
      <c r="BR126" s="49">
        <f t="shared" ref="BR126:BY126" si="667">BC126*LN(BC126)</f>
        <v>-0.0114548448496496</v>
      </c>
      <c r="BS126" s="49">
        <f t="shared" si="667"/>
        <v>-0.00813842414111925</v>
      </c>
      <c r="BT126" s="49">
        <f t="shared" si="667"/>
        <v>-0.00932725108340847</v>
      </c>
      <c r="BU126" s="49">
        <f t="shared" si="667"/>
        <v>-0.0063862453861441</v>
      </c>
      <c r="BV126" s="49">
        <f t="shared" si="667"/>
        <v>-0.00783473878716843</v>
      </c>
      <c r="BW126" s="49">
        <f t="shared" si="667"/>
        <v>-0.00905846064305583</v>
      </c>
      <c r="BX126" s="49">
        <f t="shared" si="667"/>
        <v>-0.00541064598535811</v>
      </c>
      <c r="BY126" s="49">
        <f t="shared" si="667"/>
        <v>-0.00627350688207829</v>
      </c>
      <c r="BZ126" s="49">
        <f t="shared" si="611"/>
        <v>-0.123832936824458</v>
      </c>
      <c r="CA126" s="49"/>
      <c r="CB126" s="49"/>
      <c r="CC126" s="50"/>
      <c r="CD126" s="49"/>
      <c r="CE126" s="49"/>
      <c r="CF126" s="49">
        <f t="shared" si="612"/>
        <v>0.00045834409089994</v>
      </c>
      <c r="CG126" s="49">
        <f t="shared" ref="CG126:CS126" si="668">AX126*$CD$154</f>
        <v>0.000326577855021694</v>
      </c>
      <c r="CH126" s="49">
        <f t="shared" si="668"/>
        <v>0.000358120351641197</v>
      </c>
      <c r="CI126" s="49">
        <f t="shared" si="668"/>
        <v>0.00046444909024565</v>
      </c>
      <c r="CJ126" s="49">
        <f t="shared" si="668"/>
        <v>0.000591890951587349</v>
      </c>
      <c r="CK126" s="49">
        <f t="shared" si="668"/>
        <v>0.00142115336271298</v>
      </c>
      <c r="CL126" s="49">
        <f t="shared" si="668"/>
        <v>0.000689062191173236</v>
      </c>
      <c r="CM126" s="49">
        <f t="shared" si="668"/>
        <v>0.000460124715709106</v>
      </c>
      <c r="CN126" s="49">
        <f t="shared" si="668"/>
        <v>0.000540252832121552</v>
      </c>
      <c r="CO126" s="49">
        <f t="shared" si="668"/>
        <v>0.000346419102895252</v>
      </c>
      <c r="CP126" s="49">
        <f t="shared" si="668"/>
        <v>0.000440029092862808</v>
      </c>
      <c r="CQ126" s="49">
        <f t="shared" si="668"/>
        <v>0.00052193783408442</v>
      </c>
      <c r="CR126" s="49">
        <f t="shared" si="668"/>
        <v>0.000285623484410888</v>
      </c>
      <c r="CS126" s="49">
        <f t="shared" si="668"/>
        <v>0.00033929660365859</v>
      </c>
      <c r="CT126" s="58">
        <v>2020</v>
      </c>
    </row>
    <row r="127" ht="22.5" customHeight="1" spans="1:98">
      <c r="A127" s="43">
        <v>2019</v>
      </c>
      <c r="B127" s="40">
        <v>18.52</v>
      </c>
      <c r="C127" s="40">
        <v>12.88</v>
      </c>
      <c r="D127" s="40">
        <v>13.89</v>
      </c>
      <c r="E127" s="40">
        <v>18.34</v>
      </c>
      <c r="F127" s="40">
        <v>23.58</v>
      </c>
      <c r="G127" s="40">
        <v>55.99</v>
      </c>
      <c r="H127" s="40">
        <v>27.15</v>
      </c>
      <c r="I127" s="40">
        <v>18.33</v>
      </c>
      <c r="J127" s="40">
        <v>21.21</v>
      </c>
      <c r="K127" s="40">
        <v>13.93</v>
      </c>
      <c r="L127" s="40">
        <v>17.17</v>
      </c>
      <c r="M127" s="40">
        <v>20.31</v>
      </c>
      <c r="N127" s="40">
        <v>11.12</v>
      </c>
      <c r="O127" s="40">
        <v>14.43</v>
      </c>
      <c r="Q127" s="50"/>
      <c r="R127" s="49">
        <f t="shared" si="597"/>
        <v>18.4983428509859</v>
      </c>
      <c r="S127" s="49">
        <f t="shared" ref="S127:AE127" si="669">(C127-MIN($B$114:$O$153)/(MAX($B$114:$O$153)-MIN($B$114:$O$153)))</f>
        <v>12.8583428509859</v>
      </c>
      <c r="T127" s="49">
        <f t="shared" si="669"/>
        <v>13.8683428509859</v>
      </c>
      <c r="U127" s="49">
        <f t="shared" si="669"/>
        <v>18.3183428509859</v>
      </c>
      <c r="V127" s="49">
        <f t="shared" si="669"/>
        <v>23.5583428509859</v>
      </c>
      <c r="W127" s="49">
        <f t="shared" si="669"/>
        <v>55.9683428509859</v>
      </c>
      <c r="X127" s="49">
        <f t="shared" si="669"/>
        <v>27.1283428509859</v>
      </c>
      <c r="Y127" s="49">
        <f t="shared" si="669"/>
        <v>18.3083428509859</v>
      </c>
      <c r="Z127" s="49">
        <f t="shared" si="669"/>
        <v>21.1883428509859</v>
      </c>
      <c r="AA127" s="49">
        <f t="shared" si="669"/>
        <v>13.9083428509859</v>
      </c>
      <c r="AB127" s="49">
        <f t="shared" si="669"/>
        <v>17.1483428509859</v>
      </c>
      <c r="AC127" s="49">
        <f t="shared" si="669"/>
        <v>20.2883428509859</v>
      </c>
      <c r="AD127" s="49">
        <f t="shared" si="669"/>
        <v>11.0983428509859</v>
      </c>
      <c r="AE127" s="49">
        <f t="shared" si="669"/>
        <v>14.4083428509859</v>
      </c>
      <c r="AF127" s="50"/>
      <c r="AG127" s="49">
        <f t="shared" si="599"/>
        <v>18.4984428509859</v>
      </c>
      <c r="AH127" s="49">
        <f t="shared" ref="AH127:AT127" si="670">S127+0.0001</f>
        <v>12.8584428509859</v>
      </c>
      <c r="AI127" s="49">
        <f t="shared" si="670"/>
        <v>13.8684428509859</v>
      </c>
      <c r="AJ127" s="49">
        <f t="shared" si="670"/>
        <v>18.3184428509859</v>
      </c>
      <c r="AK127" s="49">
        <f t="shared" si="670"/>
        <v>23.5584428509859</v>
      </c>
      <c r="AL127" s="49">
        <f t="shared" si="670"/>
        <v>55.9684428509859</v>
      </c>
      <c r="AM127" s="49">
        <f t="shared" si="670"/>
        <v>27.1284428509859</v>
      </c>
      <c r="AN127" s="49">
        <f t="shared" si="670"/>
        <v>18.3084428509859</v>
      </c>
      <c r="AO127" s="49">
        <f t="shared" si="670"/>
        <v>21.1884428509859</v>
      </c>
      <c r="AP127" s="49">
        <f t="shared" si="670"/>
        <v>13.9084428509859</v>
      </c>
      <c r="AQ127" s="49">
        <f t="shared" si="670"/>
        <v>17.1484428509859</v>
      </c>
      <c r="AR127" s="49">
        <f t="shared" si="670"/>
        <v>20.2884428509859</v>
      </c>
      <c r="AS127" s="49">
        <f t="shared" si="670"/>
        <v>11.0984428509859</v>
      </c>
      <c r="AT127" s="49">
        <f t="shared" si="670"/>
        <v>14.4084428509859</v>
      </c>
      <c r="AU127" s="49">
        <f t="shared" si="601"/>
        <v>286.548199913802</v>
      </c>
      <c r="AV127" s="50"/>
      <c r="AW127" s="49">
        <f t="shared" si="602"/>
        <v>0.00123933896906584</v>
      </c>
      <c r="AX127" s="49">
        <f t="shared" ref="AX127:BJ127" si="671">AH127/$AU$154</f>
        <v>0.000861476256953356</v>
      </c>
      <c r="AY127" s="49">
        <f t="shared" si="671"/>
        <v>0.00092914316107279</v>
      </c>
      <c r="AZ127" s="49">
        <f t="shared" si="671"/>
        <v>0.00122727952080693</v>
      </c>
      <c r="BA127" s="49">
        <f t="shared" si="671"/>
        <v>0.00157834345901073</v>
      </c>
      <c r="BB127" s="49">
        <f t="shared" si="671"/>
        <v>0.00374971411496209</v>
      </c>
      <c r="BC127" s="49">
        <f t="shared" si="671"/>
        <v>0.00181752251614576</v>
      </c>
      <c r="BD127" s="49">
        <f t="shared" si="671"/>
        <v>0.00122660955145921</v>
      </c>
      <c r="BE127" s="49">
        <f t="shared" si="671"/>
        <v>0.00141956072360176</v>
      </c>
      <c r="BF127" s="49">
        <f t="shared" si="671"/>
        <v>0.000931823038463659</v>
      </c>
      <c r="BG127" s="49">
        <f t="shared" si="671"/>
        <v>0.00114889310712402</v>
      </c>
      <c r="BH127" s="49">
        <f t="shared" si="671"/>
        <v>0.00135926348230721</v>
      </c>
      <c r="BI127" s="49">
        <f t="shared" si="671"/>
        <v>0.000743561651755133</v>
      </c>
      <c r="BJ127" s="49">
        <f t="shared" si="671"/>
        <v>0.000965321505849517</v>
      </c>
      <c r="BK127" s="49"/>
      <c r="BL127" s="49">
        <f t="shared" si="604"/>
        <v>-0.00829511524527258</v>
      </c>
      <c r="BM127" s="49">
        <f t="shared" si="605"/>
        <v>-0.00607931997691478</v>
      </c>
      <c r="BN127" s="49">
        <f t="shared" si="606"/>
        <v>-0.00648657858286181</v>
      </c>
      <c r="BO127" s="49">
        <f t="shared" si="607"/>
        <v>-0.00822639980647161</v>
      </c>
      <c r="BP127" s="49">
        <f t="shared" si="608"/>
        <v>-0.0101824925180062</v>
      </c>
      <c r="BQ127" s="49">
        <f t="shared" si="609"/>
        <v>-0.0209461868167282</v>
      </c>
      <c r="BR127" s="49">
        <f t="shared" ref="BR127:BY127" si="672">BC127*LN(BC127)</f>
        <v>-0.0114690777282012</v>
      </c>
      <c r="BS127" s="49">
        <f t="shared" si="672"/>
        <v>-0.00822257881830779</v>
      </c>
      <c r="BT127" s="49">
        <f t="shared" si="672"/>
        <v>-0.00930863856833889</v>
      </c>
      <c r="BU127" s="49">
        <f t="shared" si="672"/>
        <v>-0.0065026037324166</v>
      </c>
      <c r="BV127" s="49">
        <f t="shared" si="672"/>
        <v>-0.00777680725349326</v>
      </c>
      <c r="BW127" s="49">
        <f t="shared" si="672"/>
        <v>-0.00897224308992327</v>
      </c>
      <c r="BX127" s="49">
        <f t="shared" si="672"/>
        <v>-0.00535666191607416</v>
      </c>
      <c r="BY127" s="49">
        <f t="shared" si="672"/>
        <v>-0.00670227484931755</v>
      </c>
      <c r="BZ127" s="49">
        <f t="shared" si="611"/>
        <v>-0.124526978902328</v>
      </c>
      <c r="CA127" s="49"/>
      <c r="CB127" s="49"/>
      <c r="CC127" s="50"/>
      <c r="CD127" s="49"/>
      <c r="CE127" s="49"/>
      <c r="CF127" s="49">
        <f t="shared" si="612"/>
        <v>0.000470554089591359</v>
      </c>
      <c r="CG127" s="49">
        <f t="shared" ref="CG127:CS127" si="673">AX127*$CD$154</f>
        <v>0.00032708660496717</v>
      </c>
      <c r="CH127" s="49">
        <f t="shared" si="673"/>
        <v>0.0003527784772137</v>
      </c>
      <c r="CI127" s="49">
        <f t="shared" si="673"/>
        <v>0.000465975340082076</v>
      </c>
      <c r="CJ127" s="49">
        <f t="shared" si="673"/>
        <v>0.000599267825796749</v>
      </c>
      <c r="CK127" s="49">
        <f t="shared" si="673"/>
        <v>0.00142369711244036</v>
      </c>
      <c r="CL127" s="49">
        <f t="shared" si="673"/>
        <v>0.000690079691064188</v>
      </c>
      <c r="CM127" s="49">
        <f t="shared" si="673"/>
        <v>0.000465720965109337</v>
      </c>
      <c r="CN127" s="49">
        <f t="shared" si="673"/>
        <v>0.000538980957257861</v>
      </c>
      <c r="CO127" s="49">
        <f t="shared" si="673"/>
        <v>0.000353795977104652</v>
      </c>
      <c r="CP127" s="49">
        <f t="shared" si="673"/>
        <v>0.000436213468271739</v>
      </c>
      <c r="CQ127" s="49">
        <f t="shared" si="673"/>
        <v>0.000516087209711446</v>
      </c>
      <c r="CR127" s="49">
        <f t="shared" si="673"/>
        <v>0.000282316609765295</v>
      </c>
      <c r="CS127" s="49">
        <f t="shared" si="673"/>
        <v>0.000366514725741548</v>
      </c>
      <c r="CT127" s="59">
        <v>2019</v>
      </c>
    </row>
    <row r="128" ht="22.5" customHeight="1" spans="1:98">
      <c r="A128" s="43">
        <v>2018</v>
      </c>
      <c r="B128" s="40">
        <v>18.75</v>
      </c>
      <c r="C128" s="40">
        <v>12.55</v>
      </c>
      <c r="D128" s="40">
        <v>13.81</v>
      </c>
      <c r="E128" s="40">
        <v>18.58</v>
      </c>
      <c r="F128" s="40">
        <v>22.28</v>
      </c>
      <c r="G128" s="40">
        <v>56.58</v>
      </c>
      <c r="H128" s="40">
        <v>27.28</v>
      </c>
      <c r="I128" s="40">
        <v>18.92</v>
      </c>
      <c r="J128" s="40">
        <v>21.18</v>
      </c>
      <c r="K128" s="40">
        <v>15.06</v>
      </c>
      <c r="L128" s="40">
        <v>16.96</v>
      </c>
      <c r="M128" s="40">
        <v>19.96</v>
      </c>
      <c r="N128" s="40">
        <v>11.14</v>
      </c>
      <c r="O128" s="40">
        <v>14.18</v>
      </c>
      <c r="Q128" s="50"/>
      <c r="R128" s="49">
        <f t="shared" si="597"/>
        <v>18.7283428509859</v>
      </c>
      <c r="S128" s="49">
        <f t="shared" ref="S128:AE128" si="674">(C128-MIN($B$114:$O$153)/(MAX($B$114:$O$153)-MIN($B$114:$O$153)))</f>
        <v>12.5283428509859</v>
      </c>
      <c r="T128" s="49">
        <f t="shared" si="674"/>
        <v>13.7883428509859</v>
      </c>
      <c r="U128" s="49">
        <f t="shared" si="674"/>
        <v>18.5583428509859</v>
      </c>
      <c r="V128" s="49">
        <f t="shared" si="674"/>
        <v>22.2583428509859</v>
      </c>
      <c r="W128" s="49">
        <f t="shared" si="674"/>
        <v>56.5583428509859</v>
      </c>
      <c r="X128" s="49">
        <f t="shared" si="674"/>
        <v>27.2583428509859</v>
      </c>
      <c r="Y128" s="49">
        <f t="shared" si="674"/>
        <v>18.8983428509859</v>
      </c>
      <c r="Z128" s="49">
        <f t="shared" si="674"/>
        <v>21.1583428509859</v>
      </c>
      <c r="AA128" s="49">
        <f t="shared" si="674"/>
        <v>15.0383428509859</v>
      </c>
      <c r="AB128" s="49">
        <f t="shared" si="674"/>
        <v>16.9383428509859</v>
      </c>
      <c r="AC128" s="49">
        <f t="shared" si="674"/>
        <v>19.9383428509859</v>
      </c>
      <c r="AD128" s="49">
        <f t="shared" si="674"/>
        <v>11.1183428509859</v>
      </c>
      <c r="AE128" s="49">
        <f t="shared" si="674"/>
        <v>14.1583428509859</v>
      </c>
      <c r="AF128" s="50"/>
      <c r="AG128" s="49">
        <f t="shared" si="599"/>
        <v>18.7284428509859</v>
      </c>
      <c r="AH128" s="49">
        <f t="shared" ref="AH128:AT128" si="675">S128+0.0001</f>
        <v>12.5284428509859</v>
      </c>
      <c r="AI128" s="49">
        <f t="shared" si="675"/>
        <v>13.7884428509859</v>
      </c>
      <c r="AJ128" s="49">
        <f t="shared" si="675"/>
        <v>18.5584428509859</v>
      </c>
      <c r="AK128" s="49">
        <f t="shared" si="675"/>
        <v>22.2584428509859</v>
      </c>
      <c r="AL128" s="49">
        <f t="shared" si="675"/>
        <v>56.5584428509859</v>
      </c>
      <c r="AM128" s="49">
        <f t="shared" si="675"/>
        <v>27.2584428509859</v>
      </c>
      <c r="AN128" s="49">
        <f t="shared" si="675"/>
        <v>18.8984428509859</v>
      </c>
      <c r="AO128" s="49">
        <f t="shared" si="675"/>
        <v>21.1584428509859</v>
      </c>
      <c r="AP128" s="49">
        <f t="shared" si="675"/>
        <v>15.0384428509859</v>
      </c>
      <c r="AQ128" s="49">
        <f t="shared" si="675"/>
        <v>16.9384428509859</v>
      </c>
      <c r="AR128" s="49">
        <f t="shared" si="675"/>
        <v>19.9384428509859</v>
      </c>
      <c r="AS128" s="49">
        <f t="shared" si="675"/>
        <v>11.1184428509859</v>
      </c>
      <c r="AT128" s="49">
        <f t="shared" si="675"/>
        <v>14.1584428509859</v>
      </c>
      <c r="AU128" s="49">
        <f t="shared" si="601"/>
        <v>286.928199913802</v>
      </c>
      <c r="AV128" s="50"/>
      <c r="AW128" s="49">
        <f t="shared" si="602"/>
        <v>0.00125474826406334</v>
      </c>
      <c r="AX128" s="49">
        <f t="shared" ref="AX128:BJ128" si="676">AH128/$AU$154</f>
        <v>0.000839367268478689</v>
      </c>
      <c r="AY128" s="49">
        <f t="shared" si="676"/>
        <v>0.000923783406291053</v>
      </c>
      <c r="AZ128" s="49">
        <f t="shared" si="676"/>
        <v>0.00124335878515214</v>
      </c>
      <c r="BA128" s="49">
        <f t="shared" si="676"/>
        <v>0.0014912474438075</v>
      </c>
      <c r="BB128" s="49">
        <f t="shared" si="676"/>
        <v>0.0037892423064774</v>
      </c>
      <c r="BC128" s="49">
        <f t="shared" si="676"/>
        <v>0.00182623211766608</v>
      </c>
      <c r="BD128" s="49">
        <f t="shared" si="676"/>
        <v>0.00126613774297453</v>
      </c>
      <c r="BE128" s="49">
        <f t="shared" si="676"/>
        <v>0.00141755081555861</v>
      </c>
      <c r="BF128" s="49">
        <f t="shared" si="676"/>
        <v>0.0010075295747557</v>
      </c>
      <c r="BG128" s="49">
        <f t="shared" si="676"/>
        <v>0.00113482375082196</v>
      </c>
      <c r="BH128" s="49">
        <f t="shared" si="676"/>
        <v>0.00133581455513711</v>
      </c>
      <c r="BI128" s="49">
        <f t="shared" si="676"/>
        <v>0.000744901590450568</v>
      </c>
      <c r="BJ128" s="49">
        <f t="shared" si="676"/>
        <v>0.000948572272156588</v>
      </c>
      <c r="BK128" s="49"/>
      <c r="BL128" s="49">
        <f t="shared" si="604"/>
        <v>-0.00838274769015827</v>
      </c>
      <c r="BM128" s="49">
        <f t="shared" si="605"/>
        <v>-0.00594512269931457</v>
      </c>
      <c r="BN128" s="49">
        <f t="shared" si="606"/>
        <v>-0.00645450507308548</v>
      </c>
      <c r="BO128" s="49">
        <f t="shared" si="607"/>
        <v>-0.00831799425815336</v>
      </c>
      <c r="BP128" s="49">
        <f t="shared" si="608"/>
        <v>-0.00970525056684354</v>
      </c>
      <c r="BQ128" s="49">
        <f t="shared" si="609"/>
        <v>-0.0211272584764254</v>
      </c>
      <c r="BR128" s="49">
        <f t="shared" ref="BR128:BY128" si="677">BC128*LN(BC128)</f>
        <v>-0.011515307324293</v>
      </c>
      <c r="BS128" s="49">
        <f t="shared" si="677"/>
        <v>-0.00844739773727315</v>
      </c>
      <c r="BT128" s="49">
        <f t="shared" si="677"/>
        <v>-0.0092974672661405</v>
      </c>
      <c r="BU128" s="49">
        <f t="shared" si="677"/>
        <v>-0.00695220988762653</v>
      </c>
      <c r="BV128" s="49">
        <f t="shared" si="677"/>
        <v>-0.00769555525103884</v>
      </c>
      <c r="BW128" s="49">
        <f t="shared" si="677"/>
        <v>-0.00884070661631033</v>
      </c>
      <c r="BX128" s="49">
        <f t="shared" si="677"/>
        <v>-0.0053649737680321</v>
      </c>
      <c r="BY128" s="49">
        <f t="shared" si="677"/>
        <v>-0.00660258717174922</v>
      </c>
      <c r="BZ128" s="49">
        <f t="shared" si="611"/>
        <v>-0.124649083786444</v>
      </c>
      <c r="CA128" s="49"/>
      <c r="CB128" s="49"/>
      <c r="CC128" s="50"/>
      <c r="CD128" s="49"/>
      <c r="CE128" s="49"/>
      <c r="CF128" s="49">
        <f t="shared" si="612"/>
        <v>0.000476404713964333</v>
      </c>
      <c r="CG128" s="49">
        <f t="shared" ref="CG128:CS128" si="678">AX128*$CD$154</f>
        <v>0.000318692230866818</v>
      </c>
      <c r="CH128" s="49">
        <f t="shared" si="678"/>
        <v>0.000350743477431797</v>
      </c>
      <c r="CI128" s="49">
        <f t="shared" si="678"/>
        <v>0.000472080339427785</v>
      </c>
      <c r="CJ128" s="49">
        <f t="shared" si="678"/>
        <v>0.00056619907934082</v>
      </c>
      <c r="CK128" s="49">
        <f t="shared" si="678"/>
        <v>0.0014387052358319</v>
      </c>
      <c r="CL128" s="49">
        <f t="shared" si="678"/>
        <v>0.00069338656570978</v>
      </c>
      <c r="CM128" s="49">
        <f t="shared" si="678"/>
        <v>0.000480729088500877</v>
      </c>
      <c r="CN128" s="49">
        <f t="shared" si="678"/>
        <v>0.000538217832339648</v>
      </c>
      <c r="CO128" s="49">
        <f t="shared" si="678"/>
        <v>0.000382540349024038</v>
      </c>
      <c r="CP128" s="49">
        <f t="shared" si="678"/>
        <v>0.000430871593844242</v>
      </c>
      <c r="CQ128" s="49">
        <f t="shared" si="678"/>
        <v>0.000507184085665619</v>
      </c>
      <c r="CR128" s="49">
        <f t="shared" si="678"/>
        <v>0.000282825359710771</v>
      </c>
      <c r="CS128" s="49">
        <f t="shared" si="678"/>
        <v>0.0003601553514231</v>
      </c>
      <c r="CT128" s="59">
        <v>2018</v>
      </c>
    </row>
    <row r="129" ht="22.5" customHeight="1" spans="1:98">
      <c r="A129" s="43">
        <v>2017</v>
      </c>
      <c r="B129" s="40">
        <v>20.16</v>
      </c>
      <c r="C129" s="40">
        <v>12.73</v>
      </c>
      <c r="D129" s="40">
        <v>14.47</v>
      </c>
      <c r="E129" s="40">
        <v>23.12</v>
      </c>
      <c r="F129" s="40">
        <v>23.83</v>
      </c>
      <c r="G129" s="40">
        <v>57.67</v>
      </c>
      <c r="H129" s="40">
        <v>27.43</v>
      </c>
      <c r="I129" s="40">
        <v>19.25</v>
      </c>
      <c r="J129" s="40">
        <v>18.49</v>
      </c>
      <c r="K129" s="40">
        <v>38.13</v>
      </c>
      <c r="L129" s="40">
        <v>17.21</v>
      </c>
      <c r="M129" s="40">
        <v>20.89</v>
      </c>
      <c r="N129" s="40">
        <v>11.26</v>
      </c>
      <c r="O129" s="40">
        <v>14.12</v>
      </c>
      <c r="Q129" s="50"/>
      <c r="R129" s="49">
        <f t="shared" si="597"/>
        <v>20.1383428509859</v>
      </c>
      <c r="S129" s="49">
        <f t="shared" ref="S129:AE129" si="679">(C129-MIN($B$114:$O$153)/(MAX($B$114:$O$153)-MIN($B$114:$O$153)))</f>
        <v>12.7083428509859</v>
      </c>
      <c r="T129" s="49">
        <f t="shared" si="679"/>
        <v>14.4483428509859</v>
      </c>
      <c r="U129" s="49">
        <f t="shared" si="679"/>
        <v>23.0983428509859</v>
      </c>
      <c r="V129" s="49">
        <f t="shared" si="679"/>
        <v>23.8083428509859</v>
      </c>
      <c r="W129" s="49">
        <f t="shared" si="679"/>
        <v>57.6483428509859</v>
      </c>
      <c r="X129" s="49">
        <f t="shared" si="679"/>
        <v>27.4083428509859</v>
      </c>
      <c r="Y129" s="49">
        <f t="shared" si="679"/>
        <v>19.2283428509859</v>
      </c>
      <c r="Z129" s="49">
        <f t="shared" si="679"/>
        <v>18.4683428509859</v>
      </c>
      <c r="AA129" s="49">
        <f t="shared" si="679"/>
        <v>38.1083428509859</v>
      </c>
      <c r="AB129" s="49">
        <f t="shared" si="679"/>
        <v>17.1883428509859</v>
      </c>
      <c r="AC129" s="49">
        <f t="shared" si="679"/>
        <v>20.8683428509859</v>
      </c>
      <c r="AD129" s="49">
        <f t="shared" si="679"/>
        <v>11.2383428509859</v>
      </c>
      <c r="AE129" s="49">
        <f t="shared" si="679"/>
        <v>14.0983428509859</v>
      </c>
      <c r="AF129" s="50"/>
      <c r="AG129" s="49">
        <f t="shared" si="599"/>
        <v>20.1384428509859</v>
      </c>
      <c r="AH129" s="49">
        <f t="shared" ref="AH129:AT129" si="680">S129+0.0001</f>
        <v>12.7084428509859</v>
      </c>
      <c r="AI129" s="49">
        <f t="shared" si="680"/>
        <v>14.4484428509859</v>
      </c>
      <c r="AJ129" s="49">
        <f t="shared" si="680"/>
        <v>23.0984428509859</v>
      </c>
      <c r="AK129" s="49">
        <f t="shared" si="680"/>
        <v>23.8084428509859</v>
      </c>
      <c r="AL129" s="49">
        <f t="shared" si="680"/>
        <v>57.6484428509859</v>
      </c>
      <c r="AM129" s="49">
        <f t="shared" si="680"/>
        <v>27.4084428509859</v>
      </c>
      <c r="AN129" s="49">
        <f t="shared" si="680"/>
        <v>19.2284428509859</v>
      </c>
      <c r="AO129" s="49">
        <f t="shared" si="680"/>
        <v>18.4684428509859</v>
      </c>
      <c r="AP129" s="49">
        <f t="shared" si="680"/>
        <v>38.1084428509859</v>
      </c>
      <c r="AQ129" s="49">
        <f t="shared" si="680"/>
        <v>17.1884428509859</v>
      </c>
      <c r="AR129" s="49">
        <f t="shared" si="680"/>
        <v>20.8684428509859</v>
      </c>
      <c r="AS129" s="49">
        <f t="shared" si="680"/>
        <v>11.2384428509859</v>
      </c>
      <c r="AT129" s="49">
        <f t="shared" si="680"/>
        <v>14.0984428509859</v>
      </c>
      <c r="AU129" s="49">
        <f t="shared" si="601"/>
        <v>318.458199913802</v>
      </c>
      <c r="AV129" s="50"/>
      <c r="AW129" s="49">
        <f t="shared" si="602"/>
        <v>0.00134921394209146</v>
      </c>
      <c r="AX129" s="49">
        <f t="shared" ref="AX129:BJ129" si="681">AH129/$AU$154</f>
        <v>0.000851426716737598</v>
      </c>
      <c r="AY129" s="49">
        <f t="shared" si="681"/>
        <v>0.000968001383240386</v>
      </c>
      <c r="AZ129" s="49">
        <f t="shared" si="681"/>
        <v>0.00154752486901574</v>
      </c>
      <c r="BA129" s="49">
        <f t="shared" si="681"/>
        <v>0.00159509269270366</v>
      </c>
      <c r="BB129" s="49">
        <f t="shared" si="681"/>
        <v>0.00386226896537857</v>
      </c>
      <c r="BC129" s="49">
        <f t="shared" si="681"/>
        <v>0.00183628165788184</v>
      </c>
      <c r="BD129" s="49">
        <f t="shared" si="681"/>
        <v>0.00128824673144919</v>
      </c>
      <c r="BE129" s="49">
        <f t="shared" si="681"/>
        <v>0.00123732906102269</v>
      </c>
      <c r="BF129" s="49">
        <f t="shared" si="681"/>
        <v>0.00255314885993922</v>
      </c>
      <c r="BG129" s="49">
        <f t="shared" si="681"/>
        <v>0.00115157298451489</v>
      </c>
      <c r="BH129" s="49">
        <f t="shared" si="681"/>
        <v>0.00139812170447481</v>
      </c>
      <c r="BI129" s="49">
        <f t="shared" si="681"/>
        <v>0.000752941222623174</v>
      </c>
      <c r="BJ129" s="49">
        <f t="shared" si="681"/>
        <v>0.000944552456070285</v>
      </c>
      <c r="BK129" s="49"/>
      <c r="BL129" s="49">
        <f t="shared" si="604"/>
        <v>-0.00891592025975595</v>
      </c>
      <c r="BM129" s="49">
        <f t="shared" si="605"/>
        <v>-0.00601839244232725</v>
      </c>
      <c r="BN129" s="49">
        <f t="shared" si="606"/>
        <v>-0.00671819777645779</v>
      </c>
      <c r="BO129" s="49">
        <f t="shared" si="607"/>
        <v>-0.0100141858324292</v>
      </c>
      <c r="BP129" s="49">
        <f t="shared" si="608"/>
        <v>-0.0102737103880059</v>
      </c>
      <c r="BQ129" s="49">
        <f t="shared" si="609"/>
        <v>-0.0214606992570315</v>
      </c>
      <c r="BR129" s="49">
        <f t="shared" ref="BR129:BY129" si="682">BC129*LN(BC129)</f>
        <v>-0.0115685975636571</v>
      </c>
      <c r="BS129" s="49">
        <f t="shared" si="682"/>
        <v>-0.00857260323084786</v>
      </c>
      <c r="BT129" s="49">
        <f t="shared" si="682"/>
        <v>-0.00828367085209184</v>
      </c>
      <c r="BU129" s="49">
        <f t="shared" si="682"/>
        <v>-0.0152433910191903</v>
      </c>
      <c r="BV129" s="49">
        <f t="shared" si="682"/>
        <v>-0.00779226422601462</v>
      </c>
      <c r="BW129" s="49">
        <f t="shared" si="682"/>
        <v>-0.00918933048273551</v>
      </c>
      <c r="BX129" s="49">
        <f t="shared" si="682"/>
        <v>-0.00541479441440444</v>
      </c>
      <c r="BY129" s="49">
        <f t="shared" si="682"/>
        <v>-0.00657861831707067</v>
      </c>
      <c r="BZ129" s="49">
        <f t="shared" si="611"/>
        <v>-0.13604437606202</v>
      </c>
      <c r="CA129" s="49"/>
      <c r="CB129" s="49"/>
      <c r="CC129" s="50"/>
      <c r="CD129" s="49"/>
      <c r="CE129" s="49"/>
      <c r="CF129" s="49">
        <f t="shared" si="612"/>
        <v>0.00051227158512038</v>
      </c>
      <c r="CG129" s="49">
        <f t="shared" ref="CG129:CS129" si="683">AX129*$CD$154</f>
        <v>0.000323270980376101</v>
      </c>
      <c r="CH129" s="49">
        <f t="shared" si="683"/>
        <v>0.0003675322256325</v>
      </c>
      <c r="CI129" s="49">
        <f t="shared" si="683"/>
        <v>0.000587566577050805</v>
      </c>
      <c r="CJ129" s="49">
        <f t="shared" si="683"/>
        <v>0.000605627200115198</v>
      </c>
      <c r="CK129" s="49">
        <f t="shared" si="683"/>
        <v>0.00146643210786033</v>
      </c>
      <c r="CL129" s="49">
        <f t="shared" si="683"/>
        <v>0.00069720219030085</v>
      </c>
      <c r="CM129" s="49">
        <f t="shared" si="683"/>
        <v>0.000489123462601226</v>
      </c>
      <c r="CN129" s="49">
        <f t="shared" si="683"/>
        <v>0.000469790964673146</v>
      </c>
      <c r="CO129" s="49">
        <f t="shared" si="683"/>
        <v>0.000969383411130431</v>
      </c>
      <c r="CP129" s="49">
        <f t="shared" si="683"/>
        <v>0.000437230968162691</v>
      </c>
      <c r="CQ129" s="49">
        <f t="shared" si="683"/>
        <v>0.000530840958130247</v>
      </c>
      <c r="CR129" s="49">
        <f t="shared" si="683"/>
        <v>0.000285877859383626</v>
      </c>
      <c r="CS129" s="49">
        <f t="shared" si="683"/>
        <v>0.000358629101586673</v>
      </c>
      <c r="CT129" s="59">
        <v>2017</v>
      </c>
    </row>
    <row r="130" ht="22.5" customHeight="1" spans="1:98">
      <c r="A130" s="43">
        <v>2016</v>
      </c>
      <c r="B130" s="40">
        <v>21.66</v>
      </c>
      <c r="C130" s="40">
        <v>12.45</v>
      </c>
      <c r="D130" s="40">
        <v>14.98</v>
      </c>
      <c r="E130" s="40">
        <v>24.58</v>
      </c>
      <c r="F130" s="40">
        <v>27.48</v>
      </c>
      <c r="G130" s="40">
        <v>58.13</v>
      </c>
      <c r="H130" s="40">
        <v>29.45</v>
      </c>
      <c r="I130" s="40">
        <v>23.14</v>
      </c>
      <c r="J130" s="40">
        <v>23.31</v>
      </c>
      <c r="K130" s="40">
        <v>27.3</v>
      </c>
      <c r="L130" s="40">
        <v>25.94</v>
      </c>
      <c r="M130" s="40">
        <v>30.31</v>
      </c>
      <c r="N130" s="40">
        <v>11.13</v>
      </c>
      <c r="O130" s="40">
        <v>15.97</v>
      </c>
      <c r="Q130" s="50"/>
      <c r="R130" s="49">
        <f t="shared" si="597"/>
        <v>21.6383428509859</v>
      </c>
      <c r="S130" s="49">
        <f t="shared" ref="S130:AE130" si="684">(C130-MIN($B$114:$O$153)/(MAX($B$114:$O$153)-MIN($B$114:$O$153)))</f>
        <v>12.4283428509859</v>
      </c>
      <c r="T130" s="49">
        <f t="shared" si="684"/>
        <v>14.9583428509859</v>
      </c>
      <c r="U130" s="49">
        <f t="shared" si="684"/>
        <v>24.5583428509859</v>
      </c>
      <c r="V130" s="49">
        <f t="shared" si="684"/>
        <v>27.4583428509859</v>
      </c>
      <c r="W130" s="49">
        <f t="shared" si="684"/>
        <v>58.1083428509859</v>
      </c>
      <c r="X130" s="49">
        <f t="shared" si="684"/>
        <v>29.4283428509859</v>
      </c>
      <c r="Y130" s="49">
        <f t="shared" si="684"/>
        <v>23.1183428509859</v>
      </c>
      <c r="Z130" s="49">
        <f t="shared" si="684"/>
        <v>23.2883428509859</v>
      </c>
      <c r="AA130" s="49">
        <f t="shared" si="684"/>
        <v>27.2783428509859</v>
      </c>
      <c r="AB130" s="49">
        <f t="shared" si="684"/>
        <v>25.9183428509859</v>
      </c>
      <c r="AC130" s="49">
        <f t="shared" si="684"/>
        <v>30.2883428509859</v>
      </c>
      <c r="AD130" s="49">
        <f t="shared" si="684"/>
        <v>11.1083428509859</v>
      </c>
      <c r="AE130" s="49">
        <f t="shared" si="684"/>
        <v>15.9483428509859</v>
      </c>
      <c r="AF130" s="50"/>
      <c r="AG130" s="49">
        <f t="shared" si="599"/>
        <v>21.6384428509859</v>
      </c>
      <c r="AH130" s="49">
        <f t="shared" ref="AH130:AT130" si="685">S130+0.0001</f>
        <v>12.4284428509859</v>
      </c>
      <c r="AI130" s="49">
        <f t="shared" si="685"/>
        <v>14.9584428509859</v>
      </c>
      <c r="AJ130" s="49">
        <f t="shared" si="685"/>
        <v>24.5584428509859</v>
      </c>
      <c r="AK130" s="49">
        <f t="shared" si="685"/>
        <v>27.4584428509859</v>
      </c>
      <c r="AL130" s="49">
        <f t="shared" si="685"/>
        <v>58.1084428509859</v>
      </c>
      <c r="AM130" s="49">
        <f t="shared" si="685"/>
        <v>29.4284428509859</v>
      </c>
      <c r="AN130" s="49">
        <f t="shared" si="685"/>
        <v>23.1184428509859</v>
      </c>
      <c r="AO130" s="49">
        <f t="shared" si="685"/>
        <v>23.2884428509859</v>
      </c>
      <c r="AP130" s="49">
        <f t="shared" si="685"/>
        <v>27.2784428509859</v>
      </c>
      <c r="AQ130" s="49">
        <f t="shared" si="685"/>
        <v>25.9184428509859</v>
      </c>
      <c r="AR130" s="49">
        <f t="shared" si="685"/>
        <v>30.2884428509859</v>
      </c>
      <c r="AS130" s="49">
        <f t="shared" si="685"/>
        <v>11.1084428509859</v>
      </c>
      <c r="AT130" s="49">
        <f t="shared" si="685"/>
        <v>15.9484428509859</v>
      </c>
      <c r="AU130" s="49">
        <f t="shared" si="601"/>
        <v>345.528199913802</v>
      </c>
      <c r="AV130" s="50"/>
      <c r="AW130" s="49">
        <f t="shared" si="602"/>
        <v>0.00144970934424903</v>
      </c>
      <c r="AX130" s="49">
        <f t="shared" ref="AX130:BJ130" si="686">AH130/$AU$154</f>
        <v>0.000832667575001517</v>
      </c>
      <c r="AY130" s="49">
        <f t="shared" si="686"/>
        <v>0.00100216981997396</v>
      </c>
      <c r="AZ130" s="49">
        <f t="shared" si="686"/>
        <v>0.00164534039378245</v>
      </c>
      <c r="BA130" s="49">
        <f t="shared" si="686"/>
        <v>0.00183963150462043</v>
      </c>
      <c r="BB130" s="49">
        <f t="shared" si="686"/>
        <v>0.00389308755537356</v>
      </c>
      <c r="BC130" s="49">
        <f t="shared" si="686"/>
        <v>0.00197161546612071</v>
      </c>
      <c r="BD130" s="49">
        <f t="shared" si="686"/>
        <v>0.00154886480771117</v>
      </c>
      <c r="BE130" s="49">
        <f t="shared" si="686"/>
        <v>0.00156025428662237</v>
      </c>
      <c r="BF130" s="49">
        <f t="shared" si="686"/>
        <v>0.00182757205636152</v>
      </c>
      <c r="BG130" s="49">
        <f t="shared" si="686"/>
        <v>0.00173645622507198</v>
      </c>
      <c r="BH130" s="49">
        <f t="shared" si="686"/>
        <v>0.00202923283002439</v>
      </c>
      <c r="BI130" s="49">
        <f t="shared" si="686"/>
        <v>0.00074423162110285</v>
      </c>
      <c r="BJ130" s="49">
        <f t="shared" si="686"/>
        <v>0.00106849678539796</v>
      </c>
      <c r="BK130" s="49"/>
      <c r="BL130" s="49">
        <f t="shared" si="604"/>
        <v>-0.00947586884260114</v>
      </c>
      <c r="BM130" s="49">
        <f t="shared" si="605"/>
        <v>-0.00590434257774058</v>
      </c>
      <c r="BN130" s="49">
        <f t="shared" si="606"/>
        <v>-0.00692057169202917</v>
      </c>
      <c r="BO130" s="49">
        <f t="shared" si="607"/>
        <v>-0.0105463160021054</v>
      </c>
      <c r="BP130" s="49">
        <f t="shared" si="608"/>
        <v>-0.0115863487399149</v>
      </c>
      <c r="BQ130" s="49">
        <f t="shared" si="609"/>
        <v>-0.0216010015451246</v>
      </c>
      <c r="BR130" s="49">
        <f t="shared" ref="BR130:BY130" si="687">BC130*LN(BC130)</f>
        <v>-0.0122809995964759</v>
      </c>
      <c r="BS130" s="49">
        <f t="shared" si="687"/>
        <v>-0.0100215161890614</v>
      </c>
      <c r="BT130" s="49">
        <f t="shared" si="687"/>
        <v>-0.0100837775188007</v>
      </c>
      <c r="BU130" s="49">
        <f t="shared" si="687"/>
        <v>-0.0115224158781118</v>
      </c>
      <c r="BV130" s="49">
        <f t="shared" si="687"/>
        <v>-0.0110367575663827</v>
      </c>
      <c r="BW130" s="49">
        <f t="shared" si="687"/>
        <v>-0.0125814413427823</v>
      </c>
      <c r="BX130" s="49">
        <f t="shared" si="687"/>
        <v>-0.0053608181436118</v>
      </c>
      <c r="BY130" s="49">
        <f t="shared" si="687"/>
        <v>-0.00731012341970364</v>
      </c>
      <c r="BZ130" s="49">
        <f t="shared" si="611"/>
        <v>-0.146232299054446</v>
      </c>
      <c r="CA130" s="49"/>
      <c r="CB130" s="49"/>
      <c r="CC130" s="50"/>
      <c r="CD130" s="49"/>
      <c r="CE130" s="49"/>
      <c r="CF130" s="49">
        <f t="shared" si="612"/>
        <v>0.000550427831031067</v>
      </c>
      <c r="CG130" s="49">
        <f t="shared" ref="CG130:CS130" si="688">AX130*$CD$154</f>
        <v>0.000316148481139439</v>
      </c>
      <c r="CH130" s="49">
        <f t="shared" si="688"/>
        <v>0.000380505349242133</v>
      </c>
      <c r="CI130" s="49">
        <f t="shared" si="688"/>
        <v>0.000624705323070543</v>
      </c>
      <c r="CJ130" s="49">
        <f t="shared" si="688"/>
        <v>0.000698474065164541</v>
      </c>
      <c r="CK130" s="49">
        <f t="shared" si="688"/>
        <v>0.00147813335660628</v>
      </c>
      <c r="CL130" s="49">
        <f t="shared" si="688"/>
        <v>0.000748585934793911</v>
      </c>
      <c r="CM130" s="49">
        <f t="shared" si="688"/>
        <v>0.000588075326996279</v>
      </c>
      <c r="CN130" s="49">
        <f t="shared" si="688"/>
        <v>0.000592399701532827</v>
      </c>
      <c r="CO130" s="49">
        <f t="shared" si="688"/>
        <v>0.000693895315655258</v>
      </c>
      <c r="CP130" s="49">
        <f t="shared" si="688"/>
        <v>0.000659300319362898</v>
      </c>
      <c r="CQ130" s="49">
        <f t="shared" si="688"/>
        <v>0.000770462182449374</v>
      </c>
      <c r="CR130" s="49">
        <f t="shared" si="688"/>
        <v>0.000282570984738033</v>
      </c>
      <c r="CS130" s="49">
        <f t="shared" si="688"/>
        <v>0.000405688471543188</v>
      </c>
      <c r="CT130" s="59">
        <v>2016</v>
      </c>
    </row>
    <row r="131" ht="22.5" customHeight="1" spans="1:98">
      <c r="A131" s="43">
        <v>2015</v>
      </c>
      <c r="B131" s="40">
        <v>23.21</v>
      </c>
      <c r="C131" s="40">
        <v>19.26</v>
      </c>
      <c r="D131" s="40">
        <v>20.17</v>
      </c>
      <c r="E131" s="40">
        <v>30.04</v>
      </c>
      <c r="F131" s="40">
        <v>27.91</v>
      </c>
      <c r="G131" s="40">
        <v>59.09</v>
      </c>
      <c r="H131" s="40">
        <v>29.77</v>
      </c>
      <c r="I131" s="40">
        <v>24.96</v>
      </c>
      <c r="J131" s="40">
        <v>24.1</v>
      </c>
      <c r="K131" s="40">
        <v>32.67</v>
      </c>
      <c r="L131" s="40">
        <v>31.49</v>
      </c>
      <c r="M131" s="40">
        <v>36.2</v>
      </c>
      <c r="N131" s="40">
        <v>19</v>
      </c>
      <c r="O131" s="40">
        <v>18.29</v>
      </c>
      <c r="Q131" s="50"/>
      <c r="R131" s="49">
        <f t="shared" si="597"/>
        <v>23.1883428509859</v>
      </c>
      <c r="S131" s="49">
        <f t="shared" ref="S131:AE131" si="689">(C131-MIN($B$114:$O$153)/(MAX($B$114:$O$153)-MIN($B$114:$O$153)))</f>
        <v>19.2383428509859</v>
      </c>
      <c r="T131" s="49">
        <f t="shared" si="689"/>
        <v>20.1483428509859</v>
      </c>
      <c r="U131" s="49">
        <f t="shared" si="689"/>
        <v>30.0183428509859</v>
      </c>
      <c r="V131" s="49">
        <f t="shared" si="689"/>
        <v>27.8883428509859</v>
      </c>
      <c r="W131" s="49">
        <f t="shared" si="689"/>
        <v>59.0683428509859</v>
      </c>
      <c r="X131" s="49">
        <f t="shared" si="689"/>
        <v>29.7483428509859</v>
      </c>
      <c r="Y131" s="49">
        <f t="shared" si="689"/>
        <v>24.9383428509859</v>
      </c>
      <c r="Z131" s="49">
        <f t="shared" si="689"/>
        <v>24.0783428509859</v>
      </c>
      <c r="AA131" s="49">
        <f t="shared" si="689"/>
        <v>32.6483428509859</v>
      </c>
      <c r="AB131" s="49">
        <f t="shared" si="689"/>
        <v>31.4683428509859</v>
      </c>
      <c r="AC131" s="49">
        <f t="shared" si="689"/>
        <v>36.1783428509859</v>
      </c>
      <c r="AD131" s="49">
        <f t="shared" si="689"/>
        <v>18.9783428509859</v>
      </c>
      <c r="AE131" s="49">
        <f t="shared" si="689"/>
        <v>18.2683428509859</v>
      </c>
      <c r="AF131" s="50"/>
      <c r="AG131" s="49">
        <f t="shared" si="599"/>
        <v>23.1884428509859</v>
      </c>
      <c r="AH131" s="49">
        <f t="shared" ref="AH131:AT131" si="690">S131+0.0001</f>
        <v>19.2384428509859</v>
      </c>
      <c r="AI131" s="49">
        <f t="shared" si="690"/>
        <v>20.1484428509859</v>
      </c>
      <c r="AJ131" s="49">
        <f t="shared" si="690"/>
        <v>30.0184428509859</v>
      </c>
      <c r="AK131" s="49">
        <f t="shared" si="690"/>
        <v>27.8884428509859</v>
      </c>
      <c r="AL131" s="49">
        <f t="shared" si="690"/>
        <v>59.0684428509859</v>
      </c>
      <c r="AM131" s="49">
        <f t="shared" si="690"/>
        <v>29.7484428509859</v>
      </c>
      <c r="AN131" s="49">
        <f t="shared" si="690"/>
        <v>24.9384428509859</v>
      </c>
      <c r="AO131" s="49">
        <f t="shared" si="690"/>
        <v>24.0784428509859</v>
      </c>
      <c r="AP131" s="49">
        <f t="shared" si="690"/>
        <v>32.6484428509859</v>
      </c>
      <c r="AQ131" s="49">
        <f t="shared" si="690"/>
        <v>31.4684428509859</v>
      </c>
      <c r="AR131" s="49">
        <f t="shared" si="690"/>
        <v>36.1784428509859</v>
      </c>
      <c r="AS131" s="49">
        <f t="shared" si="690"/>
        <v>18.9784428509859</v>
      </c>
      <c r="AT131" s="49">
        <f t="shared" si="690"/>
        <v>18.2684428509859</v>
      </c>
      <c r="AU131" s="49">
        <f t="shared" si="601"/>
        <v>395.858199913802</v>
      </c>
      <c r="AV131" s="50"/>
      <c r="AW131" s="49">
        <f t="shared" si="602"/>
        <v>0.00155355459314519</v>
      </c>
      <c r="AX131" s="49">
        <f t="shared" ref="AX131:BJ131" si="691">AH131/$AU$154</f>
        <v>0.00128891670079691</v>
      </c>
      <c r="AY131" s="49">
        <f t="shared" si="691"/>
        <v>0.00134988391143917</v>
      </c>
      <c r="AZ131" s="49">
        <f t="shared" si="691"/>
        <v>0.00201114365763602</v>
      </c>
      <c r="BA131" s="49">
        <f t="shared" si="691"/>
        <v>0.00186844018657227</v>
      </c>
      <c r="BB131" s="49">
        <f t="shared" si="691"/>
        <v>0.00395740461275441</v>
      </c>
      <c r="BC131" s="49">
        <f t="shared" si="691"/>
        <v>0.00199305448524766</v>
      </c>
      <c r="BD131" s="49">
        <f t="shared" si="691"/>
        <v>0.0016707992289957</v>
      </c>
      <c r="BE131" s="49">
        <f t="shared" si="691"/>
        <v>0.00161318186509202</v>
      </c>
      <c r="BF131" s="49">
        <f t="shared" si="691"/>
        <v>0.00218734559608564</v>
      </c>
      <c r="BG131" s="49">
        <f t="shared" si="691"/>
        <v>0.00210828921305501</v>
      </c>
      <c r="BH131" s="49">
        <f t="shared" si="691"/>
        <v>0.0024238447758298</v>
      </c>
      <c r="BI131" s="49">
        <f t="shared" si="691"/>
        <v>0.00127149749775627</v>
      </c>
      <c r="BJ131" s="49">
        <f t="shared" si="691"/>
        <v>0.00122392967406835</v>
      </c>
      <c r="BK131" s="49"/>
      <c r="BL131" s="49">
        <f t="shared" si="604"/>
        <v>-0.0100471633151868</v>
      </c>
      <c r="BM131" s="49">
        <f t="shared" si="605"/>
        <v>-0.00857639138032477</v>
      </c>
      <c r="BN131" s="49">
        <f t="shared" si="606"/>
        <v>-0.00891967743772866</v>
      </c>
      <c r="BO131" s="49">
        <f t="shared" si="607"/>
        <v>-0.0124872950164224</v>
      </c>
      <c r="BP131" s="49">
        <f t="shared" si="608"/>
        <v>-0.0117387582064132</v>
      </c>
      <c r="BQ131" s="49">
        <f t="shared" si="609"/>
        <v>-0.0218930226875079</v>
      </c>
      <c r="BR131" s="49">
        <f t="shared" ref="BR131:BY131" si="692">BC131*LN(BC131)</f>
        <v>-0.0123929859853405</v>
      </c>
      <c r="BS131" s="49">
        <f t="shared" si="692"/>
        <v>-0.0106838474543537</v>
      </c>
      <c r="BT131" s="49">
        <f t="shared" si="692"/>
        <v>-0.0103720281962491</v>
      </c>
      <c r="BU131" s="49">
        <f t="shared" si="692"/>
        <v>-0.0133976372932813</v>
      </c>
      <c r="BV131" s="49">
        <f t="shared" si="692"/>
        <v>-0.0129910218890996</v>
      </c>
      <c r="BW131" s="49">
        <f t="shared" si="692"/>
        <v>-0.0145973633819779</v>
      </c>
      <c r="BX131" s="49">
        <f t="shared" si="692"/>
        <v>-0.00847778578118543</v>
      </c>
      <c r="BY131" s="49">
        <f t="shared" si="692"/>
        <v>-0.00820729120430503</v>
      </c>
      <c r="BZ131" s="49">
        <f t="shared" si="611"/>
        <v>-0.164782269229376</v>
      </c>
      <c r="CA131" s="49"/>
      <c r="CB131" s="49"/>
      <c r="CC131" s="50"/>
      <c r="CD131" s="49"/>
      <c r="CE131" s="49"/>
      <c r="CF131" s="49">
        <f t="shared" si="612"/>
        <v>0.000589855951805444</v>
      </c>
      <c r="CG131" s="49">
        <f t="shared" ref="CG131:CS131" si="693">AX131*$CD$154</f>
        <v>0.000489377837573965</v>
      </c>
      <c r="CH131" s="49">
        <f t="shared" si="693"/>
        <v>0.000512525960093115</v>
      </c>
      <c r="CI131" s="49">
        <f t="shared" si="693"/>
        <v>0.000763594058185447</v>
      </c>
      <c r="CJ131" s="49">
        <f t="shared" si="693"/>
        <v>0.000709412188992272</v>
      </c>
      <c r="CK131" s="49">
        <f t="shared" si="693"/>
        <v>0.00150255335398912</v>
      </c>
      <c r="CL131" s="49">
        <f t="shared" si="693"/>
        <v>0.000756725933921525</v>
      </c>
      <c r="CM131" s="49">
        <f t="shared" si="693"/>
        <v>0.000634371572034583</v>
      </c>
      <c r="CN131" s="49">
        <f t="shared" si="693"/>
        <v>0.00061249532437912</v>
      </c>
      <c r="CO131" s="49">
        <f t="shared" si="693"/>
        <v>0.000830494676015523</v>
      </c>
      <c r="CP131" s="49">
        <f t="shared" si="693"/>
        <v>0.000800478429232446</v>
      </c>
      <c r="CQ131" s="49">
        <f t="shared" si="693"/>
        <v>0.000920289041392009</v>
      </c>
      <c r="CR131" s="49">
        <f t="shared" si="693"/>
        <v>0.000482764088282782</v>
      </c>
      <c r="CS131" s="49">
        <f t="shared" si="693"/>
        <v>0.000464703465218389</v>
      </c>
      <c r="CT131" s="59">
        <v>2015</v>
      </c>
    </row>
    <row r="132" ht="22.5" customHeight="1" spans="1:98">
      <c r="A132" s="43">
        <v>2014</v>
      </c>
      <c r="B132" s="40">
        <v>24.57</v>
      </c>
      <c r="C132" s="40">
        <v>22.04</v>
      </c>
      <c r="D132" s="40">
        <v>25.77</v>
      </c>
      <c r="E132" s="40">
        <v>30.18</v>
      </c>
      <c r="F132" s="40">
        <v>28.47</v>
      </c>
      <c r="G132" s="40">
        <v>59.85</v>
      </c>
      <c r="H132" s="40">
        <v>29.88</v>
      </c>
      <c r="I132" s="40">
        <v>25.13</v>
      </c>
      <c r="J132" s="40">
        <v>24.93</v>
      </c>
      <c r="K132" s="40">
        <v>35.58</v>
      </c>
      <c r="L132" s="40">
        <v>33.56</v>
      </c>
      <c r="M132" s="40">
        <v>37.32</v>
      </c>
      <c r="N132" s="40">
        <v>18.13</v>
      </c>
      <c r="O132" s="40">
        <v>31.75</v>
      </c>
      <c r="Q132" s="50"/>
      <c r="R132" s="49">
        <f t="shared" si="597"/>
        <v>24.5483428509859</v>
      </c>
      <c r="S132" s="49">
        <f t="shared" ref="S132:AE132" si="694">(C132-MIN($B$114:$O$153)/(MAX($B$114:$O$153)-MIN($B$114:$O$153)))</f>
        <v>22.0183428509859</v>
      </c>
      <c r="T132" s="49">
        <f t="shared" si="694"/>
        <v>25.7483428509859</v>
      </c>
      <c r="U132" s="49">
        <f t="shared" si="694"/>
        <v>30.1583428509859</v>
      </c>
      <c r="V132" s="49">
        <f t="shared" si="694"/>
        <v>28.4483428509859</v>
      </c>
      <c r="W132" s="49">
        <f t="shared" si="694"/>
        <v>59.8283428509859</v>
      </c>
      <c r="X132" s="49">
        <f t="shared" si="694"/>
        <v>29.8583428509859</v>
      </c>
      <c r="Y132" s="49">
        <f t="shared" si="694"/>
        <v>25.1083428509859</v>
      </c>
      <c r="Z132" s="49">
        <f t="shared" si="694"/>
        <v>24.9083428509859</v>
      </c>
      <c r="AA132" s="49">
        <f t="shared" si="694"/>
        <v>35.5583428509859</v>
      </c>
      <c r="AB132" s="49">
        <f t="shared" si="694"/>
        <v>33.5383428509859</v>
      </c>
      <c r="AC132" s="49">
        <f t="shared" si="694"/>
        <v>37.2983428509859</v>
      </c>
      <c r="AD132" s="49">
        <f t="shared" si="694"/>
        <v>18.1083428509859</v>
      </c>
      <c r="AE132" s="49">
        <f t="shared" si="694"/>
        <v>31.7283428509859</v>
      </c>
      <c r="AF132" s="50"/>
      <c r="AG132" s="49">
        <f t="shared" si="599"/>
        <v>24.5484428509859</v>
      </c>
      <c r="AH132" s="49">
        <f t="shared" ref="AH132:AT132" si="695">S132+0.0001</f>
        <v>22.0184428509859</v>
      </c>
      <c r="AI132" s="49">
        <f t="shared" si="695"/>
        <v>25.7484428509859</v>
      </c>
      <c r="AJ132" s="49">
        <f t="shared" si="695"/>
        <v>30.1584428509859</v>
      </c>
      <c r="AK132" s="49">
        <f t="shared" si="695"/>
        <v>28.4484428509859</v>
      </c>
      <c r="AL132" s="49">
        <f t="shared" si="695"/>
        <v>59.8284428509859</v>
      </c>
      <c r="AM132" s="49">
        <f t="shared" si="695"/>
        <v>29.8584428509859</v>
      </c>
      <c r="AN132" s="49">
        <f t="shared" si="695"/>
        <v>25.1084428509859</v>
      </c>
      <c r="AO132" s="49">
        <f t="shared" si="695"/>
        <v>24.9084428509859</v>
      </c>
      <c r="AP132" s="49">
        <f t="shared" si="695"/>
        <v>35.5584428509859</v>
      </c>
      <c r="AQ132" s="49">
        <f t="shared" si="695"/>
        <v>33.5384428509859</v>
      </c>
      <c r="AR132" s="49">
        <f t="shared" si="695"/>
        <v>37.2984428509859</v>
      </c>
      <c r="AS132" s="49">
        <f t="shared" si="695"/>
        <v>18.1084428509859</v>
      </c>
      <c r="AT132" s="49">
        <f t="shared" si="695"/>
        <v>31.7284428509859</v>
      </c>
      <c r="AU132" s="49">
        <f t="shared" si="601"/>
        <v>426.858199913802</v>
      </c>
      <c r="AV132" s="50"/>
      <c r="AW132" s="49">
        <f t="shared" si="602"/>
        <v>0.00164467042443473</v>
      </c>
      <c r="AX132" s="49">
        <f t="shared" ref="AX132:BJ132" si="696">AH132/$AU$154</f>
        <v>0.00147516817946229</v>
      </c>
      <c r="AY132" s="49">
        <f t="shared" si="696"/>
        <v>0.00172506674616079</v>
      </c>
      <c r="AZ132" s="49">
        <f t="shared" si="696"/>
        <v>0.00202052322850406</v>
      </c>
      <c r="BA132" s="49">
        <f t="shared" si="696"/>
        <v>0.00190595847004443</v>
      </c>
      <c r="BB132" s="49">
        <f t="shared" si="696"/>
        <v>0.00400832228318092</v>
      </c>
      <c r="BC132" s="49">
        <f t="shared" si="696"/>
        <v>0.00200042414807255</v>
      </c>
      <c r="BD132" s="49">
        <f t="shared" si="696"/>
        <v>0.00168218870790689</v>
      </c>
      <c r="BE132" s="49">
        <f t="shared" si="696"/>
        <v>0.00166878932095255</v>
      </c>
      <c r="BF132" s="49">
        <f t="shared" si="696"/>
        <v>0.00238230667627134</v>
      </c>
      <c r="BG132" s="49">
        <f t="shared" si="696"/>
        <v>0.00224697286803247</v>
      </c>
      <c r="BH132" s="49">
        <f t="shared" si="696"/>
        <v>0.00249888134277413</v>
      </c>
      <c r="BI132" s="49">
        <f t="shared" si="696"/>
        <v>0.00121321016450487</v>
      </c>
      <c r="BJ132" s="49">
        <f t="shared" si="696"/>
        <v>0.00212570841609566</v>
      </c>
      <c r="BK132" s="49"/>
      <c r="BL132" s="49">
        <f t="shared" si="604"/>
        <v>-0.0105426914601536</v>
      </c>
      <c r="BM132" s="49">
        <f t="shared" si="605"/>
        <v>-0.00961659669078262</v>
      </c>
      <c r="BN132" s="49">
        <f t="shared" si="606"/>
        <v>-0.0109757191210405</v>
      </c>
      <c r="BO132" s="49">
        <f t="shared" si="607"/>
        <v>-0.0125361318480288</v>
      </c>
      <c r="BP132" s="49">
        <f t="shared" si="608"/>
        <v>-0.011936580028805</v>
      </c>
      <c r="BQ132" s="49">
        <f t="shared" si="609"/>
        <v>-0.0221234638980472</v>
      </c>
      <c r="BR132" s="49">
        <f t="shared" ref="BR132:BY132" si="697">BC132*LN(BC132)</f>
        <v>-0.0124314279178462</v>
      </c>
      <c r="BS132" s="49">
        <f t="shared" si="697"/>
        <v>-0.0107452487332578</v>
      </c>
      <c r="BT132" s="49">
        <f t="shared" si="697"/>
        <v>-0.0106730038900986</v>
      </c>
      <c r="BU132" s="49">
        <f t="shared" si="697"/>
        <v>-0.0143883844446453</v>
      </c>
      <c r="BV132" s="49">
        <f t="shared" si="697"/>
        <v>-0.0137024255918893</v>
      </c>
      <c r="BW132" s="49">
        <f t="shared" si="697"/>
        <v>-0.0149730773795705</v>
      </c>
      <c r="BX132" s="49">
        <f t="shared" si="697"/>
        <v>-0.0081460819414615</v>
      </c>
      <c r="BY132" s="49">
        <f t="shared" si="697"/>
        <v>-0.0130808659345688</v>
      </c>
      <c r="BZ132" s="49">
        <f t="shared" si="611"/>
        <v>-0.175871698880196</v>
      </c>
      <c r="CA132" s="49"/>
      <c r="CB132" s="49"/>
      <c r="CC132" s="50"/>
      <c r="CD132" s="49"/>
      <c r="CE132" s="49"/>
      <c r="CF132" s="49">
        <f t="shared" si="612"/>
        <v>0.000624450948097804</v>
      </c>
      <c r="CG132" s="49">
        <f t="shared" ref="CG132:CS132" si="698">AX132*$CD$154</f>
        <v>0.00056009407999511</v>
      </c>
      <c r="CH132" s="49">
        <f t="shared" si="698"/>
        <v>0.000654975944826354</v>
      </c>
      <c r="CI132" s="49">
        <f t="shared" si="698"/>
        <v>0.000767155307803778</v>
      </c>
      <c r="CJ132" s="49">
        <f t="shared" si="698"/>
        <v>0.000723657187465595</v>
      </c>
      <c r="CK132" s="49">
        <f t="shared" si="698"/>
        <v>0.0015218858519172</v>
      </c>
      <c r="CL132" s="49">
        <f t="shared" si="698"/>
        <v>0.000759524058621642</v>
      </c>
      <c r="CM132" s="49">
        <f t="shared" si="698"/>
        <v>0.000638695946571127</v>
      </c>
      <c r="CN132" s="49">
        <f t="shared" si="698"/>
        <v>0.00063360844711637</v>
      </c>
      <c r="CO132" s="49">
        <f t="shared" si="698"/>
        <v>0.00090451779308226</v>
      </c>
      <c r="CP132" s="49">
        <f t="shared" si="698"/>
        <v>0.000853134048589199</v>
      </c>
      <c r="CQ132" s="49">
        <f t="shared" si="698"/>
        <v>0.00094877903833866</v>
      </c>
      <c r="CR132" s="49">
        <f t="shared" si="698"/>
        <v>0.00046063346565458</v>
      </c>
      <c r="CS132" s="49">
        <f t="shared" si="698"/>
        <v>0.000807092178523634</v>
      </c>
      <c r="CT132" s="59">
        <v>2014</v>
      </c>
    </row>
    <row r="133" ht="22.5" customHeight="1" spans="1:98">
      <c r="A133" s="43">
        <v>2013</v>
      </c>
      <c r="B133" s="40">
        <v>24.64</v>
      </c>
      <c r="C133" s="40">
        <v>28.31</v>
      </c>
      <c r="D133" s="40">
        <v>26.72</v>
      </c>
      <c r="E133" s="40">
        <v>30.75</v>
      </c>
      <c r="F133" s="40">
        <v>28.4</v>
      </c>
      <c r="G133" s="40">
        <v>60.2</v>
      </c>
      <c r="H133" s="40">
        <v>30.24</v>
      </c>
      <c r="I133" s="40">
        <v>25.38</v>
      </c>
      <c r="J133" s="40">
        <v>25.17</v>
      </c>
      <c r="K133" s="40">
        <v>49.85</v>
      </c>
      <c r="L133" s="40">
        <v>34.08</v>
      </c>
      <c r="M133" s="40">
        <v>38.58</v>
      </c>
      <c r="N133" s="40">
        <v>27.75</v>
      </c>
      <c r="O133" s="40">
        <v>32.13</v>
      </c>
      <c r="Q133" s="50"/>
      <c r="R133" s="49">
        <f t="shared" si="597"/>
        <v>24.6183428509859</v>
      </c>
      <c r="S133" s="49">
        <f t="shared" ref="S133:AE133" si="699">(C133-MIN($B$114:$O$153)/(MAX($B$114:$O$153)-MIN($B$114:$O$153)))</f>
        <v>28.2883428509859</v>
      </c>
      <c r="T133" s="49">
        <f t="shared" si="699"/>
        <v>26.6983428509859</v>
      </c>
      <c r="U133" s="49">
        <f t="shared" si="699"/>
        <v>30.7283428509859</v>
      </c>
      <c r="V133" s="49">
        <f t="shared" si="699"/>
        <v>28.3783428509859</v>
      </c>
      <c r="W133" s="49">
        <f t="shared" si="699"/>
        <v>60.1783428509859</v>
      </c>
      <c r="X133" s="49">
        <f t="shared" si="699"/>
        <v>30.2183428509859</v>
      </c>
      <c r="Y133" s="49">
        <f t="shared" si="699"/>
        <v>25.3583428509859</v>
      </c>
      <c r="Z133" s="49">
        <f t="shared" si="699"/>
        <v>25.1483428509859</v>
      </c>
      <c r="AA133" s="49">
        <f t="shared" si="699"/>
        <v>49.8283428509859</v>
      </c>
      <c r="AB133" s="49">
        <f t="shared" si="699"/>
        <v>34.0583428509859</v>
      </c>
      <c r="AC133" s="49">
        <f t="shared" si="699"/>
        <v>38.5583428509859</v>
      </c>
      <c r="AD133" s="49">
        <f t="shared" si="699"/>
        <v>27.7283428509859</v>
      </c>
      <c r="AE133" s="49">
        <f t="shared" si="699"/>
        <v>32.1083428509859</v>
      </c>
      <c r="AF133" s="50"/>
      <c r="AG133" s="49">
        <f t="shared" si="599"/>
        <v>24.6184428509859</v>
      </c>
      <c r="AH133" s="49">
        <f t="shared" ref="AH133:AT133" si="700">S133+0.0001</f>
        <v>28.2884428509859</v>
      </c>
      <c r="AI133" s="49">
        <f t="shared" si="700"/>
        <v>26.6984428509859</v>
      </c>
      <c r="AJ133" s="49">
        <f t="shared" si="700"/>
        <v>30.7284428509859</v>
      </c>
      <c r="AK133" s="49">
        <f t="shared" si="700"/>
        <v>28.3784428509859</v>
      </c>
      <c r="AL133" s="49">
        <f t="shared" si="700"/>
        <v>60.1784428509859</v>
      </c>
      <c r="AM133" s="49">
        <f t="shared" si="700"/>
        <v>30.2184428509859</v>
      </c>
      <c r="AN133" s="49">
        <f t="shared" si="700"/>
        <v>25.3584428509859</v>
      </c>
      <c r="AO133" s="49">
        <f t="shared" si="700"/>
        <v>25.1484428509859</v>
      </c>
      <c r="AP133" s="49">
        <f t="shared" si="700"/>
        <v>49.8284428509859</v>
      </c>
      <c r="AQ133" s="49">
        <f t="shared" si="700"/>
        <v>34.0584428509859</v>
      </c>
      <c r="AR133" s="49">
        <f t="shared" si="700"/>
        <v>38.5584428509859</v>
      </c>
      <c r="AS133" s="49">
        <f t="shared" si="700"/>
        <v>27.7284428509859</v>
      </c>
      <c r="AT133" s="49">
        <f t="shared" si="700"/>
        <v>32.1084428509859</v>
      </c>
      <c r="AU133" s="49">
        <f t="shared" si="601"/>
        <v>461.898199913802</v>
      </c>
      <c r="AV133" s="50"/>
      <c r="AW133" s="49">
        <f t="shared" si="602"/>
        <v>0.00164936020986875</v>
      </c>
      <c r="AX133" s="49">
        <f t="shared" ref="AX133:BJ133" si="701">AH133/$AU$154</f>
        <v>0.00189523896048095</v>
      </c>
      <c r="AY133" s="49">
        <f t="shared" si="701"/>
        <v>0.00178871383419392</v>
      </c>
      <c r="AZ133" s="49">
        <f t="shared" si="701"/>
        <v>0.00205871148132394</v>
      </c>
      <c r="BA133" s="49">
        <f t="shared" si="701"/>
        <v>0.00190126868461041</v>
      </c>
      <c r="BB133" s="49">
        <f t="shared" si="701"/>
        <v>0.00403177121035102</v>
      </c>
      <c r="BC133" s="49">
        <f t="shared" si="701"/>
        <v>0.00202454304459037</v>
      </c>
      <c r="BD133" s="49">
        <f t="shared" si="701"/>
        <v>0.00169893794159982</v>
      </c>
      <c r="BE133" s="49">
        <f t="shared" si="701"/>
        <v>0.00168486858529776</v>
      </c>
      <c r="BF133" s="49">
        <f t="shared" si="701"/>
        <v>0.00333835293546374</v>
      </c>
      <c r="BG133" s="49">
        <f t="shared" si="701"/>
        <v>0.00228181127411376</v>
      </c>
      <c r="BH133" s="49">
        <f t="shared" si="701"/>
        <v>0.00258329748058649</v>
      </c>
      <c r="BI133" s="49">
        <f t="shared" si="701"/>
        <v>0.00185772067700879</v>
      </c>
      <c r="BJ133" s="49">
        <f t="shared" si="701"/>
        <v>0.00215116725130891</v>
      </c>
      <c r="BK133" s="49"/>
      <c r="BL133" s="49">
        <f t="shared" si="604"/>
        <v>-0.0105680575287709</v>
      </c>
      <c r="BM133" s="49">
        <f t="shared" si="605"/>
        <v>-0.0118801355115843</v>
      </c>
      <c r="BN133" s="49">
        <f t="shared" si="606"/>
        <v>-0.0113158660006492</v>
      </c>
      <c r="BO133" s="49">
        <f t="shared" si="607"/>
        <v>-0.012734520114213</v>
      </c>
      <c r="BP133" s="49">
        <f t="shared" si="608"/>
        <v>-0.0119118929909211</v>
      </c>
      <c r="BQ133" s="49">
        <f t="shared" si="609"/>
        <v>-0.0222293701138823</v>
      </c>
      <c r="BR133" s="49">
        <f t="shared" ref="BR133:BY133" si="702">BC133*LN(BC133)</f>
        <v>-0.0125570485779044</v>
      </c>
      <c r="BS133" s="49">
        <f t="shared" si="702"/>
        <v>-0.0108354047927107</v>
      </c>
      <c r="BT133" s="49">
        <f t="shared" si="702"/>
        <v>-0.0107596848667152</v>
      </c>
      <c r="BU133" s="49">
        <f t="shared" si="702"/>
        <v>-0.0190362155878196</v>
      </c>
      <c r="BV133" s="49">
        <f t="shared" si="702"/>
        <v>-0.0138797690634138</v>
      </c>
      <c r="BW133" s="49">
        <f t="shared" si="702"/>
        <v>-0.0153930652553779</v>
      </c>
      <c r="BX133" s="49">
        <f t="shared" si="702"/>
        <v>-0.0116820999664001</v>
      </c>
      <c r="BY133" s="49">
        <f t="shared" si="702"/>
        <v>-0.0132119200141555</v>
      </c>
      <c r="BZ133" s="49">
        <f t="shared" si="611"/>
        <v>-0.187995050384518</v>
      </c>
      <c r="CA133" s="49"/>
      <c r="CB133" s="49"/>
      <c r="CC133" s="50"/>
      <c r="CD133" s="49"/>
      <c r="CE133" s="49"/>
      <c r="CF133" s="49">
        <f t="shared" si="612"/>
        <v>0.000626231572906969</v>
      </c>
      <c r="CG133" s="49">
        <f t="shared" ref="CG133:CS133" si="703">AX133*$CD$154</f>
        <v>0.000719587187901787</v>
      </c>
      <c r="CH133" s="49">
        <f t="shared" si="703"/>
        <v>0.000679141567236457</v>
      </c>
      <c r="CI133" s="49">
        <f t="shared" si="703"/>
        <v>0.00078165468124984</v>
      </c>
      <c r="CJ133" s="49">
        <f t="shared" si="703"/>
        <v>0.00072187656265643</v>
      </c>
      <c r="CK133" s="49">
        <f t="shared" si="703"/>
        <v>0.00153078897596303</v>
      </c>
      <c r="CL133" s="49">
        <f t="shared" si="703"/>
        <v>0.000768681557640208</v>
      </c>
      <c r="CM133" s="49">
        <f t="shared" si="703"/>
        <v>0.000645055320889575</v>
      </c>
      <c r="CN133" s="49">
        <f t="shared" si="703"/>
        <v>0.000639713446462079</v>
      </c>
      <c r="CO133" s="49">
        <f t="shared" si="703"/>
        <v>0.00126751087917928</v>
      </c>
      <c r="CP133" s="49">
        <f t="shared" si="703"/>
        <v>0.00086636154717157</v>
      </c>
      <c r="CQ133" s="49">
        <f t="shared" si="703"/>
        <v>0.000980830284903637</v>
      </c>
      <c r="CR133" s="49">
        <f t="shared" si="703"/>
        <v>0.000705342189428463</v>
      </c>
      <c r="CS133" s="49">
        <f t="shared" si="703"/>
        <v>0.000816758427487674</v>
      </c>
      <c r="CT133" s="59">
        <v>2013</v>
      </c>
    </row>
    <row r="134" ht="22.5" customHeight="1" spans="1:98">
      <c r="A134" s="42" t="s">
        <v>57</v>
      </c>
      <c r="B134" s="40">
        <v>11.8</v>
      </c>
      <c r="C134" s="40">
        <v>14.08</v>
      </c>
      <c r="D134" s="40">
        <v>11.43</v>
      </c>
      <c r="E134" s="40">
        <v>9.5</v>
      </c>
      <c r="F134" s="40">
        <v>12.8</v>
      </c>
      <c r="G134" s="40">
        <v>12.42</v>
      </c>
      <c r="H134" s="40">
        <v>8.74</v>
      </c>
      <c r="I134" s="40">
        <v>8.06</v>
      </c>
      <c r="J134" s="40">
        <v>7.8</v>
      </c>
      <c r="K134" s="40">
        <v>13.73</v>
      </c>
      <c r="L134" s="40">
        <v>10.28</v>
      </c>
      <c r="M134" s="40">
        <v>12.19</v>
      </c>
      <c r="N134" s="40">
        <v>11.96</v>
      </c>
      <c r="O134" s="40">
        <v>11.51</v>
      </c>
      <c r="Q134" s="50"/>
      <c r="R134" s="49">
        <f t="shared" si="597"/>
        <v>11.7783428509859</v>
      </c>
      <c r="S134" s="49">
        <f t="shared" ref="S134:AE134" si="704">(C134-MIN($B$114:$O$153)/(MAX($B$114:$O$153)-MIN($B$114:$O$153)))</f>
        <v>14.0583428509859</v>
      </c>
      <c r="T134" s="49">
        <f t="shared" si="704"/>
        <v>11.4083428509859</v>
      </c>
      <c r="U134" s="49">
        <f t="shared" si="704"/>
        <v>9.47834285098589</v>
      </c>
      <c r="V134" s="49">
        <f t="shared" si="704"/>
        <v>12.7783428509859</v>
      </c>
      <c r="W134" s="49">
        <f t="shared" si="704"/>
        <v>12.3983428509859</v>
      </c>
      <c r="X134" s="49">
        <f t="shared" si="704"/>
        <v>8.71834285098589</v>
      </c>
      <c r="Y134" s="49">
        <f t="shared" si="704"/>
        <v>8.03834285098589</v>
      </c>
      <c r="Z134" s="49">
        <f t="shared" si="704"/>
        <v>7.77834285098588</v>
      </c>
      <c r="AA134" s="49">
        <f t="shared" si="704"/>
        <v>13.7083428509859</v>
      </c>
      <c r="AB134" s="49">
        <f t="shared" si="704"/>
        <v>10.2583428509859</v>
      </c>
      <c r="AC134" s="49">
        <f t="shared" si="704"/>
        <v>12.1683428509859</v>
      </c>
      <c r="AD134" s="49">
        <f t="shared" si="704"/>
        <v>11.9383428509859</v>
      </c>
      <c r="AE134" s="49">
        <f t="shared" si="704"/>
        <v>11.4883428509859</v>
      </c>
      <c r="AF134" s="50"/>
      <c r="AG134" s="49">
        <f t="shared" si="599"/>
        <v>11.7784428509859</v>
      </c>
      <c r="AH134" s="49">
        <f t="shared" ref="AH134:AT134" si="705">S134+0.0001</f>
        <v>14.0584428509859</v>
      </c>
      <c r="AI134" s="49">
        <f t="shared" si="705"/>
        <v>11.4084428509859</v>
      </c>
      <c r="AJ134" s="49">
        <f t="shared" si="705"/>
        <v>9.47844285098589</v>
      </c>
      <c r="AK134" s="49">
        <f t="shared" si="705"/>
        <v>12.7784428509859</v>
      </c>
      <c r="AL134" s="49">
        <f t="shared" si="705"/>
        <v>12.3984428509859</v>
      </c>
      <c r="AM134" s="49">
        <f t="shared" si="705"/>
        <v>8.71844285098589</v>
      </c>
      <c r="AN134" s="49">
        <f t="shared" si="705"/>
        <v>8.03844285098589</v>
      </c>
      <c r="AO134" s="49">
        <f t="shared" si="705"/>
        <v>7.77844285098588</v>
      </c>
      <c r="AP134" s="49">
        <f t="shared" si="705"/>
        <v>13.7084428509859</v>
      </c>
      <c r="AQ134" s="49">
        <f t="shared" si="705"/>
        <v>10.2584428509859</v>
      </c>
      <c r="AR134" s="49">
        <f t="shared" si="705"/>
        <v>12.1684428509859</v>
      </c>
      <c r="AS134" s="49">
        <f t="shared" si="705"/>
        <v>11.9384428509859</v>
      </c>
      <c r="AT134" s="49">
        <f t="shared" si="705"/>
        <v>11.4884428509859</v>
      </c>
      <c r="AU134" s="49">
        <f t="shared" si="601"/>
        <v>155.998199913802</v>
      </c>
      <c r="AV134" s="50"/>
      <c r="AW134" s="49">
        <f t="shared" si="602"/>
        <v>0.000789119567399901</v>
      </c>
      <c r="AX134" s="49">
        <f t="shared" ref="AX134:BJ134" si="706">AH134/$AU$154</f>
        <v>0.000941872578679416</v>
      </c>
      <c r="AY134" s="49">
        <f t="shared" si="706"/>
        <v>0.000764330701534365</v>
      </c>
      <c r="AZ134" s="49">
        <f t="shared" si="706"/>
        <v>0.000635026617424951</v>
      </c>
      <c r="BA134" s="49">
        <f t="shared" si="706"/>
        <v>0.000856116502171618</v>
      </c>
      <c r="BB134" s="49">
        <f t="shared" si="706"/>
        <v>0.000830657666958366</v>
      </c>
      <c r="BC134" s="49">
        <f t="shared" si="706"/>
        <v>0.000584108946998446</v>
      </c>
      <c r="BD134" s="49">
        <f t="shared" si="706"/>
        <v>0.000538551031353678</v>
      </c>
      <c r="BE134" s="49">
        <f t="shared" si="706"/>
        <v>0.000521131828313032</v>
      </c>
      <c r="BF134" s="49">
        <f t="shared" si="706"/>
        <v>0.000918423651509315</v>
      </c>
      <c r="BG134" s="49">
        <f t="shared" si="706"/>
        <v>0.000687284226546891</v>
      </c>
      <c r="BH134" s="49">
        <f t="shared" si="706"/>
        <v>0.000815248371960871</v>
      </c>
      <c r="BI134" s="49">
        <f t="shared" si="706"/>
        <v>0.000799839076963376</v>
      </c>
      <c r="BJ134" s="49">
        <f t="shared" si="706"/>
        <v>0.000769690456316103</v>
      </c>
      <c r="BK134" s="49"/>
      <c r="BL134" s="49">
        <f t="shared" si="604"/>
        <v>-0.00563793790511856</v>
      </c>
      <c r="BM134" s="49">
        <f t="shared" si="605"/>
        <v>-0.00656262958092929</v>
      </c>
      <c r="BN134" s="49">
        <f t="shared" si="606"/>
        <v>-0.00548522692825016</v>
      </c>
      <c r="BO134" s="49">
        <f t="shared" si="607"/>
        <v>-0.00467496666646402</v>
      </c>
      <c r="BP134" s="49">
        <f t="shared" si="608"/>
        <v>-0.00604683996836066</v>
      </c>
      <c r="BQ134" s="49">
        <f t="shared" si="609"/>
        <v>-0.00589209804921722</v>
      </c>
      <c r="BR134" s="49">
        <f t="shared" ref="BR134:BY134" si="707">BC134*LN(BC134)</f>
        <v>-0.00434893821153425</v>
      </c>
      <c r="BS134" s="49">
        <f t="shared" si="707"/>
        <v>-0.00405347343364155</v>
      </c>
      <c r="BT134" s="49">
        <f t="shared" si="707"/>
        <v>-0.00393949997443181</v>
      </c>
      <c r="BU134" s="49">
        <f t="shared" si="707"/>
        <v>-0.00642240046604945</v>
      </c>
      <c r="BV134" s="49">
        <f t="shared" si="707"/>
        <v>-0.00500532788127103</v>
      </c>
      <c r="BW134" s="49">
        <f t="shared" si="707"/>
        <v>-0.00579806088411871</v>
      </c>
      <c r="BX134" s="49">
        <f t="shared" si="707"/>
        <v>-0.00570373244519384</v>
      </c>
      <c r="BY134" s="49">
        <f t="shared" si="707"/>
        <v>-0.00551831275882783</v>
      </c>
      <c r="BZ134" s="49">
        <f t="shared" si="611"/>
        <v>-0.0750894451534084</v>
      </c>
      <c r="CA134" s="49"/>
      <c r="CB134" s="49"/>
      <c r="CC134" s="50"/>
      <c r="CD134" s="49"/>
      <c r="CE134" s="49"/>
      <c r="CF134" s="49">
        <f t="shared" si="612"/>
        <v>0.000299614107911474</v>
      </c>
      <c r="CG134" s="49">
        <f t="shared" ref="CG134:CS134" si="708">AX134*$CD$154</f>
        <v>0.000357611601695721</v>
      </c>
      <c r="CH134" s="49">
        <f t="shared" si="708"/>
        <v>0.000290202233920171</v>
      </c>
      <c r="CI134" s="49">
        <f t="shared" si="708"/>
        <v>0.000241107864181751</v>
      </c>
      <c r="CJ134" s="49">
        <f t="shared" si="708"/>
        <v>0.000325051605185266</v>
      </c>
      <c r="CK134" s="49">
        <f t="shared" si="708"/>
        <v>0.000315385356221225</v>
      </c>
      <c r="CL134" s="49">
        <f t="shared" si="708"/>
        <v>0.000221775366253669</v>
      </c>
      <c r="CM134" s="49">
        <f t="shared" si="708"/>
        <v>0.00020447786810749</v>
      </c>
      <c r="CN134" s="49">
        <f t="shared" si="708"/>
        <v>0.000197864118816304</v>
      </c>
      <c r="CO134" s="49">
        <f t="shared" si="708"/>
        <v>0.000348708477649893</v>
      </c>
      <c r="CP134" s="49">
        <f t="shared" si="708"/>
        <v>0.000260949112055309</v>
      </c>
      <c r="CQ134" s="49">
        <f t="shared" si="708"/>
        <v>0.000309534731848253</v>
      </c>
      <c r="CR134" s="49">
        <f t="shared" si="708"/>
        <v>0.000303684107475281</v>
      </c>
      <c r="CS134" s="49">
        <f t="shared" si="708"/>
        <v>0.000292237233702074</v>
      </c>
      <c r="CT134" s="58" t="s">
        <v>57</v>
      </c>
    </row>
    <row r="135" ht="22.5" customHeight="1" spans="1:98">
      <c r="A135" s="42">
        <v>2021</v>
      </c>
      <c r="B135" s="40">
        <v>11.94</v>
      </c>
      <c r="C135" s="40">
        <v>14.84</v>
      </c>
      <c r="D135" s="40">
        <v>11.31</v>
      </c>
      <c r="E135" s="40">
        <v>9.59</v>
      </c>
      <c r="F135" s="40">
        <v>12.62</v>
      </c>
      <c r="G135" s="40">
        <v>11.95</v>
      </c>
      <c r="H135" s="40">
        <v>8.03</v>
      </c>
      <c r="I135" s="40">
        <v>7.96</v>
      </c>
      <c r="J135" s="40">
        <v>7.72</v>
      </c>
      <c r="K135" s="40">
        <v>13.63</v>
      </c>
      <c r="L135" s="40">
        <v>10.24</v>
      </c>
      <c r="M135" s="40">
        <v>11.14</v>
      </c>
      <c r="N135" s="40">
        <v>11.87</v>
      </c>
      <c r="O135" s="40">
        <v>12</v>
      </c>
      <c r="Q135" s="50"/>
      <c r="R135" s="49">
        <f t="shared" si="597"/>
        <v>11.9183428509859</v>
      </c>
      <c r="S135" s="49">
        <f t="shared" ref="S135:AE135" si="709">(C135-MIN($B$114:$O$153)/(MAX($B$114:$O$153)-MIN($B$114:$O$153)))</f>
        <v>14.8183428509859</v>
      </c>
      <c r="T135" s="49">
        <f t="shared" si="709"/>
        <v>11.2883428509859</v>
      </c>
      <c r="U135" s="49">
        <f t="shared" si="709"/>
        <v>9.56834285098589</v>
      </c>
      <c r="V135" s="49">
        <f t="shared" si="709"/>
        <v>12.5983428509859</v>
      </c>
      <c r="W135" s="49">
        <f t="shared" si="709"/>
        <v>11.9283428509859</v>
      </c>
      <c r="X135" s="49">
        <f t="shared" si="709"/>
        <v>8.00834285098589</v>
      </c>
      <c r="Y135" s="49">
        <f t="shared" si="709"/>
        <v>7.93834285098588</v>
      </c>
      <c r="Z135" s="49">
        <f t="shared" si="709"/>
        <v>7.69834285098588</v>
      </c>
      <c r="AA135" s="49">
        <f t="shared" si="709"/>
        <v>13.6083428509859</v>
      </c>
      <c r="AB135" s="49">
        <f t="shared" si="709"/>
        <v>10.2183428509859</v>
      </c>
      <c r="AC135" s="49">
        <f t="shared" si="709"/>
        <v>11.1183428509859</v>
      </c>
      <c r="AD135" s="49">
        <f t="shared" si="709"/>
        <v>11.8483428509859</v>
      </c>
      <c r="AE135" s="49">
        <f t="shared" si="709"/>
        <v>11.9783428509859</v>
      </c>
      <c r="AF135" s="50"/>
      <c r="AG135" s="49">
        <f t="shared" si="599"/>
        <v>11.9184428509859</v>
      </c>
      <c r="AH135" s="49">
        <f t="shared" ref="AH135:AT135" si="710">S135+0.0001</f>
        <v>14.8184428509859</v>
      </c>
      <c r="AI135" s="49">
        <f t="shared" si="710"/>
        <v>11.2884428509859</v>
      </c>
      <c r="AJ135" s="49">
        <f t="shared" si="710"/>
        <v>9.56844285098589</v>
      </c>
      <c r="AK135" s="49">
        <f t="shared" si="710"/>
        <v>12.5984428509859</v>
      </c>
      <c r="AL135" s="49">
        <f t="shared" si="710"/>
        <v>11.9284428509859</v>
      </c>
      <c r="AM135" s="49">
        <f t="shared" si="710"/>
        <v>8.00844285098588</v>
      </c>
      <c r="AN135" s="49">
        <f t="shared" si="710"/>
        <v>7.93844285098588</v>
      </c>
      <c r="AO135" s="49">
        <f t="shared" si="710"/>
        <v>7.69844285098588</v>
      </c>
      <c r="AP135" s="49">
        <f t="shared" si="710"/>
        <v>13.6084428509859</v>
      </c>
      <c r="AQ135" s="49">
        <f t="shared" si="710"/>
        <v>10.2184428509859</v>
      </c>
      <c r="AR135" s="49">
        <f t="shared" si="710"/>
        <v>11.1184428509859</v>
      </c>
      <c r="AS135" s="49">
        <f t="shared" si="710"/>
        <v>11.8484428509859</v>
      </c>
      <c r="AT135" s="49">
        <f t="shared" si="710"/>
        <v>11.9784428509859</v>
      </c>
      <c r="AU135" s="49">
        <f t="shared" si="601"/>
        <v>154.538199913802</v>
      </c>
      <c r="AV135" s="50"/>
      <c r="AW135" s="49">
        <f t="shared" si="602"/>
        <v>0.000798499138267941</v>
      </c>
      <c r="AX135" s="49">
        <f t="shared" ref="AX135:BJ135" si="711">AH135/$AU$154</f>
        <v>0.000992790249105921</v>
      </c>
      <c r="AY135" s="49">
        <f t="shared" si="711"/>
        <v>0.000756291069361759</v>
      </c>
      <c r="AZ135" s="49">
        <f t="shared" si="711"/>
        <v>0.000641056341554406</v>
      </c>
      <c r="BA135" s="49">
        <f t="shared" si="711"/>
        <v>0.000844057053912709</v>
      </c>
      <c r="BB135" s="49">
        <f t="shared" si="711"/>
        <v>0.000799169107615658</v>
      </c>
      <c r="BC135" s="49">
        <f t="shared" si="711"/>
        <v>0.000536541123310527</v>
      </c>
      <c r="BD135" s="49">
        <f t="shared" si="711"/>
        <v>0.000531851337876507</v>
      </c>
      <c r="BE135" s="49">
        <f t="shared" si="711"/>
        <v>0.000515772073531294</v>
      </c>
      <c r="BF135" s="49">
        <f t="shared" si="711"/>
        <v>0.000911723958032144</v>
      </c>
      <c r="BG135" s="49">
        <f t="shared" si="711"/>
        <v>0.000684604349156022</v>
      </c>
      <c r="BH135" s="49">
        <f t="shared" si="711"/>
        <v>0.000744901590450568</v>
      </c>
      <c r="BI135" s="49">
        <f t="shared" si="711"/>
        <v>0.000793809352833921</v>
      </c>
      <c r="BJ135" s="49">
        <f t="shared" si="711"/>
        <v>0.000802518954354244</v>
      </c>
      <c r="BK135" s="49"/>
      <c r="BL135" s="49">
        <f t="shared" si="604"/>
        <v>-0.0056955160240521</v>
      </c>
      <c r="BM135" s="49">
        <f t="shared" si="605"/>
        <v>-0.00686513578213629</v>
      </c>
      <c r="BN135" s="49">
        <f t="shared" si="606"/>
        <v>-0.00543552762810945</v>
      </c>
      <c r="BO135" s="49">
        <f t="shared" si="607"/>
        <v>-0.00471329829195248</v>
      </c>
      <c r="BP135" s="49">
        <f t="shared" si="608"/>
        <v>-0.00597363694061095</v>
      </c>
      <c r="BQ135" s="49">
        <f t="shared" si="609"/>
        <v>-0.00569962451545151</v>
      </c>
      <c r="BR135" s="49">
        <f t="shared" ref="BR135:BY135" si="712">BC135*LN(BC135)</f>
        <v>-0.00404035175569716</v>
      </c>
      <c r="BS135" s="49">
        <f t="shared" si="712"/>
        <v>-0.00400970517787056</v>
      </c>
      <c r="BT135" s="49">
        <f t="shared" si="712"/>
        <v>-0.00390431496556614</v>
      </c>
      <c r="BU135" s="49">
        <f t="shared" si="712"/>
        <v>-0.00638222570005711</v>
      </c>
      <c r="BV135" s="49">
        <f t="shared" si="712"/>
        <v>-0.0049884856162172</v>
      </c>
      <c r="BW135" s="49">
        <f t="shared" si="712"/>
        <v>-0.0053649737680321</v>
      </c>
      <c r="BX135" s="49">
        <f t="shared" si="712"/>
        <v>-0.00566674081817328</v>
      </c>
      <c r="BY135" s="49">
        <f t="shared" si="712"/>
        <v>-0.00572015855698991</v>
      </c>
      <c r="BZ135" s="49">
        <f t="shared" si="611"/>
        <v>-0.0744596955409162</v>
      </c>
      <c r="CA135" s="49"/>
      <c r="CB135" s="49"/>
      <c r="CC135" s="50"/>
      <c r="CD135" s="49"/>
      <c r="CE135" s="49"/>
      <c r="CF135" s="49">
        <f t="shared" si="612"/>
        <v>0.000303175357529805</v>
      </c>
      <c r="CG135" s="49">
        <f t="shared" ref="CG135:CS135" si="713">AX135*$CD$154</f>
        <v>0.000376944099623803</v>
      </c>
      <c r="CH135" s="49">
        <f t="shared" si="713"/>
        <v>0.000287149734247315</v>
      </c>
      <c r="CI135" s="49">
        <f t="shared" si="713"/>
        <v>0.000243397238936393</v>
      </c>
      <c r="CJ135" s="49">
        <f t="shared" si="713"/>
        <v>0.000320472855675984</v>
      </c>
      <c r="CK135" s="49">
        <f t="shared" si="713"/>
        <v>0.000303429732502543</v>
      </c>
      <c r="CL135" s="49">
        <f t="shared" si="713"/>
        <v>0.000203714743189276</v>
      </c>
      <c r="CM135" s="49">
        <f t="shared" si="713"/>
        <v>0.000201934118380111</v>
      </c>
      <c r="CN135" s="49">
        <f t="shared" si="713"/>
        <v>0.0001958291190344</v>
      </c>
      <c r="CO135" s="49">
        <f t="shared" si="713"/>
        <v>0.000346164727922514</v>
      </c>
      <c r="CP135" s="49">
        <f t="shared" si="713"/>
        <v>0.000259931612164358</v>
      </c>
      <c r="CQ135" s="49">
        <f t="shared" si="713"/>
        <v>0.000282825359710771</v>
      </c>
      <c r="CR135" s="49">
        <f t="shared" si="713"/>
        <v>0.000301394732720639</v>
      </c>
      <c r="CS135" s="49">
        <f t="shared" si="713"/>
        <v>0.000304701607366232</v>
      </c>
      <c r="CT135" s="58">
        <v>2021</v>
      </c>
    </row>
    <row r="136" ht="22.5" customHeight="1" spans="1:98">
      <c r="A136" s="42">
        <v>2020</v>
      </c>
      <c r="B136" s="40">
        <v>12.13</v>
      </c>
      <c r="C136" s="40">
        <v>15.17</v>
      </c>
      <c r="D136" s="40">
        <v>11.2</v>
      </c>
      <c r="E136" s="40">
        <v>9.82</v>
      </c>
      <c r="F136" s="40">
        <v>12.8</v>
      </c>
      <c r="G136" s="40">
        <v>11.71</v>
      </c>
      <c r="H136" s="40">
        <v>8.17</v>
      </c>
      <c r="I136" s="40">
        <v>8.48</v>
      </c>
      <c r="J136" s="40">
        <v>8.03</v>
      </c>
      <c r="K136" s="40">
        <v>13.95</v>
      </c>
      <c r="L136" s="40">
        <v>10.35</v>
      </c>
      <c r="M136" s="40">
        <v>10.94</v>
      </c>
      <c r="N136" s="40">
        <v>10.67</v>
      </c>
      <c r="O136" s="40">
        <v>12.22</v>
      </c>
      <c r="Q136" s="50"/>
      <c r="R136" s="49">
        <f t="shared" si="597"/>
        <v>12.1083428509859</v>
      </c>
      <c r="S136" s="49">
        <f t="shared" ref="S136:AE136" si="714">(C136-MIN($B$114:$O$153)/(MAX($B$114:$O$153)-MIN($B$114:$O$153)))</f>
        <v>15.1483428509859</v>
      </c>
      <c r="T136" s="49">
        <f t="shared" si="714"/>
        <v>11.1783428509859</v>
      </c>
      <c r="U136" s="49">
        <f t="shared" si="714"/>
        <v>9.79834285098589</v>
      </c>
      <c r="V136" s="49">
        <f t="shared" si="714"/>
        <v>12.7783428509859</v>
      </c>
      <c r="W136" s="49">
        <f t="shared" si="714"/>
        <v>11.6883428509859</v>
      </c>
      <c r="X136" s="49">
        <f t="shared" si="714"/>
        <v>8.14834285098589</v>
      </c>
      <c r="Y136" s="49">
        <f t="shared" si="714"/>
        <v>8.45834285098589</v>
      </c>
      <c r="Z136" s="49">
        <f t="shared" si="714"/>
        <v>8.00834285098589</v>
      </c>
      <c r="AA136" s="49">
        <f t="shared" si="714"/>
        <v>13.9283428509859</v>
      </c>
      <c r="AB136" s="49">
        <f t="shared" si="714"/>
        <v>10.3283428509859</v>
      </c>
      <c r="AC136" s="49">
        <f t="shared" si="714"/>
        <v>10.9183428509859</v>
      </c>
      <c r="AD136" s="49">
        <f t="shared" si="714"/>
        <v>10.6483428509859</v>
      </c>
      <c r="AE136" s="49">
        <f t="shared" si="714"/>
        <v>12.1983428509859</v>
      </c>
      <c r="AF136" s="50"/>
      <c r="AG136" s="49">
        <f t="shared" si="599"/>
        <v>12.1084428509859</v>
      </c>
      <c r="AH136" s="49">
        <f t="shared" ref="AH136:AT136" si="715">S136+0.0001</f>
        <v>15.1484428509859</v>
      </c>
      <c r="AI136" s="49">
        <f t="shared" si="715"/>
        <v>11.1784428509859</v>
      </c>
      <c r="AJ136" s="49">
        <f t="shared" si="715"/>
        <v>9.79844285098589</v>
      </c>
      <c r="AK136" s="49">
        <f t="shared" si="715"/>
        <v>12.7784428509859</v>
      </c>
      <c r="AL136" s="49">
        <f t="shared" si="715"/>
        <v>11.6884428509859</v>
      </c>
      <c r="AM136" s="49">
        <f t="shared" si="715"/>
        <v>8.14844285098589</v>
      </c>
      <c r="AN136" s="49">
        <f t="shared" si="715"/>
        <v>8.45844285098589</v>
      </c>
      <c r="AO136" s="49">
        <f t="shared" si="715"/>
        <v>8.00844285098588</v>
      </c>
      <c r="AP136" s="49">
        <f t="shared" si="715"/>
        <v>13.9284428509859</v>
      </c>
      <c r="AQ136" s="49">
        <f t="shared" si="715"/>
        <v>10.3284428509859</v>
      </c>
      <c r="AR136" s="49">
        <f t="shared" si="715"/>
        <v>10.9184428509859</v>
      </c>
      <c r="AS136" s="49">
        <f t="shared" si="715"/>
        <v>10.6484428509859</v>
      </c>
      <c r="AT136" s="49">
        <f t="shared" si="715"/>
        <v>12.1984428509859</v>
      </c>
      <c r="AU136" s="49">
        <f t="shared" si="601"/>
        <v>155.338199913802</v>
      </c>
      <c r="AV136" s="50"/>
      <c r="AW136" s="49">
        <f t="shared" si="602"/>
        <v>0.000811228555874568</v>
      </c>
      <c r="AX136" s="49">
        <f t="shared" ref="AX136:BJ136" si="716">AH136/$AU$154</f>
        <v>0.00101489923758059</v>
      </c>
      <c r="AY136" s="49">
        <f t="shared" si="716"/>
        <v>0.000748921406536871</v>
      </c>
      <c r="AZ136" s="49">
        <f t="shared" si="716"/>
        <v>0.000656465636551901</v>
      </c>
      <c r="BA136" s="49">
        <f t="shared" si="716"/>
        <v>0.000856116502171618</v>
      </c>
      <c r="BB136" s="49">
        <f t="shared" si="716"/>
        <v>0.000783089843270446</v>
      </c>
      <c r="BC136" s="49">
        <f t="shared" si="716"/>
        <v>0.000545920694178567</v>
      </c>
      <c r="BD136" s="49">
        <f t="shared" si="716"/>
        <v>0.0005666897439578</v>
      </c>
      <c r="BE136" s="49">
        <f t="shared" si="716"/>
        <v>0.000536541123310527</v>
      </c>
      <c r="BF136" s="49">
        <f t="shared" si="716"/>
        <v>0.000933162977159093</v>
      </c>
      <c r="BG136" s="49">
        <f t="shared" si="716"/>
        <v>0.000691974011980911</v>
      </c>
      <c r="BH136" s="49">
        <f t="shared" si="716"/>
        <v>0.000731502203496224</v>
      </c>
      <c r="BI136" s="49">
        <f t="shared" si="716"/>
        <v>0.00071341303110786</v>
      </c>
      <c r="BJ136" s="49">
        <f t="shared" si="716"/>
        <v>0.000817258280004022</v>
      </c>
      <c r="BK136" s="49"/>
      <c r="BL136" s="49">
        <f t="shared" si="604"/>
        <v>-0.00577348177012907</v>
      </c>
      <c r="BM136" s="49">
        <f t="shared" si="605"/>
        <v>-0.00699566588198145</v>
      </c>
      <c r="BN136" s="49">
        <f t="shared" si="606"/>
        <v>-0.00538989487939899</v>
      </c>
      <c r="BO136" s="49">
        <f t="shared" si="607"/>
        <v>-0.00481100045986138</v>
      </c>
      <c r="BP136" s="49">
        <f t="shared" si="608"/>
        <v>-0.00604683996836066</v>
      </c>
      <c r="BQ136" s="49">
        <f t="shared" si="609"/>
        <v>-0.00560086461051915</v>
      </c>
      <c r="BR136" s="49">
        <f t="shared" ref="BR136:BY136" si="717">BC136*LN(BC136)</f>
        <v>-0.00410152228791513</v>
      </c>
      <c r="BS136" s="49">
        <f t="shared" si="717"/>
        <v>-0.00423640172145152</v>
      </c>
      <c r="BT136" s="49">
        <f t="shared" si="717"/>
        <v>-0.00404035175569716</v>
      </c>
      <c r="BU136" s="49">
        <f t="shared" si="717"/>
        <v>-0.00651061341560714</v>
      </c>
      <c r="BV136" s="49">
        <f t="shared" si="717"/>
        <v>-0.00503477672548749</v>
      </c>
      <c r="BW136" s="49">
        <f t="shared" si="717"/>
        <v>-0.00528174606303823</v>
      </c>
      <c r="BX136" s="49">
        <f t="shared" si="717"/>
        <v>-0.00516899845979902</v>
      </c>
      <c r="BY136" s="49">
        <f t="shared" si="717"/>
        <v>-0.00581034300216124</v>
      </c>
      <c r="BZ136" s="49">
        <f t="shared" si="611"/>
        <v>-0.0748025010014076</v>
      </c>
      <c r="CA136" s="49"/>
      <c r="CB136" s="49"/>
      <c r="CC136" s="50"/>
      <c r="CD136" s="49"/>
      <c r="CE136" s="49"/>
      <c r="CF136" s="49">
        <f t="shared" si="612"/>
        <v>0.000308008482011826</v>
      </c>
      <c r="CG136" s="49">
        <f t="shared" ref="CG136:CS136" si="718">AX136*$CD$154</f>
        <v>0.000385338473724155</v>
      </c>
      <c r="CH136" s="49">
        <f t="shared" si="718"/>
        <v>0.000284351609547199</v>
      </c>
      <c r="CI136" s="49">
        <f t="shared" si="718"/>
        <v>0.000249247863309365</v>
      </c>
      <c r="CJ136" s="49">
        <f t="shared" si="718"/>
        <v>0.000325051605185266</v>
      </c>
      <c r="CK136" s="49">
        <f t="shared" si="718"/>
        <v>0.000297324733156832</v>
      </c>
      <c r="CL136" s="49">
        <f t="shared" si="718"/>
        <v>0.000207275992807607</v>
      </c>
      <c r="CM136" s="49">
        <f t="shared" si="718"/>
        <v>0.000215161616962483</v>
      </c>
      <c r="CN136" s="49">
        <f t="shared" si="718"/>
        <v>0.000203714743189276</v>
      </c>
      <c r="CO136" s="49">
        <f t="shared" si="718"/>
        <v>0.000354304727050128</v>
      </c>
      <c r="CP136" s="49">
        <f t="shared" si="718"/>
        <v>0.000262729736864475</v>
      </c>
      <c r="CQ136" s="49">
        <f t="shared" si="718"/>
        <v>0.000277737860256012</v>
      </c>
      <c r="CR136" s="49">
        <f t="shared" si="718"/>
        <v>0.000270869735992088</v>
      </c>
      <c r="CS136" s="49">
        <f t="shared" si="718"/>
        <v>0.000310297856766467</v>
      </c>
      <c r="CT136" s="58">
        <v>2020</v>
      </c>
    </row>
    <row r="137" ht="22.5" customHeight="1" spans="1:98">
      <c r="A137" s="43">
        <v>2019</v>
      </c>
      <c r="B137" s="40">
        <v>11.94</v>
      </c>
      <c r="C137" s="40">
        <v>14.48</v>
      </c>
      <c r="D137" s="40">
        <v>11.55</v>
      </c>
      <c r="E137" s="40">
        <v>12.63</v>
      </c>
      <c r="F137" s="40">
        <v>12.91</v>
      </c>
      <c r="G137" s="40">
        <v>11.74</v>
      </c>
      <c r="H137" s="40">
        <v>4.02</v>
      </c>
      <c r="I137" s="40">
        <v>7.54</v>
      </c>
      <c r="J137" s="40">
        <v>8.14</v>
      </c>
      <c r="K137" s="40">
        <v>13.65</v>
      </c>
      <c r="L137" s="40">
        <v>10.67</v>
      </c>
      <c r="M137" s="40">
        <v>10.3</v>
      </c>
      <c r="N137" s="40">
        <v>9.33</v>
      </c>
      <c r="O137" s="40">
        <v>12.62</v>
      </c>
      <c r="Q137" s="50"/>
      <c r="R137" s="49">
        <f t="shared" si="597"/>
        <v>11.9183428509859</v>
      </c>
      <c r="S137" s="49">
        <f t="shared" ref="S137:AE137" si="719">(C137-MIN($B$114:$O$153)/(MAX($B$114:$O$153)-MIN($B$114:$O$153)))</f>
        <v>14.4583428509859</v>
      </c>
      <c r="T137" s="49">
        <f t="shared" si="719"/>
        <v>11.5283428509859</v>
      </c>
      <c r="U137" s="49">
        <f t="shared" si="719"/>
        <v>12.6083428509859</v>
      </c>
      <c r="V137" s="49">
        <f t="shared" si="719"/>
        <v>12.8883428509859</v>
      </c>
      <c r="W137" s="49">
        <f t="shared" si="719"/>
        <v>11.7183428509859</v>
      </c>
      <c r="X137" s="49">
        <f t="shared" si="719"/>
        <v>3.99834285098588</v>
      </c>
      <c r="Y137" s="49">
        <f t="shared" si="719"/>
        <v>7.51834285098588</v>
      </c>
      <c r="Z137" s="49">
        <f t="shared" si="719"/>
        <v>8.11834285098589</v>
      </c>
      <c r="AA137" s="49">
        <f t="shared" si="719"/>
        <v>13.6283428509859</v>
      </c>
      <c r="AB137" s="49">
        <f t="shared" si="719"/>
        <v>10.6483428509859</v>
      </c>
      <c r="AC137" s="49">
        <f t="shared" si="719"/>
        <v>10.2783428509859</v>
      </c>
      <c r="AD137" s="49">
        <f t="shared" si="719"/>
        <v>9.30834285098589</v>
      </c>
      <c r="AE137" s="49">
        <f t="shared" si="719"/>
        <v>12.5983428509859</v>
      </c>
      <c r="AF137" s="50"/>
      <c r="AG137" s="49">
        <f t="shared" si="599"/>
        <v>11.9184428509859</v>
      </c>
      <c r="AH137" s="49">
        <f t="shared" ref="AH137:AT137" si="720">S137+0.0001</f>
        <v>14.4584428509859</v>
      </c>
      <c r="AI137" s="49">
        <f t="shared" si="720"/>
        <v>11.5284428509859</v>
      </c>
      <c r="AJ137" s="49">
        <f t="shared" si="720"/>
        <v>12.6084428509859</v>
      </c>
      <c r="AK137" s="49">
        <f t="shared" si="720"/>
        <v>12.8884428509859</v>
      </c>
      <c r="AL137" s="49">
        <f t="shared" si="720"/>
        <v>11.7184428509859</v>
      </c>
      <c r="AM137" s="49">
        <f t="shared" si="720"/>
        <v>3.99844285098588</v>
      </c>
      <c r="AN137" s="49">
        <f t="shared" si="720"/>
        <v>7.51844285098588</v>
      </c>
      <c r="AO137" s="49">
        <f t="shared" si="720"/>
        <v>8.11844285098589</v>
      </c>
      <c r="AP137" s="49">
        <f t="shared" si="720"/>
        <v>13.6284428509859</v>
      </c>
      <c r="AQ137" s="49">
        <f t="shared" si="720"/>
        <v>10.6484428509859</v>
      </c>
      <c r="AR137" s="49">
        <f t="shared" si="720"/>
        <v>10.2784428509859</v>
      </c>
      <c r="AS137" s="49">
        <f t="shared" si="720"/>
        <v>9.30844285098589</v>
      </c>
      <c r="AT137" s="49">
        <f t="shared" si="720"/>
        <v>12.5984428509859</v>
      </c>
      <c r="AU137" s="49">
        <f t="shared" si="601"/>
        <v>151.218199913802</v>
      </c>
      <c r="AV137" s="50"/>
      <c r="AW137" s="49">
        <f t="shared" si="602"/>
        <v>0.000798499138267941</v>
      </c>
      <c r="AX137" s="49">
        <f t="shared" ref="AX137:BJ137" si="721">AH137/$AU$154</f>
        <v>0.000968671352588103</v>
      </c>
      <c r="AY137" s="49">
        <f t="shared" si="721"/>
        <v>0.000772370333706972</v>
      </c>
      <c r="AZ137" s="49">
        <f t="shared" si="721"/>
        <v>0.000844727023260426</v>
      </c>
      <c r="BA137" s="49">
        <f t="shared" si="721"/>
        <v>0.000863486164996507</v>
      </c>
      <c r="BB137" s="49">
        <f t="shared" si="721"/>
        <v>0.000785099751313598</v>
      </c>
      <c r="BC137" s="49">
        <f t="shared" si="721"/>
        <v>0.000267883414875941</v>
      </c>
      <c r="BD137" s="49">
        <f t="shared" si="721"/>
        <v>0.000503712625272385</v>
      </c>
      <c r="BE137" s="49">
        <f t="shared" si="721"/>
        <v>0.000543910786135416</v>
      </c>
      <c r="BF137" s="49">
        <f t="shared" si="721"/>
        <v>0.000913063896727578</v>
      </c>
      <c r="BG137" s="49">
        <f t="shared" si="721"/>
        <v>0.00071341303110786</v>
      </c>
      <c r="BH137" s="49">
        <f t="shared" si="721"/>
        <v>0.000688624165242325</v>
      </c>
      <c r="BI137" s="49">
        <f t="shared" si="721"/>
        <v>0.000623637138513759</v>
      </c>
      <c r="BJ137" s="49">
        <f t="shared" si="721"/>
        <v>0.000844057053912709</v>
      </c>
      <c r="BK137" s="49"/>
      <c r="BL137" s="49">
        <f t="shared" si="604"/>
        <v>-0.0056955160240521</v>
      </c>
      <c r="BM137" s="49">
        <f t="shared" si="605"/>
        <v>-0.00672217734819787</v>
      </c>
      <c r="BN137" s="49">
        <f t="shared" si="606"/>
        <v>-0.00553484166175334</v>
      </c>
      <c r="BO137" s="49">
        <f t="shared" si="607"/>
        <v>-0.00597770827311711</v>
      </c>
      <c r="BP137" s="49">
        <f t="shared" si="608"/>
        <v>-0.00609149137186603</v>
      </c>
      <c r="BQ137" s="49">
        <f t="shared" si="609"/>
        <v>-0.00561322751651095</v>
      </c>
      <c r="BR137" s="49">
        <f t="shared" ref="BR137:BY137" si="722">BC137*LN(BC137)</f>
        <v>-0.00220333002141791</v>
      </c>
      <c r="BS137" s="49">
        <f t="shared" si="722"/>
        <v>-0.00382494415746591</v>
      </c>
      <c r="BT137" s="49">
        <f t="shared" si="722"/>
        <v>-0.00408842797830881</v>
      </c>
      <c r="BU137" s="49">
        <f t="shared" si="722"/>
        <v>-0.00639026458027367</v>
      </c>
      <c r="BV137" s="49">
        <f t="shared" si="722"/>
        <v>-0.00516899845979902</v>
      </c>
      <c r="BW137" s="49">
        <f t="shared" si="722"/>
        <v>-0.00501374509269983</v>
      </c>
      <c r="BX137" s="49">
        <f t="shared" si="722"/>
        <v>-0.00460240582866349</v>
      </c>
      <c r="BY137" s="49">
        <f t="shared" si="722"/>
        <v>-0.00597363694061095</v>
      </c>
      <c r="BZ137" s="49">
        <f t="shared" si="611"/>
        <v>-0.072900715254737</v>
      </c>
      <c r="CA137" s="49"/>
      <c r="CB137" s="49"/>
      <c r="CC137" s="50"/>
      <c r="CD137" s="49"/>
      <c r="CE137" s="49"/>
      <c r="CF137" s="49">
        <f t="shared" si="612"/>
        <v>0.000303175357529805</v>
      </c>
      <c r="CG137" s="49">
        <f t="shared" ref="CG137:CS137" si="723">AX137*$CD$154</f>
        <v>0.000367786600605238</v>
      </c>
      <c r="CH137" s="49">
        <f t="shared" si="723"/>
        <v>0.000293254733593026</v>
      </c>
      <c r="CI137" s="49">
        <f t="shared" si="723"/>
        <v>0.000320727230648722</v>
      </c>
      <c r="CJ137" s="49">
        <f t="shared" si="723"/>
        <v>0.000327849729885384</v>
      </c>
      <c r="CK137" s="49">
        <f t="shared" si="723"/>
        <v>0.000298087858075046</v>
      </c>
      <c r="CL137" s="49">
        <f t="shared" si="723"/>
        <v>0.000101710379121369</v>
      </c>
      <c r="CM137" s="49">
        <f t="shared" si="723"/>
        <v>0.000191250369525118</v>
      </c>
      <c r="CN137" s="49">
        <f t="shared" si="723"/>
        <v>0.000206512867889394</v>
      </c>
      <c r="CO137" s="49">
        <f t="shared" si="723"/>
        <v>0.00034667347786799</v>
      </c>
      <c r="CP137" s="49">
        <f t="shared" si="723"/>
        <v>0.000270869735992088</v>
      </c>
      <c r="CQ137" s="49">
        <f t="shared" si="723"/>
        <v>0.000261457862000785</v>
      </c>
      <c r="CR137" s="49">
        <f t="shared" si="723"/>
        <v>0.000236783489645206</v>
      </c>
      <c r="CS137" s="49">
        <f t="shared" si="723"/>
        <v>0.000320472855675984</v>
      </c>
      <c r="CT137" s="59">
        <v>2019</v>
      </c>
    </row>
    <row r="138" ht="22.5" customHeight="1" spans="1:98">
      <c r="A138" s="43">
        <v>2018</v>
      </c>
      <c r="B138" s="40">
        <v>11.85</v>
      </c>
      <c r="C138" s="40">
        <v>13.91</v>
      </c>
      <c r="D138" s="40">
        <v>11.45</v>
      </c>
      <c r="E138" s="40">
        <v>9.6</v>
      </c>
      <c r="F138" s="40">
        <v>12.91</v>
      </c>
      <c r="G138" s="40">
        <v>9.87</v>
      </c>
      <c r="H138" s="40">
        <v>8.74</v>
      </c>
      <c r="I138" s="40">
        <v>7.47</v>
      </c>
      <c r="J138" s="40">
        <v>7.87</v>
      </c>
      <c r="K138" s="40">
        <v>12.13</v>
      </c>
      <c r="L138" s="40">
        <v>9.71</v>
      </c>
      <c r="M138" s="40">
        <v>9.82</v>
      </c>
      <c r="N138" s="40">
        <v>9.99</v>
      </c>
      <c r="O138" s="40">
        <v>11.69</v>
      </c>
      <c r="Q138" s="50"/>
      <c r="R138" s="49">
        <f t="shared" si="597"/>
        <v>11.8283428509859</v>
      </c>
      <c r="S138" s="49">
        <f t="shared" ref="S138:AE138" si="724">(C138-MIN($B$114:$O$153)/(MAX($B$114:$O$153)-MIN($B$114:$O$153)))</f>
        <v>13.8883428509859</v>
      </c>
      <c r="T138" s="49">
        <f t="shared" si="724"/>
        <v>11.4283428509859</v>
      </c>
      <c r="U138" s="49">
        <f t="shared" si="724"/>
        <v>9.57834285098589</v>
      </c>
      <c r="V138" s="49">
        <f t="shared" si="724"/>
        <v>12.8883428509859</v>
      </c>
      <c r="W138" s="49">
        <f t="shared" si="724"/>
        <v>9.84834285098588</v>
      </c>
      <c r="X138" s="49">
        <f t="shared" si="724"/>
        <v>8.71834285098589</v>
      </c>
      <c r="Y138" s="49">
        <f t="shared" si="724"/>
        <v>7.44834285098588</v>
      </c>
      <c r="Z138" s="49">
        <f t="shared" si="724"/>
        <v>7.84834285098589</v>
      </c>
      <c r="AA138" s="49">
        <f t="shared" si="724"/>
        <v>12.1083428509859</v>
      </c>
      <c r="AB138" s="49">
        <f t="shared" si="724"/>
        <v>9.68834285098589</v>
      </c>
      <c r="AC138" s="49">
        <f t="shared" si="724"/>
        <v>9.79834285098589</v>
      </c>
      <c r="AD138" s="49">
        <f t="shared" si="724"/>
        <v>9.96834285098589</v>
      </c>
      <c r="AE138" s="49">
        <f t="shared" si="724"/>
        <v>11.6683428509859</v>
      </c>
      <c r="AF138" s="50"/>
      <c r="AG138" s="49">
        <f t="shared" si="599"/>
        <v>11.8284428509859</v>
      </c>
      <c r="AH138" s="49">
        <f t="shared" ref="AH138:AT138" si="725">S138+0.0001</f>
        <v>13.8884428509859</v>
      </c>
      <c r="AI138" s="49">
        <f t="shared" si="725"/>
        <v>11.4284428509859</v>
      </c>
      <c r="AJ138" s="49">
        <f t="shared" si="725"/>
        <v>9.57844285098589</v>
      </c>
      <c r="AK138" s="49">
        <f t="shared" si="725"/>
        <v>12.8884428509859</v>
      </c>
      <c r="AL138" s="49">
        <f t="shared" si="725"/>
        <v>9.84844285098588</v>
      </c>
      <c r="AM138" s="49">
        <f t="shared" si="725"/>
        <v>8.71844285098589</v>
      </c>
      <c r="AN138" s="49">
        <f t="shared" si="725"/>
        <v>7.44844285098588</v>
      </c>
      <c r="AO138" s="49">
        <f t="shared" si="725"/>
        <v>7.84844285098588</v>
      </c>
      <c r="AP138" s="49">
        <f t="shared" si="725"/>
        <v>12.1084428509859</v>
      </c>
      <c r="AQ138" s="49">
        <f t="shared" si="725"/>
        <v>9.68844285098589</v>
      </c>
      <c r="AR138" s="49">
        <f t="shared" si="725"/>
        <v>9.79844285098589</v>
      </c>
      <c r="AS138" s="49">
        <f t="shared" si="725"/>
        <v>9.96844285098589</v>
      </c>
      <c r="AT138" s="49">
        <f t="shared" si="725"/>
        <v>11.6684428509859</v>
      </c>
      <c r="AU138" s="49">
        <f t="shared" si="601"/>
        <v>146.708199913802</v>
      </c>
      <c r="AV138" s="50"/>
      <c r="AW138" s="49">
        <f t="shared" si="602"/>
        <v>0.000792469414138487</v>
      </c>
      <c r="AX138" s="49">
        <f t="shared" ref="AX138:BJ138" si="726">AH138/$AU$154</f>
        <v>0.000930483099768224</v>
      </c>
      <c r="AY138" s="49">
        <f t="shared" si="726"/>
        <v>0.0007656706402298</v>
      </c>
      <c r="AZ138" s="49">
        <f t="shared" si="726"/>
        <v>0.000641726310902123</v>
      </c>
      <c r="BA138" s="49">
        <f t="shared" si="726"/>
        <v>0.000863486164996507</v>
      </c>
      <c r="BB138" s="49">
        <f t="shared" si="726"/>
        <v>0.000659815483290487</v>
      </c>
      <c r="BC138" s="49">
        <f t="shared" si="726"/>
        <v>0.000584108946998446</v>
      </c>
      <c r="BD138" s="49">
        <f t="shared" si="726"/>
        <v>0.000499022839838365</v>
      </c>
      <c r="BE138" s="49">
        <f t="shared" si="726"/>
        <v>0.000525821613747052</v>
      </c>
      <c r="BF138" s="49">
        <f t="shared" si="726"/>
        <v>0.000811228555874568</v>
      </c>
      <c r="BG138" s="49">
        <f t="shared" si="726"/>
        <v>0.000649095973727012</v>
      </c>
      <c r="BH138" s="49">
        <f t="shared" si="726"/>
        <v>0.000656465636551901</v>
      </c>
      <c r="BI138" s="49">
        <f t="shared" si="726"/>
        <v>0.000667855115463093</v>
      </c>
      <c r="BJ138" s="49">
        <f t="shared" si="726"/>
        <v>0.000781749904575012</v>
      </c>
      <c r="BK138" s="49"/>
      <c r="BL138" s="49">
        <f t="shared" si="604"/>
        <v>-0.00565851424887086</v>
      </c>
      <c r="BM138" s="49">
        <f t="shared" si="605"/>
        <v>-0.00649459212242638</v>
      </c>
      <c r="BN138" s="49">
        <f t="shared" si="606"/>
        <v>-0.0054935018991821</v>
      </c>
      <c r="BO138" s="49">
        <f t="shared" si="607"/>
        <v>-0.00471755385071557</v>
      </c>
      <c r="BP138" s="49">
        <f t="shared" si="608"/>
        <v>-0.00609149137186603</v>
      </c>
      <c r="BQ138" s="49">
        <f t="shared" si="609"/>
        <v>-0.00483219190224061</v>
      </c>
      <c r="BR138" s="49">
        <f t="shared" ref="BR138:BY138" si="727">BC138*LN(BC138)</f>
        <v>-0.00434893821153425</v>
      </c>
      <c r="BS138" s="49">
        <f t="shared" si="727"/>
        <v>-0.00379400013539213</v>
      </c>
      <c r="BT138" s="49">
        <f t="shared" si="727"/>
        <v>-0.00397024161803591</v>
      </c>
      <c r="BU138" s="49">
        <f t="shared" si="727"/>
        <v>-0.00577348177012907</v>
      </c>
      <c r="BV138" s="49">
        <f t="shared" si="727"/>
        <v>-0.00476431899278191</v>
      </c>
      <c r="BW138" s="49">
        <f t="shared" si="727"/>
        <v>-0.00481100045986138</v>
      </c>
      <c r="BX138" s="49">
        <f t="shared" si="727"/>
        <v>-0.00488298213855181</v>
      </c>
      <c r="BY138" s="49">
        <f t="shared" si="727"/>
        <v>-0.00559261980805833</v>
      </c>
      <c r="BZ138" s="49">
        <f t="shared" si="611"/>
        <v>-0.0712254285296463</v>
      </c>
      <c r="CA138" s="49"/>
      <c r="CB138" s="49"/>
      <c r="CC138" s="50"/>
      <c r="CD138" s="49"/>
      <c r="CE138" s="49"/>
      <c r="CF138" s="49">
        <f t="shared" si="612"/>
        <v>0.000300885982775164</v>
      </c>
      <c r="CG138" s="49">
        <f t="shared" ref="CG138:CS138" si="728">AX138*$CD$154</f>
        <v>0.000353287227159176</v>
      </c>
      <c r="CH138" s="49">
        <f t="shared" si="728"/>
        <v>0.000290710983865647</v>
      </c>
      <c r="CI138" s="49">
        <f t="shared" si="728"/>
        <v>0.000243651613909131</v>
      </c>
      <c r="CJ138" s="49">
        <f t="shared" si="728"/>
        <v>0.000327849729885384</v>
      </c>
      <c r="CK138" s="49">
        <f t="shared" si="728"/>
        <v>0.000250519738173055</v>
      </c>
      <c r="CL138" s="49">
        <f t="shared" si="728"/>
        <v>0.000221775366253669</v>
      </c>
      <c r="CM138" s="49">
        <f t="shared" si="728"/>
        <v>0.000189469744715952</v>
      </c>
      <c r="CN138" s="49">
        <f t="shared" si="728"/>
        <v>0.000199644743625469</v>
      </c>
      <c r="CO138" s="49">
        <f t="shared" si="728"/>
        <v>0.000308008482011826</v>
      </c>
      <c r="CP138" s="49">
        <f t="shared" si="728"/>
        <v>0.000246449738609248</v>
      </c>
      <c r="CQ138" s="49">
        <f t="shared" si="728"/>
        <v>0.000249247863309365</v>
      </c>
      <c r="CR138" s="49">
        <f t="shared" si="728"/>
        <v>0.00025357223784591</v>
      </c>
      <c r="CS138" s="49">
        <f t="shared" si="728"/>
        <v>0.000296815983211357</v>
      </c>
      <c r="CT138" s="59">
        <v>2018</v>
      </c>
    </row>
    <row r="139" ht="22.5" customHeight="1" spans="1:98">
      <c r="A139" s="43">
        <v>2017</v>
      </c>
      <c r="B139" s="40">
        <v>11.1</v>
      </c>
      <c r="C139" s="40">
        <v>13.95</v>
      </c>
      <c r="D139" s="40">
        <v>12.69</v>
      </c>
      <c r="E139" s="40">
        <v>10.35</v>
      </c>
      <c r="F139" s="40">
        <v>10.5</v>
      </c>
      <c r="G139" s="40">
        <v>10.86</v>
      </c>
      <c r="H139" s="40">
        <v>8.51</v>
      </c>
      <c r="I139" s="40">
        <v>6.53</v>
      </c>
      <c r="J139" s="40">
        <v>13.17</v>
      </c>
      <c r="K139" s="40">
        <v>12.19</v>
      </c>
      <c r="L139" s="40">
        <v>9.77</v>
      </c>
      <c r="M139" s="40">
        <v>10.17</v>
      </c>
      <c r="N139" s="40">
        <v>9.85</v>
      </c>
      <c r="O139" s="40">
        <v>12.3</v>
      </c>
      <c r="Q139" s="50"/>
      <c r="R139" s="49">
        <f t="shared" si="597"/>
        <v>11.0783428509859</v>
      </c>
      <c r="S139" s="49">
        <f t="shared" ref="S139:AE139" si="729">(C139-MIN($B$114:$O$153)/(MAX($B$114:$O$153)-MIN($B$114:$O$153)))</f>
        <v>13.9283428509859</v>
      </c>
      <c r="T139" s="49">
        <f t="shared" si="729"/>
        <v>12.6683428509859</v>
      </c>
      <c r="U139" s="49">
        <f t="shared" si="729"/>
        <v>10.3283428509859</v>
      </c>
      <c r="V139" s="49">
        <f t="shared" si="729"/>
        <v>10.4783428509859</v>
      </c>
      <c r="W139" s="49">
        <f t="shared" si="729"/>
        <v>10.8383428509859</v>
      </c>
      <c r="X139" s="49">
        <f t="shared" si="729"/>
        <v>8.48834285098589</v>
      </c>
      <c r="Y139" s="49">
        <f t="shared" si="729"/>
        <v>6.50834285098589</v>
      </c>
      <c r="Z139" s="49">
        <f t="shared" si="729"/>
        <v>13.1483428509859</v>
      </c>
      <c r="AA139" s="49">
        <f t="shared" si="729"/>
        <v>12.1683428509859</v>
      </c>
      <c r="AB139" s="49">
        <f t="shared" si="729"/>
        <v>9.74834285098589</v>
      </c>
      <c r="AC139" s="49">
        <f t="shared" si="729"/>
        <v>10.1483428509859</v>
      </c>
      <c r="AD139" s="49">
        <f t="shared" si="729"/>
        <v>9.82834285098589</v>
      </c>
      <c r="AE139" s="49">
        <f t="shared" si="729"/>
        <v>12.2783428509859</v>
      </c>
      <c r="AF139" s="50"/>
      <c r="AG139" s="49">
        <f t="shared" si="599"/>
        <v>11.0784428509859</v>
      </c>
      <c r="AH139" s="49">
        <f t="shared" ref="AH139:AT139" si="730">S139+0.0001</f>
        <v>13.9284428509859</v>
      </c>
      <c r="AI139" s="49">
        <f t="shared" si="730"/>
        <v>12.6684428509859</v>
      </c>
      <c r="AJ139" s="49">
        <f t="shared" si="730"/>
        <v>10.3284428509859</v>
      </c>
      <c r="AK139" s="49">
        <f t="shared" si="730"/>
        <v>10.4784428509859</v>
      </c>
      <c r="AL139" s="49">
        <f t="shared" si="730"/>
        <v>10.8384428509859</v>
      </c>
      <c r="AM139" s="49">
        <f t="shared" si="730"/>
        <v>8.48844285098589</v>
      </c>
      <c r="AN139" s="49">
        <f t="shared" si="730"/>
        <v>6.50844285098588</v>
      </c>
      <c r="AO139" s="49">
        <f t="shared" si="730"/>
        <v>13.1484428509859</v>
      </c>
      <c r="AP139" s="49">
        <f t="shared" si="730"/>
        <v>12.1684428509859</v>
      </c>
      <c r="AQ139" s="49">
        <f t="shared" si="730"/>
        <v>9.74844285098589</v>
      </c>
      <c r="AR139" s="49">
        <f t="shared" si="730"/>
        <v>10.1484428509859</v>
      </c>
      <c r="AS139" s="49">
        <f t="shared" si="730"/>
        <v>9.82844285098589</v>
      </c>
      <c r="AT139" s="49">
        <f t="shared" si="730"/>
        <v>12.2784428509859</v>
      </c>
      <c r="AU139" s="49">
        <f t="shared" si="601"/>
        <v>151.638199913802</v>
      </c>
      <c r="AV139" s="50"/>
      <c r="AW139" s="49">
        <f t="shared" si="602"/>
        <v>0.000742221713059699</v>
      </c>
      <c r="AX139" s="49">
        <f t="shared" ref="AX139:BJ139" si="731">AH139/$AU$154</f>
        <v>0.000933162977159093</v>
      </c>
      <c r="AY139" s="49">
        <f t="shared" si="731"/>
        <v>0.000848746839346729</v>
      </c>
      <c r="AZ139" s="49">
        <f t="shared" si="731"/>
        <v>0.000691974011980911</v>
      </c>
      <c r="BA139" s="49">
        <f t="shared" si="731"/>
        <v>0.000702023552196668</v>
      </c>
      <c r="BB139" s="49">
        <f t="shared" si="731"/>
        <v>0.000726142448714487</v>
      </c>
      <c r="BC139" s="49">
        <f t="shared" si="731"/>
        <v>0.000568699652000951</v>
      </c>
      <c r="BD139" s="49">
        <f t="shared" si="731"/>
        <v>0.000436045721152951</v>
      </c>
      <c r="BE139" s="49">
        <f t="shared" si="731"/>
        <v>0.000880905368037153</v>
      </c>
      <c r="BF139" s="49">
        <f t="shared" si="731"/>
        <v>0.000815248371960871</v>
      </c>
      <c r="BG139" s="49">
        <f t="shared" si="731"/>
        <v>0.000653115789813315</v>
      </c>
      <c r="BH139" s="49">
        <f t="shared" si="731"/>
        <v>0.000679914563722002</v>
      </c>
      <c r="BI139" s="49">
        <f t="shared" si="731"/>
        <v>0.000658475544595052</v>
      </c>
      <c r="BJ139" s="49">
        <f t="shared" si="731"/>
        <v>0.00082261803478576</v>
      </c>
      <c r="BK139" s="49"/>
      <c r="BL139" s="49">
        <f t="shared" si="604"/>
        <v>-0.00534834764947223</v>
      </c>
      <c r="BM139" s="49">
        <f t="shared" si="605"/>
        <v>-0.00651061341560714</v>
      </c>
      <c r="BN139" s="49">
        <f t="shared" si="606"/>
        <v>-0.00600212512418944</v>
      </c>
      <c r="BO139" s="49">
        <f t="shared" si="607"/>
        <v>-0.00503477672548749</v>
      </c>
      <c r="BP139" s="49">
        <f t="shared" si="608"/>
        <v>-0.0050977746355663</v>
      </c>
      <c r="BQ139" s="49">
        <f t="shared" si="609"/>
        <v>-0.00524838650531846</v>
      </c>
      <c r="BR139" s="49">
        <f t="shared" ref="BR139:BY139" si="732">BC139*LN(BC139)</f>
        <v>-0.00424941372002186</v>
      </c>
      <c r="BS139" s="49">
        <f t="shared" si="732"/>
        <v>-0.00337401864588283</v>
      </c>
      <c r="BT139" s="49">
        <f t="shared" si="732"/>
        <v>-0.0061967819759085</v>
      </c>
      <c r="BU139" s="49">
        <f t="shared" si="732"/>
        <v>-0.00579806088411871</v>
      </c>
      <c r="BV139" s="49">
        <f t="shared" si="732"/>
        <v>-0.00478979192363711</v>
      </c>
      <c r="BW139" s="49">
        <f t="shared" si="732"/>
        <v>-0.00495898638510332</v>
      </c>
      <c r="BX139" s="49">
        <f t="shared" si="732"/>
        <v>-0.00482371737097628</v>
      </c>
      <c r="BY139" s="49">
        <f t="shared" si="732"/>
        <v>-0.0058430711839136</v>
      </c>
      <c r="BZ139" s="49">
        <f t="shared" si="611"/>
        <v>-0.0732758661452033</v>
      </c>
      <c r="CA139" s="49"/>
      <c r="CB139" s="49"/>
      <c r="CC139" s="50"/>
      <c r="CD139" s="49"/>
      <c r="CE139" s="49"/>
      <c r="CF139" s="49">
        <f t="shared" ref="CF139:CF153" si="733">AW139*$CD$154</f>
        <v>0.000281807859819819</v>
      </c>
      <c r="CG139" s="49">
        <f t="shared" ref="CG139:CS139" si="734">AX139*$CD$154</f>
        <v>0.000354304727050128</v>
      </c>
      <c r="CH139" s="49">
        <f t="shared" si="734"/>
        <v>0.000322253480485149</v>
      </c>
      <c r="CI139" s="49">
        <f t="shared" si="734"/>
        <v>0.000262729736864475</v>
      </c>
      <c r="CJ139" s="49">
        <f t="shared" si="734"/>
        <v>0.000266545361455544</v>
      </c>
      <c r="CK139" s="49">
        <f t="shared" si="734"/>
        <v>0.000275702860474109</v>
      </c>
      <c r="CL139" s="49">
        <f t="shared" si="734"/>
        <v>0.000215924741880697</v>
      </c>
      <c r="CM139" s="49">
        <f t="shared" si="734"/>
        <v>0.000165558497278588</v>
      </c>
      <c r="CN139" s="49">
        <f t="shared" si="734"/>
        <v>0.000334463479176569</v>
      </c>
      <c r="CO139" s="49">
        <f t="shared" si="734"/>
        <v>0.000309534731848253</v>
      </c>
      <c r="CP139" s="49">
        <f t="shared" si="734"/>
        <v>0.000247975988445675</v>
      </c>
      <c r="CQ139" s="49">
        <f t="shared" si="734"/>
        <v>0.000258150987355192</v>
      </c>
      <c r="CR139" s="49">
        <f t="shared" si="734"/>
        <v>0.000250010988227579</v>
      </c>
      <c r="CS139" s="49">
        <f t="shared" si="734"/>
        <v>0.00031233285654837</v>
      </c>
      <c r="CT139" s="59">
        <v>2017</v>
      </c>
    </row>
    <row r="140" ht="22.5" customHeight="1" spans="1:98">
      <c r="A140" s="43">
        <v>2016</v>
      </c>
      <c r="B140" s="40">
        <v>9.66</v>
      </c>
      <c r="C140" s="40">
        <v>13.84</v>
      </c>
      <c r="D140" s="40">
        <v>12.38</v>
      </c>
      <c r="E140" s="40">
        <v>9.96</v>
      </c>
      <c r="F140" s="40">
        <v>11.04</v>
      </c>
      <c r="G140" s="40">
        <v>10.4</v>
      </c>
      <c r="H140" s="40">
        <v>7.94</v>
      </c>
      <c r="I140" s="40">
        <v>7.16</v>
      </c>
      <c r="J140" s="40">
        <v>7.92</v>
      </c>
      <c r="K140" s="40">
        <v>11.71</v>
      </c>
      <c r="L140" s="40">
        <v>10.24</v>
      </c>
      <c r="M140" s="40">
        <v>9.86</v>
      </c>
      <c r="N140" s="40">
        <v>10.82</v>
      </c>
      <c r="O140" s="40">
        <v>189.64</v>
      </c>
      <c r="Q140" s="50"/>
      <c r="R140" s="49">
        <f t="shared" si="597"/>
        <v>9.63834285098589</v>
      </c>
      <c r="S140" s="49">
        <f t="shared" ref="S140:AE140" si="735">(C140-MIN($B$114:$O$153)/(MAX($B$114:$O$153)-MIN($B$114:$O$153)))</f>
        <v>13.8183428509859</v>
      </c>
      <c r="T140" s="49">
        <f t="shared" si="735"/>
        <v>12.3583428509859</v>
      </c>
      <c r="U140" s="49">
        <f t="shared" si="735"/>
        <v>9.93834285098589</v>
      </c>
      <c r="V140" s="49">
        <f t="shared" si="735"/>
        <v>11.0183428509859</v>
      </c>
      <c r="W140" s="49">
        <f t="shared" si="735"/>
        <v>10.3783428509859</v>
      </c>
      <c r="X140" s="49">
        <f t="shared" si="735"/>
        <v>7.91834285098589</v>
      </c>
      <c r="Y140" s="49">
        <f t="shared" si="735"/>
        <v>7.13834285098589</v>
      </c>
      <c r="Z140" s="49">
        <f t="shared" si="735"/>
        <v>7.89834285098588</v>
      </c>
      <c r="AA140" s="49">
        <f t="shared" si="735"/>
        <v>11.6883428509859</v>
      </c>
      <c r="AB140" s="49">
        <f t="shared" si="735"/>
        <v>10.2183428509859</v>
      </c>
      <c r="AC140" s="49">
        <f t="shared" si="735"/>
        <v>9.83834285098589</v>
      </c>
      <c r="AD140" s="49">
        <f t="shared" si="735"/>
        <v>10.7983428509859</v>
      </c>
      <c r="AE140" s="49">
        <f t="shared" si="735"/>
        <v>189.618342850986</v>
      </c>
      <c r="AF140" s="50"/>
      <c r="AG140" s="49">
        <f t="shared" si="599"/>
        <v>9.63844285098589</v>
      </c>
      <c r="AH140" s="49">
        <f t="shared" ref="AH140:AT140" si="736">S140+0.0001</f>
        <v>13.8184428509859</v>
      </c>
      <c r="AI140" s="49">
        <f t="shared" si="736"/>
        <v>12.3584428509859</v>
      </c>
      <c r="AJ140" s="49">
        <f t="shared" si="736"/>
        <v>9.93844285098589</v>
      </c>
      <c r="AK140" s="49">
        <f t="shared" si="736"/>
        <v>11.0184428509859</v>
      </c>
      <c r="AL140" s="49">
        <f t="shared" si="736"/>
        <v>10.3784428509859</v>
      </c>
      <c r="AM140" s="49">
        <f t="shared" si="736"/>
        <v>7.91844285098589</v>
      </c>
      <c r="AN140" s="49">
        <f t="shared" si="736"/>
        <v>7.13844285098588</v>
      </c>
      <c r="AO140" s="49">
        <f t="shared" si="736"/>
        <v>7.89844285098588</v>
      </c>
      <c r="AP140" s="49">
        <f t="shared" si="736"/>
        <v>11.6884428509859</v>
      </c>
      <c r="AQ140" s="49">
        <f t="shared" si="736"/>
        <v>10.2184428509859</v>
      </c>
      <c r="AR140" s="49">
        <f t="shared" si="736"/>
        <v>9.83844285098588</v>
      </c>
      <c r="AS140" s="49">
        <f t="shared" si="736"/>
        <v>10.7984428509859</v>
      </c>
      <c r="AT140" s="49">
        <f t="shared" si="736"/>
        <v>189.618442850986</v>
      </c>
      <c r="AU140" s="49">
        <f t="shared" si="601"/>
        <v>322.268199913802</v>
      </c>
      <c r="AV140" s="50"/>
      <c r="AW140" s="49">
        <f t="shared" si="602"/>
        <v>0.000645746126988426</v>
      </c>
      <c r="AX140" s="49">
        <f t="shared" ref="AX140:BJ140" si="737">AH140/$AU$154</f>
        <v>0.000925793314334204</v>
      </c>
      <c r="AY140" s="49">
        <f t="shared" si="737"/>
        <v>0.000827977789567497</v>
      </c>
      <c r="AZ140" s="49">
        <f t="shared" si="737"/>
        <v>0.000665845207419941</v>
      </c>
      <c r="BA140" s="49">
        <f t="shared" si="737"/>
        <v>0.000738201896973396</v>
      </c>
      <c r="BB140" s="49">
        <f t="shared" si="737"/>
        <v>0.000695323858719497</v>
      </c>
      <c r="BC140" s="49">
        <f t="shared" si="737"/>
        <v>0.000530511399181072</v>
      </c>
      <c r="BD140" s="49">
        <f t="shared" si="737"/>
        <v>0.000478253790059133</v>
      </c>
      <c r="BE140" s="49">
        <f t="shared" si="737"/>
        <v>0.000529171460485638</v>
      </c>
      <c r="BF140" s="49">
        <f t="shared" si="737"/>
        <v>0.000783089843270446</v>
      </c>
      <c r="BG140" s="49">
        <f t="shared" si="737"/>
        <v>0.000684604349156022</v>
      </c>
      <c r="BH140" s="49">
        <f t="shared" si="737"/>
        <v>0.000659145513942769</v>
      </c>
      <c r="BI140" s="49">
        <f t="shared" si="737"/>
        <v>0.000723462571323618</v>
      </c>
      <c r="BJ140" s="49">
        <f t="shared" si="737"/>
        <v>0.0127038544472021</v>
      </c>
      <c r="BK140" s="49"/>
      <c r="BL140" s="49">
        <f t="shared" si="604"/>
        <v>-0.00474307254020687</v>
      </c>
      <c r="BM140" s="49">
        <f t="shared" si="605"/>
        <v>-0.00646653627378141</v>
      </c>
      <c r="BN140" s="49">
        <f t="shared" si="606"/>
        <v>-0.00587576444402145</v>
      </c>
      <c r="BO140" s="49">
        <f t="shared" si="607"/>
        <v>-0.00487029369849214</v>
      </c>
      <c r="BP140" s="49">
        <f t="shared" si="608"/>
        <v>-0.00532339031813172</v>
      </c>
      <c r="BQ140" s="49">
        <f t="shared" si="609"/>
        <v>-0.0050557921416011</v>
      </c>
      <c r="BR140" s="49">
        <f t="shared" ref="BR140:BY140" si="738">BC140*LN(BC140)</f>
        <v>-0.00400094143304558</v>
      </c>
      <c r="BS140" s="49">
        <f t="shared" si="738"/>
        <v>-0.00365642671252378</v>
      </c>
      <c r="BT140" s="49">
        <f t="shared" si="738"/>
        <v>-0.00399217430386802</v>
      </c>
      <c r="BU140" s="49">
        <f t="shared" si="738"/>
        <v>-0.00560086461051915</v>
      </c>
      <c r="BV140" s="49">
        <f t="shared" si="738"/>
        <v>-0.0049884856162172</v>
      </c>
      <c r="BW140" s="49">
        <f t="shared" si="738"/>
        <v>-0.00482795497709396</v>
      </c>
      <c r="BX140" s="49">
        <f t="shared" si="738"/>
        <v>-0.00523169190920749</v>
      </c>
      <c r="BY140" s="49">
        <f t="shared" si="738"/>
        <v>-0.0554631208013338</v>
      </c>
      <c r="BZ140" s="49">
        <f t="shared" si="611"/>
        <v>-0.120096509780044</v>
      </c>
      <c r="CA140" s="49"/>
      <c r="CB140" s="49"/>
      <c r="CC140" s="50"/>
      <c r="CD140" s="49"/>
      <c r="CE140" s="49"/>
      <c r="CF140" s="49">
        <f t="shared" si="733"/>
        <v>0.000245177863745558</v>
      </c>
      <c r="CG140" s="49">
        <f t="shared" ref="CG140:CS140" si="739">AX140*$CD$154</f>
        <v>0.000351506602350011</v>
      </c>
      <c r="CH140" s="49">
        <f t="shared" si="739"/>
        <v>0.000314367856330274</v>
      </c>
      <c r="CI140" s="49">
        <f t="shared" si="739"/>
        <v>0.000252809112927696</v>
      </c>
      <c r="CJ140" s="49">
        <f t="shared" si="739"/>
        <v>0.000280281609983392</v>
      </c>
      <c r="CK140" s="49">
        <f t="shared" si="739"/>
        <v>0.000264001611728165</v>
      </c>
      <c r="CL140" s="49">
        <f t="shared" si="739"/>
        <v>0.000201425368434635</v>
      </c>
      <c r="CM140" s="49">
        <f t="shared" si="739"/>
        <v>0.000181584120561077</v>
      </c>
      <c r="CN140" s="49">
        <f t="shared" si="739"/>
        <v>0.000200916618489159</v>
      </c>
      <c r="CO140" s="49">
        <f t="shared" si="739"/>
        <v>0.000297324733156832</v>
      </c>
      <c r="CP140" s="49">
        <f t="shared" si="739"/>
        <v>0.000259931612164358</v>
      </c>
      <c r="CQ140" s="49">
        <f t="shared" si="739"/>
        <v>0.000250265363200316</v>
      </c>
      <c r="CR140" s="49">
        <f t="shared" si="739"/>
        <v>0.000274685360583157</v>
      </c>
      <c r="CS140" s="49">
        <f t="shared" si="739"/>
        <v>0.00482341862308273</v>
      </c>
      <c r="CT140" s="59">
        <v>2016</v>
      </c>
    </row>
    <row r="141" ht="22.5" customHeight="1" spans="1:98">
      <c r="A141" s="43">
        <v>2015</v>
      </c>
      <c r="B141" s="40">
        <v>9.5</v>
      </c>
      <c r="C141" s="40">
        <v>14.04</v>
      </c>
      <c r="D141" s="40">
        <v>11.77</v>
      </c>
      <c r="E141" s="40">
        <v>9.19</v>
      </c>
      <c r="F141" s="40">
        <v>10.04</v>
      </c>
      <c r="G141" s="40">
        <v>9.85</v>
      </c>
      <c r="H141" s="40">
        <v>7.47</v>
      </c>
      <c r="I141" s="40">
        <v>6.43</v>
      </c>
      <c r="J141" s="40">
        <v>7.34</v>
      </c>
      <c r="K141" s="40">
        <v>12.22</v>
      </c>
      <c r="L141" s="40">
        <v>9.66</v>
      </c>
      <c r="M141" s="40">
        <v>9.46</v>
      </c>
      <c r="N141" s="40">
        <v>9.5</v>
      </c>
      <c r="O141" s="40">
        <v>12.81</v>
      </c>
      <c r="Q141" s="50"/>
      <c r="R141" s="49">
        <f t="shared" si="597"/>
        <v>9.47834285098589</v>
      </c>
      <c r="S141" s="49">
        <f t="shared" ref="S141:AE141" si="740">(C141-MIN($B$114:$O$153)/(MAX($B$114:$O$153)-MIN($B$114:$O$153)))</f>
        <v>14.0183428509859</v>
      </c>
      <c r="T141" s="49">
        <f t="shared" si="740"/>
        <v>11.7483428509859</v>
      </c>
      <c r="U141" s="49">
        <f t="shared" si="740"/>
        <v>9.16834285098589</v>
      </c>
      <c r="V141" s="49">
        <f t="shared" si="740"/>
        <v>10.0183428509859</v>
      </c>
      <c r="W141" s="49">
        <f t="shared" si="740"/>
        <v>9.82834285098589</v>
      </c>
      <c r="X141" s="49">
        <f t="shared" si="740"/>
        <v>7.44834285098588</v>
      </c>
      <c r="Y141" s="49">
        <f t="shared" si="740"/>
        <v>6.40834285098588</v>
      </c>
      <c r="Z141" s="49">
        <f t="shared" si="740"/>
        <v>7.31834285098588</v>
      </c>
      <c r="AA141" s="49">
        <f t="shared" si="740"/>
        <v>12.1983428509859</v>
      </c>
      <c r="AB141" s="49">
        <f t="shared" si="740"/>
        <v>9.63834285098589</v>
      </c>
      <c r="AC141" s="49">
        <f t="shared" si="740"/>
        <v>9.43834285098589</v>
      </c>
      <c r="AD141" s="49">
        <f t="shared" si="740"/>
        <v>9.47834285098589</v>
      </c>
      <c r="AE141" s="49">
        <f t="shared" si="740"/>
        <v>12.7883428509859</v>
      </c>
      <c r="AF141" s="50"/>
      <c r="AG141" s="49">
        <f t="shared" si="599"/>
        <v>9.47844285098589</v>
      </c>
      <c r="AH141" s="49">
        <f t="shared" ref="AH141:AT141" si="741">S141+0.0001</f>
        <v>14.0184428509859</v>
      </c>
      <c r="AI141" s="49">
        <f t="shared" si="741"/>
        <v>11.7484428509859</v>
      </c>
      <c r="AJ141" s="49">
        <f t="shared" si="741"/>
        <v>9.16844285098589</v>
      </c>
      <c r="AK141" s="49">
        <f t="shared" si="741"/>
        <v>10.0184428509859</v>
      </c>
      <c r="AL141" s="49">
        <f t="shared" si="741"/>
        <v>9.82844285098589</v>
      </c>
      <c r="AM141" s="49">
        <f t="shared" si="741"/>
        <v>7.44844285098588</v>
      </c>
      <c r="AN141" s="49">
        <f t="shared" si="741"/>
        <v>6.40844285098588</v>
      </c>
      <c r="AO141" s="49">
        <f t="shared" si="741"/>
        <v>7.31844285098588</v>
      </c>
      <c r="AP141" s="49">
        <f t="shared" si="741"/>
        <v>12.1984428509859</v>
      </c>
      <c r="AQ141" s="49">
        <f t="shared" si="741"/>
        <v>9.63844285098589</v>
      </c>
      <c r="AR141" s="49">
        <f t="shared" si="741"/>
        <v>9.43844285098589</v>
      </c>
      <c r="AS141" s="49">
        <f t="shared" si="741"/>
        <v>9.47844285098589</v>
      </c>
      <c r="AT141" s="49">
        <f t="shared" si="741"/>
        <v>12.7884428509859</v>
      </c>
      <c r="AU141" s="49">
        <f t="shared" si="601"/>
        <v>138.978199913802</v>
      </c>
      <c r="AV141" s="50"/>
      <c r="AW141" s="49">
        <f t="shared" si="602"/>
        <v>0.000635026617424951</v>
      </c>
      <c r="AX141" s="49">
        <f t="shared" ref="AX141:BJ141" si="742">AH141/$AU$154</f>
        <v>0.000939192701288547</v>
      </c>
      <c r="AY141" s="49">
        <f t="shared" si="742"/>
        <v>0.000787109659356749</v>
      </c>
      <c r="AZ141" s="49">
        <f t="shared" si="742"/>
        <v>0.000614257567645719</v>
      </c>
      <c r="BA141" s="49">
        <f t="shared" si="742"/>
        <v>0.000671204962201678</v>
      </c>
      <c r="BB141" s="49">
        <f t="shared" si="742"/>
        <v>0.000658475544595052</v>
      </c>
      <c r="BC141" s="49">
        <f t="shared" si="742"/>
        <v>0.000499022839838365</v>
      </c>
      <c r="BD141" s="49">
        <f t="shared" si="742"/>
        <v>0.000429346027675779</v>
      </c>
      <c r="BE141" s="49">
        <f t="shared" si="742"/>
        <v>0.000490313238318042</v>
      </c>
      <c r="BF141" s="49">
        <f t="shared" si="742"/>
        <v>0.000817258280004022</v>
      </c>
      <c r="BG141" s="49">
        <f t="shared" si="742"/>
        <v>0.000645746126988426</v>
      </c>
      <c r="BH141" s="49">
        <f t="shared" si="742"/>
        <v>0.000632346740034083</v>
      </c>
      <c r="BI141" s="49">
        <f t="shared" si="742"/>
        <v>0.000635026617424951</v>
      </c>
      <c r="BJ141" s="49">
        <f t="shared" si="742"/>
        <v>0.000856786471519335</v>
      </c>
      <c r="BK141" s="49"/>
      <c r="BL141" s="49">
        <f t="shared" si="604"/>
        <v>-0.00467496666646402</v>
      </c>
      <c r="BM141" s="49">
        <f t="shared" si="605"/>
        <v>-0.0065466332198154</v>
      </c>
      <c r="BN141" s="49">
        <f t="shared" si="606"/>
        <v>-0.00562558527699768</v>
      </c>
      <c r="BO141" s="49">
        <f t="shared" si="607"/>
        <v>-0.00454249382059551</v>
      </c>
      <c r="BP141" s="49">
        <f t="shared" si="608"/>
        <v>-0.00490411610579263</v>
      </c>
      <c r="BQ141" s="49">
        <f t="shared" si="609"/>
        <v>-0.00482371737097628</v>
      </c>
      <c r="BR141" s="49">
        <f t="shared" ref="BR141:BY141" si="743">BC141*LN(BC141)</f>
        <v>-0.00379400013539213</v>
      </c>
      <c r="BS141" s="49">
        <f t="shared" si="743"/>
        <v>-0.0033288259611154</v>
      </c>
      <c r="BT141" s="49">
        <f t="shared" si="743"/>
        <v>-0.00373641541550792</v>
      </c>
      <c r="BU141" s="49">
        <f t="shared" si="743"/>
        <v>-0.00581034300216124</v>
      </c>
      <c r="BV141" s="49">
        <f t="shared" si="743"/>
        <v>-0.00474307254020687</v>
      </c>
      <c r="BW141" s="49">
        <f t="shared" si="743"/>
        <v>-0.00465791204287173</v>
      </c>
      <c r="BX141" s="49">
        <f t="shared" si="743"/>
        <v>-0.00467496666646402</v>
      </c>
      <c r="BY141" s="49">
        <f t="shared" si="743"/>
        <v>-0.00605090180017334</v>
      </c>
      <c r="BZ141" s="49">
        <f t="shared" si="611"/>
        <v>-0.0679139500245342</v>
      </c>
      <c r="CA141" s="49"/>
      <c r="CB141" s="49"/>
      <c r="CC141" s="50"/>
      <c r="CD141" s="49"/>
      <c r="CE141" s="49"/>
      <c r="CF141" s="49">
        <f t="shared" si="733"/>
        <v>0.000241107864181751</v>
      </c>
      <c r="CG141" s="49">
        <f t="shared" ref="CG141:CS141" si="744">AX141*$CD$154</f>
        <v>0.000356594101804769</v>
      </c>
      <c r="CH141" s="49">
        <f t="shared" si="744"/>
        <v>0.00029885098299326</v>
      </c>
      <c r="CI141" s="49">
        <f t="shared" si="744"/>
        <v>0.000233222240026876</v>
      </c>
      <c r="CJ141" s="49">
        <f t="shared" si="744"/>
        <v>0.000254844112709599</v>
      </c>
      <c r="CK141" s="49">
        <f t="shared" si="744"/>
        <v>0.000250010988227579</v>
      </c>
      <c r="CL141" s="49">
        <f t="shared" si="744"/>
        <v>0.000189469744715952</v>
      </c>
      <c r="CM141" s="49">
        <f t="shared" si="744"/>
        <v>0.000163014747551208</v>
      </c>
      <c r="CN141" s="49">
        <f t="shared" si="744"/>
        <v>0.00018616287007036</v>
      </c>
      <c r="CO141" s="49">
        <f t="shared" si="744"/>
        <v>0.000310297856766467</v>
      </c>
      <c r="CP141" s="49">
        <f t="shared" si="744"/>
        <v>0.000245177863745558</v>
      </c>
      <c r="CQ141" s="49">
        <f t="shared" si="744"/>
        <v>0.0002400903642908</v>
      </c>
      <c r="CR141" s="49">
        <f t="shared" si="744"/>
        <v>0.000241107864181751</v>
      </c>
      <c r="CS141" s="49">
        <f t="shared" si="744"/>
        <v>0.000325305980158004</v>
      </c>
      <c r="CT141" s="59">
        <v>2015</v>
      </c>
    </row>
    <row r="142" ht="22.5" customHeight="1" spans="1:98">
      <c r="A142" s="43">
        <v>2014</v>
      </c>
      <c r="B142" s="40">
        <v>7.95</v>
      </c>
      <c r="C142" s="40">
        <v>9.8</v>
      </c>
      <c r="D142" s="40">
        <v>9.87</v>
      </c>
      <c r="E142" s="40">
        <v>8.1</v>
      </c>
      <c r="F142" s="40">
        <v>10.65</v>
      </c>
      <c r="G142" s="40">
        <v>8.46</v>
      </c>
      <c r="H142" s="40">
        <v>6.18</v>
      </c>
      <c r="I142" s="40">
        <v>5.45</v>
      </c>
      <c r="J142" s="40">
        <v>5.78</v>
      </c>
      <c r="K142" s="40">
        <v>9.19</v>
      </c>
      <c r="L142" s="40">
        <v>8.32</v>
      </c>
      <c r="M142" s="40">
        <v>8.64</v>
      </c>
      <c r="N142" s="40">
        <v>8.99</v>
      </c>
      <c r="O142" s="40">
        <v>12.37</v>
      </c>
      <c r="Q142" s="50"/>
      <c r="R142" s="49">
        <f t="shared" si="597"/>
        <v>7.92834285098589</v>
      </c>
      <c r="S142" s="49">
        <f t="shared" ref="S142:AE142" si="745">(C142-MIN($B$114:$O$153)/(MAX($B$114:$O$153)-MIN($B$114:$O$153)))</f>
        <v>9.77834285098589</v>
      </c>
      <c r="T142" s="49">
        <f t="shared" si="745"/>
        <v>9.84834285098588</v>
      </c>
      <c r="U142" s="49">
        <f t="shared" si="745"/>
        <v>8.07834285098589</v>
      </c>
      <c r="V142" s="49">
        <f t="shared" si="745"/>
        <v>10.6283428509859</v>
      </c>
      <c r="W142" s="49">
        <f t="shared" si="745"/>
        <v>8.43834285098589</v>
      </c>
      <c r="X142" s="49">
        <f t="shared" si="745"/>
        <v>6.15834285098588</v>
      </c>
      <c r="Y142" s="49">
        <f t="shared" si="745"/>
        <v>5.42834285098589</v>
      </c>
      <c r="Z142" s="49">
        <f t="shared" si="745"/>
        <v>5.75834285098589</v>
      </c>
      <c r="AA142" s="49">
        <f t="shared" si="745"/>
        <v>9.16834285098589</v>
      </c>
      <c r="AB142" s="49">
        <f t="shared" si="745"/>
        <v>8.29834285098589</v>
      </c>
      <c r="AC142" s="49">
        <f t="shared" si="745"/>
        <v>8.61834285098589</v>
      </c>
      <c r="AD142" s="49">
        <f t="shared" si="745"/>
        <v>8.96834285098589</v>
      </c>
      <c r="AE142" s="49">
        <f t="shared" si="745"/>
        <v>12.3483428509859</v>
      </c>
      <c r="AF142" s="50"/>
      <c r="AG142" s="49">
        <f t="shared" si="599"/>
        <v>7.92844285098588</v>
      </c>
      <c r="AH142" s="49">
        <f t="shared" ref="AH142:AT142" si="746">S142+0.0001</f>
        <v>9.77844285098589</v>
      </c>
      <c r="AI142" s="49">
        <f t="shared" si="746"/>
        <v>9.84844285098588</v>
      </c>
      <c r="AJ142" s="49">
        <f t="shared" si="746"/>
        <v>8.07844285098589</v>
      </c>
      <c r="AK142" s="49">
        <f t="shared" si="746"/>
        <v>10.6284428509859</v>
      </c>
      <c r="AL142" s="49">
        <f t="shared" si="746"/>
        <v>8.43844285098589</v>
      </c>
      <c r="AM142" s="49">
        <f t="shared" si="746"/>
        <v>6.15844285098588</v>
      </c>
      <c r="AN142" s="49">
        <f t="shared" si="746"/>
        <v>5.42844285098588</v>
      </c>
      <c r="AO142" s="49">
        <f t="shared" si="746"/>
        <v>5.75844285098588</v>
      </c>
      <c r="AP142" s="49">
        <f t="shared" si="746"/>
        <v>9.16844285098589</v>
      </c>
      <c r="AQ142" s="49">
        <f t="shared" si="746"/>
        <v>8.29844285098589</v>
      </c>
      <c r="AR142" s="49">
        <f t="shared" si="746"/>
        <v>8.61844285098589</v>
      </c>
      <c r="AS142" s="49">
        <f t="shared" si="746"/>
        <v>8.96844285098589</v>
      </c>
      <c r="AT142" s="49">
        <f t="shared" si="746"/>
        <v>12.3484428509859</v>
      </c>
      <c r="AU142" s="49">
        <f t="shared" si="601"/>
        <v>119.448199913802</v>
      </c>
      <c r="AV142" s="50"/>
      <c r="AW142" s="49">
        <f t="shared" si="602"/>
        <v>0.000531181368528789</v>
      </c>
      <c r="AX142" s="49">
        <f t="shared" ref="AX142:BJ142" si="747">AH142/$AU$154</f>
        <v>0.000655125697856466</v>
      </c>
      <c r="AY142" s="49">
        <f t="shared" si="747"/>
        <v>0.000659815483290487</v>
      </c>
      <c r="AZ142" s="49">
        <f t="shared" si="747"/>
        <v>0.000541230908744547</v>
      </c>
      <c r="BA142" s="49">
        <f t="shared" si="747"/>
        <v>0.000712073092412426</v>
      </c>
      <c r="BB142" s="49">
        <f t="shared" si="747"/>
        <v>0.000565349805262365</v>
      </c>
      <c r="BC142" s="49">
        <f t="shared" si="747"/>
        <v>0.00041259679398285</v>
      </c>
      <c r="BD142" s="49">
        <f t="shared" si="747"/>
        <v>0.000363689031599496</v>
      </c>
      <c r="BE142" s="49">
        <f t="shared" si="747"/>
        <v>0.000385798020074163</v>
      </c>
      <c r="BF142" s="49">
        <f t="shared" si="747"/>
        <v>0.000614257567645719</v>
      </c>
      <c r="BG142" s="49">
        <f t="shared" si="747"/>
        <v>0.000555970234394325</v>
      </c>
      <c r="BH142" s="49">
        <f t="shared" si="747"/>
        <v>0.000577409253521274</v>
      </c>
      <c r="BI142" s="49">
        <f t="shared" si="747"/>
        <v>0.000600858180691375</v>
      </c>
      <c r="BJ142" s="49">
        <f t="shared" si="747"/>
        <v>0.00082730782021978</v>
      </c>
      <c r="BK142" s="49"/>
      <c r="BL142" s="49">
        <f t="shared" si="604"/>
        <v>-0.00400532372796823</v>
      </c>
      <c r="BM142" s="49">
        <f t="shared" si="605"/>
        <v>-0.00480251910152282</v>
      </c>
      <c r="BN142" s="49">
        <f t="shared" si="606"/>
        <v>-0.00483219190224061</v>
      </c>
      <c r="BO142" s="49">
        <f t="shared" si="607"/>
        <v>-0.00407095734064077</v>
      </c>
      <c r="BP142" s="49">
        <f t="shared" si="608"/>
        <v>-0.00516062868051722</v>
      </c>
      <c r="BQ142" s="49">
        <f t="shared" si="609"/>
        <v>-0.00422772309693356</v>
      </c>
      <c r="BR142" s="49">
        <f t="shared" ref="BR142:BY142" si="748">BC142*LN(BC142)</f>
        <v>-0.00321538320700376</v>
      </c>
      <c r="BS142" s="49">
        <f t="shared" si="748"/>
        <v>-0.00288013031209575</v>
      </c>
      <c r="BT142" s="49">
        <f t="shared" si="748"/>
        <v>-0.00303244828162527</v>
      </c>
      <c r="BU142" s="49">
        <f t="shared" si="748"/>
        <v>-0.00454249382059551</v>
      </c>
      <c r="BV142" s="49">
        <f t="shared" si="748"/>
        <v>-0.00416688337789086</v>
      </c>
      <c r="BW142" s="49">
        <f t="shared" si="748"/>
        <v>-0.00430571728255471</v>
      </c>
      <c r="BX142" s="49">
        <f t="shared" si="748"/>
        <v>-0.00445665623040963</v>
      </c>
      <c r="BY142" s="49">
        <f t="shared" si="748"/>
        <v>-0.00587167968853049</v>
      </c>
      <c r="BZ142" s="49">
        <f t="shared" si="611"/>
        <v>-0.0595707360505292</v>
      </c>
      <c r="CA142" s="49"/>
      <c r="CB142" s="49"/>
      <c r="CC142" s="50"/>
      <c r="CD142" s="49"/>
      <c r="CE142" s="49"/>
      <c r="CF142" s="49">
        <f t="shared" si="733"/>
        <v>0.000201679743407373</v>
      </c>
      <c r="CG142" s="49">
        <f t="shared" ref="CG142:CS142" si="749">AX142*$CD$154</f>
        <v>0.000248739113363889</v>
      </c>
      <c r="CH142" s="49">
        <f t="shared" si="749"/>
        <v>0.000250519738173055</v>
      </c>
      <c r="CI142" s="49">
        <f t="shared" si="749"/>
        <v>0.000205495367998442</v>
      </c>
      <c r="CJ142" s="49">
        <f t="shared" si="749"/>
        <v>0.000270360986046613</v>
      </c>
      <c r="CK142" s="49">
        <f t="shared" si="749"/>
        <v>0.000214652867017007</v>
      </c>
      <c r="CL142" s="49">
        <f t="shared" si="749"/>
        <v>0.00015665537323276</v>
      </c>
      <c r="CM142" s="49">
        <f t="shared" si="749"/>
        <v>0.000138086000222892</v>
      </c>
      <c r="CN142" s="49">
        <f t="shared" si="749"/>
        <v>0.000146480374323243</v>
      </c>
      <c r="CO142" s="49">
        <f t="shared" si="749"/>
        <v>0.000233222240026876</v>
      </c>
      <c r="CP142" s="49">
        <f t="shared" si="749"/>
        <v>0.000211091617398676</v>
      </c>
      <c r="CQ142" s="49">
        <f t="shared" si="749"/>
        <v>0.00021923161652629</v>
      </c>
      <c r="CR142" s="49">
        <f t="shared" si="749"/>
        <v>0.000228134740572117</v>
      </c>
      <c r="CS142" s="49">
        <f t="shared" si="749"/>
        <v>0.000314113481357536</v>
      </c>
      <c r="CT142" s="59">
        <v>2014</v>
      </c>
    </row>
    <row r="143" ht="22.5" customHeight="1" spans="1:98">
      <c r="A143" s="43">
        <v>2013</v>
      </c>
      <c r="B143" s="40">
        <v>7.56</v>
      </c>
      <c r="C143" s="40">
        <v>9.2</v>
      </c>
      <c r="D143" s="40">
        <v>9.59</v>
      </c>
      <c r="E143" s="40">
        <v>7.98</v>
      </c>
      <c r="F143" s="40">
        <v>6.71</v>
      </c>
      <c r="G143" s="40">
        <v>7.54</v>
      </c>
      <c r="H143" s="40">
        <v>5.75</v>
      </c>
      <c r="I143" s="40">
        <v>4.93</v>
      </c>
      <c r="J143" s="40">
        <v>5.31</v>
      </c>
      <c r="K143" s="40">
        <v>8.86</v>
      </c>
      <c r="L143" s="40">
        <v>7.72</v>
      </c>
      <c r="M143" s="40">
        <v>7.73</v>
      </c>
      <c r="N143" s="40">
        <v>9.21</v>
      </c>
      <c r="O143" s="40">
        <v>11.78</v>
      </c>
      <c r="Q143" s="50"/>
      <c r="R143" s="49">
        <f t="shared" si="597"/>
        <v>7.53834285098588</v>
      </c>
      <c r="S143" s="49">
        <f t="shared" ref="S143:AE143" si="750">(C143-MIN($B$114:$O$153)/(MAX($B$114:$O$153)-MIN($B$114:$O$153)))</f>
        <v>9.17834285098589</v>
      </c>
      <c r="T143" s="49">
        <f t="shared" si="750"/>
        <v>9.56834285098589</v>
      </c>
      <c r="U143" s="49">
        <f t="shared" si="750"/>
        <v>7.95834285098589</v>
      </c>
      <c r="V143" s="49">
        <f t="shared" si="750"/>
        <v>6.68834285098588</v>
      </c>
      <c r="W143" s="49">
        <f t="shared" si="750"/>
        <v>7.51834285098588</v>
      </c>
      <c r="X143" s="49">
        <f t="shared" si="750"/>
        <v>5.72834285098588</v>
      </c>
      <c r="Y143" s="49">
        <f t="shared" si="750"/>
        <v>4.90834285098588</v>
      </c>
      <c r="Z143" s="49">
        <f t="shared" si="750"/>
        <v>5.28834285098588</v>
      </c>
      <c r="AA143" s="49">
        <f t="shared" si="750"/>
        <v>8.83834285098589</v>
      </c>
      <c r="AB143" s="49">
        <f t="shared" si="750"/>
        <v>7.69834285098588</v>
      </c>
      <c r="AC143" s="49">
        <f t="shared" si="750"/>
        <v>7.70834285098589</v>
      </c>
      <c r="AD143" s="49">
        <f t="shared" si="750"/>
        <v>9.18834285098589</v>
      </c>
      <c r="AE143" s="49">
        <f t="shared" si="750"/>
        <v>11.7583428509859</v>
      </c>
      <c r="AF143" s="50"/>
      <c r="AG143" s="49">
        <f t="shared" si="599"/>
        <v>7.53844285098588</v>
      </c>
      <c r="AH143" s="49">
        <f t="shared" ref="AH143:AT143" si="751">S143+0.0001</f>
        <v>9.17844285098588</v>
      </c>
      <c r="AI143" s="49">
        <f t="shared" si="751"/>
        <v>9.56844285098589</v>
      </c>
      <c r="AJ143" s="49">
        <f t="shared" si="751"/>
        <v>7.95844285098589</v>
      </c>
      <c r="AK143" s="49">
        <f t="shared" si="751"/>
        <v>6.68844285098588</v>
      </c>
      <c r="AL143" s="49">
        <f t="shared" si="751"/>
        <v>7.51844285098588</v>
      </c>
      <c r="AM143" s="49">
        <f t="shared" si="751"/>
        <v>5.72844285098588</v>
      </c>
      <c r="AN143" s="49">
        <f t="shared" si="751"/>
        <v>4.90844285098588</v>
      </c>
      <c r="AO143" s="49">
        <f t="shared" si="751"/>
        <v>5.28844285098588</v>
      </c>
      <c r="AP143" s="49">
        <f t="shared" si="751"/>
        <v>8.83844285098588</v>
      </c>
      <c r="AQ143" s="49">
        <f t="shared" si="751"/>
        <v>7.69844285098588</v>
      </c>
      <c r="AR143" s="49">
        <f t="shared" si="751"/>
        <v>7.70844285098589</v>
      </c>
      <c r="AS143" s="49">
        <f t="shared" si="751"/>
        <v>9.18844285098589</v>
      </c>
      <c r="AT143" s="49">
        <f t="shared" si="751"/>
        <v>11.7584428509859</v>
      </c>
      <c r="AU143" s="49">
        <f t="shared" si="601"/>
        <v>109.568199913802</v>
      </c>
      <c r="AV143" s="50"/>
      <c r="AW143" s="49">
        <f t="shared" si="602"/>
        <v>0.00050505256396782</v>
      </c>
      <c r="AX143" s="49">
        <f t="shared" ref="AX143:BJ143" si="752">AH143/$AU$154</f>
        <v>0.000614927536993436</v>
      </c>
      <c r="AY143" s="49">
        <f t="shared" si="752"/>
        <v>0.000641056341554406</v>
      </c>
      <c r="AZ143" s="49">
        <f t="shared" si="752"/>
        <v>0.000533191276571941</v>
      </c>
      <c r="BA143" s="49">
        <f t="shared" si="752"/>
        <v>0.00044810516941186</v>
      </c>
      <c r="BB143" s="49">
        <f t="shared" si="752"/>
        <v>0.000503712625272385</v>
      </c>
      <c r="BC143" s="49">
        <f t="shared" si="752"/>
        <v>0.000383788112031011</v>
      </c>
      <c r="BD143" s="49">
        <f t="shared" si="752"/>
        <v>0.000328850625518203</v>
      </c>
      <c r="BE143" s="49">
        <f t="shared" si="752"/>
        <v>0.000354309460731456</v>
      </c>
      <c r="BF143" s="49">
        <f t="shared" si="752"/>
        <v>0.000592148579171052</v>
      </c>
      <c r="BG143" s="49">
        <f t="shared" si="752"/>
        <v>0.000515772073531294</v>
      </c>
      <c r="BH143" s="49">
        <f t="shared" si="752"/>
        <v>0.000516442042879012</v>
      </c>
      <c r="BI143" s="49">
        <f t="shared" si="752"/>
        <v>0.000615597506341153</v>
      </c>
      <c r="BJ143" s="49">
        <f t="shared" si="752"/>
        <v>0.000787779628704466</v>
      </c>
      <c r="BK143" s="49"/>
      <c r="BL143" s="49">
        <f t="shared" si="604"/>
        <v>-0.00383377726884797</v>
      </c>
      <c r="BM143" s="49">
        <f t="shared" si="605"/>
        <v>-0.0045467779738087</v>
      </c>
      <c r="BN143" s="49">
        <f t="shared" si="606"/>
        <v>-0.00471329829195248</v>
      </c>
      <c r="BO143" s="49">
        <f t="shared" si="607"/>
        <v>-0.00401846554686949</v>
      </c>
      <c r="BP143" s="49">
        <f t="shared" si="608"/>
        <v>-0.00345510711169691</v>
      </c>
      <c r="BQ143" s="49">
        <f t="shared" si="609"/>
        <v>-0.00382494415746591</v>
      </c>
      <c r="BR143" s="49">
        <f t="shared" ref="BR143:BY143" si="753">BC143*LN(BC143)</f>
        <v>-0.00301865467265581</v>
      </c>
      <c r="BS143" s="49">
        <f t="shared" si="753"/>
        <v>-0.0026373514125278</v>
      </c>
      <c r="BT143" s="49">
        <f t="shared" si="753"/>
        <v>-0.00281510907540214</v>
      </c>
      <c r="BU143" s="49">
        <f t="shared" si="753"/>
        <v>-0.0044007019656311</v>
      </c>
      <c r="BV143" s="49">
        <f t="shared" si="753"/>
        <v>-0.00390431496556614</v>
      </c>
      <c r="BW143" s="49">
        <f t="shared" si="753"/>
        <v>-0.00390871612579801</v>
      </c>
      <c r="BX143" s="49">
        <f t="shared" si="753"/>
        <v>-0.00455106139708382</v>
      </c>
      <c r="BY143" s="49">
        <f t="shared" si="753"/>
        <v>-0.0056297033893206</v>
      </c>
      <c r="BZ143" s="49">
        <f t="shared" si="611"/>
        <v>-0.0552579833546269</v>
      </c>
      <c r="CA143" s="49"/>
      <c r="CB143" s="49"/>
      <c r="CC143" s="50"/>
      <c r="CD143" s="49"/>
      <c r="CE143" s="49"/>
      <c r="CF143" s="49">
        <f t="shared" si="733"/>
        <v>0.000191759119470594</v>
      </c>
      <c r="CG143" s="49">
        <f t="shared" ref="CG143:CS143" si="754">AX143*$CD$154</f>
        <v>0.000233476614999613</v>
      </c>
      <c r="CH143" s="49">
        <f t="shared" si="754"/>
        <v>0.000243397238936393</v>
      </c>
      <c r="CI143" s="49">
        <f t="shared" si="754"/>
        <v>0.000202442868325587</v>
      </c>
      <c r="CJ143" s="49">
        <f t="shared" si="754"/>
        <v>0.00017013724678787</v>
      </c>
      <c r="CK143" s="49">
        <f t="shared" si="754"/>
        <v>0.000191250369525118</v>
      </c>
      <c r="CL143" s="49">
        <f t="shared" si="754"/>
        <v>0.000145717249405029</v>
      </c>
      <c r="CM143" s="49">
        <f t="shared" si="754"/>
        <v>0.00012485850164052</v>
      </c>
      <c r="CN143" s="49">
        <f t="shared" si="754"/>
        <v>0.000134524750604561</v>
      </c>
      <c r="CO143" s="49">
        <f t="shared" si="754"/>
        <v>0.000224827865926524</v>
      </c>
      <c r="CP143" s="49">
        <f t="shared" si="754"/>
        <v>0.0001958291190344</v>
      </c>
      <c r="CQ143" s="49">
        <f t="shared" si="754"/>
        <v>0.000196083494007139</v>
      </c>
      <c r="CR143" s="49">
        <f t="shared" si="754"/>
        <v>0.000233730989972351</v>
      </c>
      <c r="CS143" s="49">
        <f t="shared" si="754"/>
        <v>0.000299105357965998</v>
      </c>
      <c r="CT143" s="59">
        <v>2013</v>
      </c>
    </row>
    <row r="144" ht="22.5" customHeight="1" spans="1:98">
      <c r="A144" s="42" t="s">
        <v>58</v>
      </c>
      <c r="B144" s="40">
        <v>61.98</v>
      </c>
      <c r="C144" s="40">
        <v>63.58</v>
      </c>
      <c r="D144" s="40">
        <v>66.02</v>
      </c>
      <c r="E144" s="40">
        <v>63.7</v>
      </c>
      <c r="F144" s="40">
        <v>61.28</v>
      </c>
      <c r="G144" s="40">
        <v>66.22</v>
      </c>
      <c r="H144" s="40">
        <v>58.21</v>
      </c>
      <c r="I144" s="40">
        <v>60.28</v>
      </c>
      <c r="J144" s="40">
        <v>57.06</v>
      </c>
      <c r="K144" s="40">
        <v>65.58</v>
      </c>
      <c r="L144" s="40">
        <v>60.02</v>
      </c>
      <c r="M144" s="40">
        <v>62.3</v>
      </c>
      <c r="N144" s="40">
        <v>64.24</v>
      </c>
      <c r="O144" s="40">
        <v>68.15</v>
      </c>
      <c r="Q144" s="50"/>
      <c r="R144" s="49">
        <f t="shared" si="597"/>
        <v>61.9583428509859</v>
      </c>
      <c r="S144" s="49">
        <f t="shared" ref="S144:AE144" si="755">(C144-MIN($B$114:$O$153)/(MAX($B$114:$O$153)-MIN($B$114:$O$153)))</f>
        <v>63.5583428509859</v>
      </c>
      <c r="T144" s="49">
        <f t="shared" si="755"/>
        <v>65.9983428509859</v>
      </c>
      <c r="U144" s="49">
        <f t="shared" si="755"/>
        <v>63.6783428509859</v>
      </c>
      <c r="V144" s="49">
        <f t="shared" si="755"/>
        <v>61.2583428509859</v>
      </c>
      <c r="W144" s="49">
        <f t="shared" si="755"/>
        <v>66.1983428509859</v>
      </c>
      <c r="X144" s="49">
        <f t="shared" si="755"/>
        <v>58.1883428509859</v>
      </c>
      <c r="Y144" s="49">
        <f t="shared" si="755"/>
        <v>60.2583428509859</v>
      </c>
      <c r="Z144" s="49">
        <f t="shared" si="755"/>
        <v>57.0383428509859</v>
      </c>
      <c r="AA144" s="49">
        <f t="shared" si="755"/>
        <v>65.5583428509859</v>
      </c>
      <c r="AB144" s="49">
        <f t="shared" si="755"/>
        <v>59.9983428509859</v>
      </c>
      <c r="AC144" s="49">
        <f t="shared" si="755"/>
        <v>62.2783428509859</v>
      </c>
      <c r="AD144" s="49">
        <f t="shared" si="755"/>
        <v>64.2183428509859</v>
      </c>
      <c r="AE144" s="49">
        <f t="shared" si="755"/>
        <v>68.1283428509859</v>
      </c>
      <c r="AF144" s="50"/>
      <c r="AG144" s="49">
        <f t="shared" si="599"/>
        <v>61.9584428509859</v>
      </c>
      <c r="AH144" s="49">
        <f t="shared" ref="AH144:AT144" si="756">S144+0.0001</f>
        <v>63.5584428509859</v>
      </c>
      <c r="AI144" s="49">
        <f t="shared" si="756"/>
        <v>65.9984428509859</v>
      </c>
      <c r="AJ144" s="49">
        <f t="shared" si="756"/>
        <v>63.6784428509859</v>
      </c>
      <c r="AK144" s="49">
        <f t="shared" si="756"/>
        <v>61.2584428509859</v>
      </c>
      <c r="AL144" s="49">
        <f t="shared" si="756"/>
        <v>66.1984428509859</v>
      </c>
      <c r="AM144" s="49">
        <f t="shared" si="756"/>
        <v>58.1884428509859</v>
      </c>
      <c r="AN144" s="49">
        <f t="shared" si="756"/>
        <v>60.2584428509859</v>
      </c>
      <c r="AO144" s="49">
        <f t="shared" si="756"/>
        <v>57.0384428509859</v>
      </c>
      <c r="AP144" s="49">
        <f t="shared" si="756"/>
        <v>65.5584428509859</v>
      </c>
      <c r="AQ144" s="49">
        <f t="shared" si="756"/>
        <v>59.9984428509859</v>
      </c>
      <c r="AR144" s="49">
        <f t="shared" si="756"/>
        <v>62.2784428509859</v>
      </c>
      <c r="AS144" s="49">
        <f t="shared" si="756"/>
        <v>64.2184428509859</v>
      </c>
      <c r="AT144" s="49">
        <f t="shared" si="756"/>
        <v>68.1284428509859</v>
      </c>
      <c r="AU144" s="49">
        <f t="shared" si="601"/>
        <v>878.318199913802</v>
      </c>
      <c r="AV144" s="50"/>
      <c r="AW144" s="49">
        <f t="shared" si="602"/>
        <v>0.00415102575424467</v>
      </c>
      <c r="AX144" s="49">
        <f t="shared" ref="AX144:BJ144" si="757">AH144/$AU$154</f>
        <v>0.00425822084987942</v>
      </c>
      <c r="AY144" s="49">
        <f t="shared" si="757"/>
        <v>0.00442169337072241</v>
      </c>
      <c r="AZ144" s="49">
        <f t="shared" si="757"/>
        <v>0.00426626048205203</v>
      </c>
      <c r="BA144" s="49">
        <f t="shared" si="757"/>
        <v>0.00410412789990447</v>
      </c>
      <c r="BB144" s="49">
        <f t="shared" si="757"/>
        <v>0.00443509275767675</v>
      </c>
      <c r="BC144" s="49">
        <f t="shared" si="757"/>
        <v>0.0038984473101553</v>
      </c>
      <c r="BD144" s="49">
        <f t="shared" si="757"/>
        <v>0.00403713096513275</v>
      </c>
      <c r="BE144" s="49">
        <f t="shared" si="757"/>
        <v>0.00382140083516782</v>
      </c>
      <c r="BF144" s="49">
        <f t="shared" si="757"/>
        <v>0.00439221471942285</v>
      </c>
      <c r="BG144" s="49">
        <f t="shared" si="757"/>
        <v>0.00401971176209211</v>
      </c>
      <c r="BH144" s="49">
        <f t="shared" si="757"/>
        <v>0.00417246477337162</v>
      </c>
      <c r="BI144" s="49">
        <f t="shared" si="757"/>
        <v>0.00430243882682875</v>
      </c>
      <c r="BJ144" s="49">
        <f t="shared" si="757"/>
        <v>0.00456439684178617</v>
      </c>
      <c r="BK144" s="49"/>
      <c r="BL144" s="49">
        <f t="shared" si="604"/>
        <v>-0.0227658848395512</v>
      </c>
      <c r="BM144" s="49">
        <f t="shared" si="605"/>
        <v>-0.0232452181779753</v>
      </c>
      <c r="BN144" s="49">
        <f t="shared" si="606"/>
        <v>-0.0239710279864219</v>
      </c>
      <c r="BO144" s="49">
        <f t="shared" si="607"/>
        <v>-0.0232810585400509</v>
      </c>
      <c r="BP144" s="49">
        <f t="shared" si="608"/>
        <v>-0.0225553101837746</v>
      </c>
      <c r="BQ144" s="49">
        <f t="shared" si="609"/>
        <v>-0.0240302495099467</v>
      </c>
      <c r="BR144" s="49">
        <f t="shared" ref="BR144:BY144" si="758">BC144*LN(BC144)</f>
        <v>-0.021625376984524</v>
      </c>
      <c r="BS144" s="49">
        <f t="shared" si="758"/>
        <v>-0.0222535580713646</v>
      </c>
      <c r="BT144" s="49">
        <f t="shared" si="758"/>
        <v>-0.0212742666159219</v>
      </c>
      <c r="BU144" s="49">
        <f t="shared" si="758"/>
        <v>-0.023840597530449</v>
      </c>
      <c r="BV144" s="49">
        <f t="shared" si="758"/>
        <v>-0.0221749211437611</v>
      </c>
      <c r="BW144" s="49">
        <f t="shared" si="758"/>
        <v>-0.0228619707042139</v>
      </c>
      <c r="BX144" s="49">
        <f t="shared" si="758"/>
        <v>-0.0234421530931544</v>
      </c>
      <c r="BY144" s="49">
        <f t="shared" si="758"/>
        <v>-0.0245996748275578</v>
      </c>
      <c r="BZ144" s="49">
        <f t="shared" si="611"/>
        <v>-0.321921268208667</v>
      </c>
      <c r="CA144" s="49"/>
      <c r="CB144" s="49"/>
      <c r="CC144" s="50"/>
      <c r="CD144" s="49"/>
      <c r="CE144" s="49"/>
      <c r="CF144" s="49">
        <f t="shared" si="733"/>
        <v>0.00157606772111038</v>
      </c>
      <c r="CG144" s="49">
        <f t="shared" ref="CG144:CS144" si="759">AX144*$CD$154</f>
        <v>0.00161676771674845</v>
      </c>
      <c r="CH144" s="49">
        <f t="shared" si="759"/>
        <v>0.0016788352100965</v>
      </c>
      <c r="CI144" s="49">
        <f t="shared" si="759"/>
        <v>0.0016198202164213</v>
      </c>
      <c r="CJ144" s="49">
        <f t="shared" si="759"/>
        <v>0.00155826147301873</v>
      </c>
      <c r="CK144" s="49">
        <f t="shared" si="759"/>
        <v>0.00168392270955126</v>
      </c>
      <c r="CL144" s="49">
        <f t="shared" si="759"/>
        <v>0.00148016835638818</v>
      </c>
      <c r="CM144" s="49">
        <f t="shared" si="759"/>
        <v>0.00153282397574493</v>
      </c>
      <c r="CN144" s="49">
        <f t="shared" si="759"/>
        <v>0.00145091523452332</v>
      </c>
      <c r="CO144" s="49">
        <f t="shared" si="759"/>
        <v>0.00166764271129603</v>
      </c>
      <c r="CP144" s="49">
        <f t="shared" si="759"/>
        <v>0.00152621022645375</v>
      </c>
      <c r="CQ144" s="49">
        <f t="shared" si="759"/>
        <v>0.00158420772023799</v>
      </c>
      <c r="CR144" s="49">
        <f t="shared" si="759"/>
        <v>0.00163355646494915</v>
      </c>
      <c r="CS144" s="49">
        <f t="shared" si="759"/>
        <v>0.00173301707928968</v>
      </c>
      <c r="CT144" s="58" t="s">
        <v>58</v>
      </c>
    </row>
    <row r="145" ht="22.5" customHeight="1" spans="1:98">
      <c r="A145" s="42">
        <v>2021</v>
      </c>
      <c r="B145" s="40">
        <v>61.86</v>
      </c>
      <c r="C145" s="40">
        <v>62.82</v>
      </c>
      <c r="D145" s="40">
        <v>65.29</v>
      </c>
      <c r="E145" s="40">
        <v>62.78</v>
      </c>
      <c r="F145" s="40">
        <v>60.86</v>
      </c>
      <c r="G145" s="40">
        <v>63.46</v>
      </c>
      <c r="H145" s="40">
        <v>57.1</v>
      </c>
      <c r="I145" s="40">
        <v>58.72</v>
      </c>
      <c r="J145" s="40">
        <v>55.73</v>
      </c>
      <c r="K145" s="40">
        <v>63.82</v>
      </c>
      <c r="L145" s="40">
        <v>60.31</v>
      </c>
      <c r="M145" s="40">
        <v>60.68</v>
      </c>
      <c r="N145" s="40">
        <v>62.29</v>
      </c>
      <c r="O145" s="40">
        <v>64.16</v>
      </c>
      <c r="Q145" s="50"/>
      <c r="R145" s="49">
        <f t="shared" si="597"/>
        <v>61.8383428509859</v>
      </c>
      <c r="S145" s="49">
        <f t="shared" ref="S145:AE145" si="760">(C145-MIN($B$114:$O$153)/(MAX($B$114:$O$153)-MIN($B$114:$O$153)))</f>
        <v>62.7983428509859</v>
      </c>
      <c r="T145" s="49">
        <f t="shared" si="760"/>
        <v>65.2683428509859</v>
      </c>
      <c r="U145" s="49">
        <f t="shared" si="760"/>
        <v>62.7583428509859</v>
      </c>
      <c r="V145" s="49">
        <f t="shared" si="760"/>
        <v>60.8383428509859</v>
      </c>
      <c r="W145" s="49">
        <f t="shared" si="760"/>
        <v>63.4383428509859</v>
      </c>
      <c r="X145" s="49">
        <f t="shared" si="760"/>
        <v>57.0783428509859</v>
      </c>
      <c r="Y145" s="49">
        <f t="shared" si="760"/>
        <v>58.6983428509859</v>
      </c>
      <c r="Z145" s="49">
        <f t="shared" si="760"/>
        <v>55.7083428509859</v>
      </c>
      <c r="AA145" s="49">
        <f t="shared" si="760"/>
        <v>63.7983428509859</v>
      </c>
      <c r="AB145" s="49">
        <f t="shared" si="760"/>
        <v>60.2883428509859</v>
      </c>
      <c r="AC145" s="49">
        <f t="shared" si="760"/>
        <v>60.6583428509859</v>
      </c>
      <c r="AD145" s="49">
        <f t="shared" si="760"/>
        <v>62.2683428509859</v>
      </c>
      <c r="AE145" s="49">
        <f t="shared" si="760"/>
        <v>64.1383428509859</v>
      </c>
      <c r="AF145" s="50"/>
      <c r="AG145" s="49">
        <f t="shared" si="599"/>
        <v>61.8384428509859</v>
      </c>
      <c r="AH145" s="49">
        <f t="shared" ref="AH145:AT145" si="761">S145+0.0001</f>
        <v>62.7984428509859</v>
      </c>
      <c r="AI145" s="49">
        <f t="shared" si="761"/>
        <v>65.2684428509859</v>
      </c>
      <c r="AJ145" s="49">
        <f t="shared" si="761"/>
        <v>62.7584428509859</v>
      </c>
      <c r="AK145" s="49">
        <f t="shared" si="761"/>
        <v>60.8384428509859</v>
      </c>
      <c r="AL145" s="49">
        <f t="shared" si="761"/>
        <v>63.4384428509859</v>
      </c>
      <c r="AM145" s="49">
        <f t="shared" si="761"/>
        <v>57.0784428509859</v>
      </c>
      <c r="AN145" s="49">
        <f t="shared" si="761"/>
        <v>58.6984428509859</v>
      </c>
      <c r="AO145" s="49">
        <f t="shared" si="761"/>
        <v>55.7084428509859</v>
      </c>
      <c r="AP145" s="49">
        <f t="shared" si="761"/>
        <v>63.7984428509859</v>
      </c>
      <c r="AQ145" s="49">
        <f t="shared" si="761"/>
        <v>60.2884428509859</v>
      </c>
      <c r="AR145" s="49">
        <f t="shared" si="761"/>
        <v>60.6584428509859</v>
      </c>
      <c r="AS145" s="49">
        <f t="shared" si="761"/>
        <v>62.2684428509859</v>
      </c>
      <c r="AT145" s="49">
        <f t="shared" si="761"/>
        <v>64.1384428509859</v>
      </c>
      <c r="AU145" s="49">
        <f t="shared" si="601"/>
        <v>859.578199913803</v>
      </c>
      <c r="AV145" s="50"/>
      <c r="AW145" s="49">
        <f t="shared" si="602"/>
        <v>0.00414298612207207</v>
      </c>
      <c r="AX145" s="49">
        <f t="shared" ref="AX145:BJ145" si="762">AH145/$AU$154</f>
        <v>0.00420730317945292</v>
      </c>
      <c r="AY145" s="49">
        <f t="shared" si="762"/>
        <v>0.00437278560833906</v>
      </c>
      <c r="AZ145" s="49">
        <f t="shared" si="762"/>
        <v>0.00420462330206205</v>
      </c>
      <c r="BA145" s="49">
        <f t="shared" si="762"/>
        <v>0.00407598918730035</v>
      </c>
      <c r="BB145" s="49">
        <f t="shared" si="762"/>
        <v>0.00425018121770681</v>
      </c>
      <c r="BC145" s="49">
        <f t="shared" si="762"/>
        <v>0.00382408071255869</v>
      </c>
      <c r="BD145" s="49">
        <f t="shared" si="762"/>
        <v>0.00393261574688887</v>
      </c>
      <c r="BE145" s="49">
        <f t="shared" si="762"/>
        <v>0.00373229491192144</v>
      </c>
      <c r="BF145" s="49">
        <f t="shared" si="762"/>
        <v>0.00427430011422463</v>
      </c>
      <c r="BG145" s="49">
        <f t="shared" si="762"/>
        <v>0.0040391408731759</v>
      </c>
      <c r="BH145" s="49">
        <f t="shared" si="762"/>
        <v>0.00406392973904144</v>
      </c>
      <c r="BI145" s="49">
        <f t="shared" si="762"/>
        <v>0.00417179480402391</v>
      </c>
      <c r="BJ145" s="49">
        <f t="shared" si="762"/>
        <v>0.00429707907204702</v>
      </c>
      <c r="BK145" s="49"/>
      <c r="BL145" s="49">
        <f t="shared" si="604"/>
        <v>-0.0227298241240606</v>
      </c>
      <c r="BM145" s="49">
        <f t="shared" si="605"/>
        <v>-0.02301787553676</v>
      </c>
      <c r="BN145" s="49">
        <f t="shared" si="606"/>
        <v>-0.023754523911947</v>
      </c>
      <c r="BO145" s="49">
        <f t="shared" si="607"/>
        <v>-0.0230058931297278</v>
      </c>
      <c r="BP145" s="49">
        <f t="shared" si="608"/>
        <v>-0.0224287085452226</v>
      </c>
      <c r="BQ145" s="49">
        <f t="shared" si="609"/>
        <v>-0.0232093626368553</v>
      </c>
      <c r="BR145" s="49">
        <f t="shared" ref="BR145:BY145" si="763">BC145*LN(BC145)</f>
        <v>-0.0212865050469048</v>
      </c>
      <c r="BS145" s="49">
        <f t="shared" si="763"/>
        <v>-0.0217805976105506</v>
      </c>
      <c r="BT145" s="49">
        <f t="shared" si="763"/>
        <v>-0.0208662605103007</v>
      </c>
      <c r="BU145" s="49">
        <f t="shared" si="763"/>
        <v>-0.0233168837516863</v>
      </c>
      <c r="BV145" s="49">
        <f t="shared" si="763"/>
        <v>-0.0222626267203988</v>
      </c>
      <c r="BW145" s="49">
        <f t="shared" si="763"/>
        <v>-0.0223743913117122</v>
      </c>
      <c r="BX145" s="49">
        <f t="shared" si="763"/>
        <v>-0.0228589696913308</v>
      </c>
      <c r="BY145" s="49">
        <f t="shared" si="763"/>
        <v>-0.0234183064915771</v>
      </c>
      <c r="BZ145" s="49">
        <f t="shared" si="611"/>
        <v>-0.316310729019035</v>
      </c>
      <c r="CA145" s="49"/>
      <c r="CB145" s="49"/>
      <c r="CC145" s="50"/>
      <c r="CD145" s="49"/>
      <c r="CE145" s="49"/>
      <c r="CF145" s="49">
        <f t="shared" si="733"/>
        <v>0.00157301522143753</v>
      </c>
      <c r="CG145" s="49">
        <f t="shared" ref="CG145:CS145" si="764">AX145*$CD$154</f>
        <v>0.00159743521882037</v>
      </c>
      <c r="CH145" s="49">
        <f t="shared" si="764"/>
        <v>0.00166026583708663</v>
      </c>
      <c r="CI145" s="49">
        <f t="shared" si="764"/>
        <v>0.00159641771892942</v>
      </c>
      <c r="CJ145" s="49">
        <f t="shared" si="764"/>
        <v>0.00154757772416373</v>
      </c>
      <c r="CK145" s="49">
        <f t="shared" si="764"/>
        <v>0.00161371521707559</v>
      </c>
      <c r="CL145" s="49">
        <f t="shared" si="764"/>
        <v>0.00145193273441427</v>
      </c>
      <c r="CM145" s="49">
        <f t="shared" si="764"/>
        <v>0.00149314147999781</v>
      </c>
      <c r="CN145" s="49">
        <f t="shared" si="764"/>
        <v>0.00141708336314918</v>
      </c>
      <c r="CO145" s="49">
        <f t="shared" si="764"/>
        <v>0.00162287271609416</v>
      </c>
      <c r="CP145" s="49">
        <f t="shared" si="764"/>
        <v>0.00153358710066314</v>
      </c>
      <c r="CQ145" s="49">
        <f t="shared" si="764"/>
        <v>0.00154299897465445</v>
      </c>
      <c r="CR145" s="49">
        <f t="shared" si="764"/>
        <v>0.00158395334526526</v>
      </c>
      <c r="CS145" s="49">
        <f t="shared" si="764"/>
        <v>0.00163152146516725</v>
      </c>
      <c r="CT145" s="58">
        <v>2021</v>
      </c>
    </row>
    <row r="146" ht="22.5" customHeight="1" spans="1:98">
      <c r="A146" s="42">
        <v>2020</v>
      </c>
      <c r="B146" s="40">
        <v>60.79</v>
      </c>
      <c r="C146" s="40">
        <v>61.94</v>
      </c>
      <c r="D146" s="40">
        <v>64.19</v>
      </c>
      <c r="E146" s="40">
        <v>63.58</v>
      </c>
      <c r="F146" s="40">
        <v>60.99</v>
      </c>
      <c r="G146" s="40">
        <v>61.97</v>
      </c>
      <c r="H146" s="40">
        <v>56.2</v>
      </c>
      <c r="I146" s="40">
        <v>56.62</v>
      </c>
      <c r="J146" s="40">
        <v>54.84</v>
      </c>
      <c r="K146" s="40">
        <v>69.84</v>
      </c>
      <c r="L146" s="40">
        <v>59.8</v>
      </c>
      <c r="M146" s="40">
        <v>26.91</v>
      </c>
      <c r="N146" s="40">
        <v>59.07</v>
      </c>
      <c r="O146" s="40">
        <v>62.05</v>
      </c>
      <c r="Q146" s="50"/>
      <c r="R146" s="49">
        <f t="shared" si="597"/>
        <v>60.7683428509859</v>
      </c>
      <c r="S146" s="49">
        <f t="shared" ref="S146:AE146" si="765">(C146-MIN($B$114:$O$153)/(MAX($B$114:$O$153)-MIN($B$114:$O$153)))</f>
        <v>61.9183428509859</v>
      </c>
      <c r="T146" s="49">
        <f t="shared" si="765"/>
        <v>64.1683428509859</v>
      </c>
      <c r="U146" s="49">
        <f t="shared" si="765"/>
        <v>63.5583428509859</v>
      </c>
      <c r="V146" s="49">
        <f t="shared" si="765"/>
        <v>60.9683428509859</v>
      </c>
      <c r="W146" s="49">
        <f t="shared" si="765"/>
        <v>61.9483428509859</v>
      </c>
      <c r="X146" s="49">
        <f t="shared" si="765"/>
        <v>56.1783428509859</v>
      </c>
      <c r="Y146" s="49">
        <f t="shared" si="765"/>
        <v>56.5983428509859</v>
      </c>
      <c r="Z146" s="49">
        <f t="shared" si="765"/>
        <v>54.8183428509859</v>
      </c>
      <c r="AA146" s="49">
        <f t="shared" si="765"/>
        <v>69.8183428509859</v>
      </c>
      <c r="AB146" s="49">
        <f t="shared" si="765"/>
        <v>59.7783428509859</v>
      </c>
      <c r="AC146" s="49">
        <f t="shared" si="765"/>
        <v>26.8883428509859</v>
      </c>
      <c r="AD146" s="49">
        <f t="shared" si="765"/>
        <v>59.0483428509859</v>
      </c>
      <c r="AE146" s="49">
        <f t="shared" si="765"/>
        <v>62.0283428509859</v>
      </c>
      <c r="AF146" s="50"/>
      <c r="AG146" s="49">
        <f t="shared" si="599"/>
        <v>60.7684428509859</v>
      </c>
      <c r="AH146" s="49">
        <f t="shared" ref="AH146:AT146" si="766">S146+0.0001</f>
        <v>61.9184428509859</v>
      </c>
      <c r="AI146" s="49">
        <f t="shared" si="766"/>
        <v>64.1684428509859</v>
      </c>
      <c r="AJ146" s="49">
        <f t="shared" si="766"/>
        <v>63.5584428509859</v>
      </c>
      <c r="AK146" s="49">
        <f t="shared" si="766"/>
        <v>60.9684428509859</v>
      </c>
      <c r="AL146" s="49">
        <f t="shared" si="766"/>
        <v>61.9484428509859</v>
      </c>
      <c r="AM146" s="49">
        <f t="shared" si="766"/>
        <v>56.1784428509859</v>
      </c>
      <c r="AN146" s="49">
        <f t="shared" si="766"/>
        <v>56.5984428509859</v>
      </c>
      <c r="AO146" s="49">
        <f t="shared" si="766"/>
        <v>54.8184428509859</v>
      </c>
      <c r="AP146" s="49">
        <f t="shared" si="766"/>
        <v>69.8184428509859</v>
      </c>
      <c r="AQ146" s="49">
        <f t="shared" si="766"/>
        <v>59.7784428509859</v>
      </c>
      <c r="AR146" s="49">
        <f t="shared" si="766"/>
        <v>26.8884428509859</v>
      </c>
      <c r="AS146" s="49">
        <f t="shared" si="766"/>
        <v>59.0484428509859</v>
      </c>
      <c r="AT146" s="49">
        <f t="shared" si="766"/>
        <v>62.0284428509859</v>
      </c>
      <c r="AU146" s="49">
        <f t="shared" si="601"/>
        <v>818.488199913803</v>
      </c>
      <c r="AV146" s="50"/>
      <c r="AW146" s="49">
        <f t="shared" si="602"/>
        <v>0.00407129940186633</v>
      </c>
      <c r="AX146" s="49">
        <f t="shared" ref="AX146:BJ146" si="767">AH146/$AU$154</f>
        <v>0.0041483458768538</v>
      </c>
      <c r="AY146" s="49">
        <f t="shared" si="767"/>
        <v>0.00429908898009017</v>
      </c>
      <c r="AZ146" s="49">
        <f t="shared" si="767"/>
        <v>0.00425822084987942</v>
      </c>
      <c r="BA146" s="49">
        <f t="shared" si="767"/>
        <v>0.00408469878882067</v>
      </c>
      <c r="BB146" s="49">
        <f t="shared" si="767"/>
        <v>0.00415035578489696</v>
      </c>
      <c r="BC146" s="49">
        <f t="shared" si="767"/>
        <v>0.00376378347126415</v>
      </c>
      <c r="BD146" s="49">
        <f t="shared" si="767"/>
        <v>0.00379192218386827</v>
      </c>
      <c r="BE146" s="49">
        <f t="shared" si="767"/>
        <v>0.00367266763997461</v>
      </c>
      <c r="BF146" s="49">
        <f t="shared" si="767"/>
        <v>0.00467762166155037</v>
      </c>
      <c r="BG146" s="49">
        <f t="shared" si="767"/>
        <v>0.00400497243644233</v>
      </c>
      <c r="BH146" s="49">
        <f t="shared" si="767"/>
        <v>0.00180144325180055</v>
      </c>
      <c r="BI146" s="49">
        <f t="shared" si="767"/>
        <v>0.00395606467405898</v>
      </c>
      <c r="BJ146" s="49">
        <f t="shared" si="767"/>
        <v>0.00415571553967869</v>
      </c>
      <c r="BK146" s="49"/>
      <c r="BL146" s="49">
        <f t="shared" si="604"/>
        <v>-0.022407589422176</v>
      </c>
      <c r="BM146" s="49">
        <f t="shared" si="605"/>
        <v>-0.022753866332658</v>
      </c>
      <c r="BN146" s="49">
        <f t="shared" si="606"/>
        <v>-0.0234272497501467</v>
      </c>
      <c r="BO146" s="49">
        <f t="shared" si="607"/>
        <v>-0.0232452181779753</v>
      </c>
      <c r="BP146" s="49">
        <f t="shared" si="608"/>
        <v>-0.0224679154624851</v>
      </c>
      <c r="BQ146" s="49">
        <f t="shared" si="609"/>
        <v>-0.0227628803750697</v>
      </c>
      <c r="BR146" s="49">
        <f t="shared" ref="BR146:BY146" si="768">BC146*LN(BC146)</f>
        <v>-0.0210106835875023</v>
      </c>
      <c r="BS146" s="49">
        <f t="shared" si="768"/>
        <v>-0.0211395195470441</v>
      </c>
      <c r="BT146" s="49">
        <f t="shared" si="768"/>
        <v>-0.0205920488256818</v>
      </c>
      <c r="BU146" s="49">
        <f t="shared" si="768"/>
        <v>-0.0250952787904405</v>
      </c>
      <c r="BV146" s="49">
        <f t="shared" si="768"/>
        <v>-0.0221083232591289</v>
      </c>
      <c r="BW146" s="49">
        <f t="shared" si="768"/>
        <v>-0.0113836209811754</v>
      </c>
      <c r="BX146" s="49">
        <f t="shared" si="768"/>
        <v>-0.0218869496348747</v>
      </c>
      <c r="BY146" s="49">
        <f t="shared" si="768"/>
        <v>-0.0227869130642017</v>
      </c>
      <c r="BZ146" s="49">
        <f t="shared" si="611"/>
        <v>-0.30306805721056</v>
      </c>
      <c r="CA146" s="49"/>
      <c r="CB146" s="49"/>
      <c r="CC146" s="50"/>
      <c r="CD146" s="49"/>
      <c r="CE146" s="49"/>
      <c r="CF146" s="49">
        <f t="shared" si="733"/>
        <v>0.00154579709935457</v>
      </c>
      <c r="CG146" s="49">
        <f t="shared" ref="CG146:CS146" si="769">AX146*$CD$154</f>
        <v>0.00157505022121943</v>
      </c>
      <c r="CH146" s="49">
        <f t="shared" si="769"/>
        <v>0.00163228459008546</v>
      </c>
      <c r="CI146" s="49">
        <f t="shared" si="769"/>
        <v>0.00161676771674845</v>
      </c>
      <c r="CJ146" s="49">
        <f t="shared" si="769"/>
        <v>0.00155088459880932</v>
      </c>
      <c r="CK146" s="49">
        <f t="shared" si="769"/>
        <v>0.00157581334613764</v>
      </c>
      <c r="CL146" s="49">
        <f t="shared" si="769"/>
        <v>0.00142903898686786</v>
      </c>
      <c r="CM146" s="49">
        <f t="shared" si="769"/>
        <v>0.00143972273572285</v>
      </c>
      <c r="CN146" s="49">
        <f t="shared" si="769"/>
        <v>0.0013944439905755</v>
      </c>
      <c r="CO146" s="49">
        <f t="shared" si="769"/>
        <v>0.00177600644968239</v>
      </c>
      <c r="CP146" s="49">
        <f t="shared" si="769"/>
        <v>0.00152061397705351</v>
      </c>
      <c r="CQ146" s="49">
        <f t="shared" si="769"/>
        <v>0.000683974691718479</v>
      </c>
      <c r="CR146" s="49">
        <f t="shared" si="769"/>
        <v>0.00150204460404365</v>
      </c>
      <c r="CS146" s="49">
        <f t="shared" si="769"/>
        <v>0.00157784834591954</v>
      </c>
      <c r="CT146" s="58">
        <v>2020</v>
      </c>
    </row>
    <row r="147" ht="22.5" customHeight="1" spans="1:98">
      <c r="A147" s="43">
        <v>2019</v>
      </c>
      <c r="B147" s="40">
        <v>59.26</v>
      </c>
      <c r="C147" s="40">
        <v>60.12</v>
      </c>
      <c r="D147" s="40">
        <v>62.01</v>
      </c>
      <c r="E147" s="40">
        <v>58.95</v>
      </c>
      <c r="F147" s="40">
        <v>38.78</v>
      </c>
      <c r="G147" s="40">
        <v>58.38</v>
      </c>
      <c r="H147" s="40">
        <v>41.97</v>
      </c>
      <c r="I147" s="40">
        <v>55.02</v>
      </c>
      <c r="J147" s="40">
        <v>52.32</v>
      </c>
      <c r="K147" s="40">
        <v>57.88</v>
      </c>
      <c r="L147" s="40">
        <v>58.36</v>
      </c>
      <c r="M147" s="40">
        <v>55.23</v>
      </c>
      <c r="N147" s="40">
        <v>56.63</v>
      </c>
      <c r="O147" s="40">
        <v>59.49</v>
      </c>
      <c r="Q147" s="50"/>
      <c r="R147" s="49">
        <f t="shared" si="597"/>
        <v>59.2383428509859</v>
      </c>
      <c r="S147" s="49">
        <f t="shared" ref="S147:AE147" si="770">(C147-MIN($B$114:$O$153)/(MAX($B$114:$O$153)-MIN($B$114:$O$153)))</f>
        <v>60.0983428509859</v>
      </c>
      <c r="T147" s="49">
        <f t="shared" si="770"/>
        <v>61.9883428509859</v>
      </c>
      <c r="U147" s="49">
        <f t="shared" si="770"/>
        <v>58.9283428509859</v>
      </c>
      <c r="V147" s="49">
        <f t="shared" si="770"/>
        <v>38.7583428509859</v>
      </c>
      <c r="W147" s="49">
        <f t="shared" si="770"/>
        <v>58.3583428509859</v>
      </c>
      <c r="X147" s="49">
        <f t="shared" si="770"/>
        <v>41.9483428509859</v>
      </c>
      <c r="Y147" s="49">
        <f t="shared" si="770"/>
        <v>54.9983428509859</v>
      </c>
      <c r="Z147" s="49">
        <f t="shared" si="770"/>
        <v>52.2983428509859</v>
      </c>
      <c r="AA147" s="49">
        <f t="shared" si="770"/>
        <v>57.8583428509859</v>
      </c>
      <c r="AB147" s="49">
        <f t="shared" si="770"/>
        <v>58.3383428509859</v>
      </c>
      <c r="AC147" s="49">
        <f t="shared" si="770"/>
        <v>55.2083428509859</v>
      </c>
      <c r="AD147" s="49">
        <f t="shared" si="770"/>
        <v>56.6083428509859</v>
      </c>
      <c r="AE147" s="49">
        <f t="shared" si="770"/>
        <v>59.4683428509859</v>
      </c>
      <c r="AF147" s="50"/>
      <c r="AG147" s="49">
        <f t="shared" si="599"/>
        <v>59.2384428509859</v>
      </c>
      <c r="AH147" s="49">
        <f t="shared" ref="AH147:AT147" si="771">S147+0.0001</f>
        <v>60.0984428509859</v>
      </c>
      <c r="AI147" s="49">
        <f t="shared" si="771"/>
        <v>61.9884428509859</v>
      </c>
      <c r="AJ147" s="49">
        <f t="shared" si="771"/>
        <v>58.9284428509859</v>
      </c>
      <c r="AK147" s="49">
        <f t="shared" si="771"/>
        <v>38.7584428509859</v>
      </c>
      <c r="AL147" s="49">
        <f t="shared" si="771"/>
        <v>58.3584428509859</v>
      </c>
      <c r="AM147" s="49">
        <f t="shared" si="771"/>
        <v>41.9484428509859</v>
      </c>
      <c r="AN147" s="49">
        <f t="shared" si="771"/>
        <v>54.9984428509859</v>
      </c>
      <c r="AO147" s="49">
        <f t="shared" si="771"/>
        <v>52.2984428509859</v>
      </c>
      <c r="AP147" s="49">
        <f t="shared" si="771"/>
        <v>57.8584428509859</v>
      </c>
      <c r="AQ147" s="49">
        <f t="shared" si="771"/>
        <v>58.3384428509859</v>
      </c>
      <c r="AR147" s="49">
        <f t="shared" si="771"/>
        <v>55.2084428509859</v>
      </c>
      <c r="AS147" s="49">
        <f t="shared" si="771"/>
        <v>56.6084428509859</v>
      </c>
      <c r="AT147" s="49">
        <f t="shared" si="771"/>
        <v>59.4684428509859</v>
      </c>
      <c r="AU147" s="49">
        <f t="shared" si="601"/>
        <v>774.098199913802</v>
      </c>
      <c r="AV147" s="50"/>
      <c r="AW147" s="49">
        <f t="shared" si="602"/>
        <v>0.0039687940916656</v>
      </c>
      <c r="AX147" s="49">
        <f t="shared" ref="AX147:BJ147" si="772">AH147/$AU$154</f>
        <v>0.00402641145556928</v>
      </c>
      <c r="AY147" s="49">
        <f t="shared" si="772"/>
        <v>0.00415303566228782</v>
      </c>
      <c r="AZ147" s="49">
        <f t="shared" si="772"/>
        <v>0.00394802504188637</v>
      </c>
      <c r="BA147" s="49">
        <f t="shared" si="772"/>
        <v>0.00259669686754083</v>
      </c>
      <c r="BB147" s="49">
        <f t="shared" si="772"/>
        <v>0.00390983678906649</v>
      </c>
      <c r="BC147" s="49">
        <f t="shared" si="772"/>
        <v>0.00281041708946261</v>
      </c>
      <c r="BD147" s="49">
        <f t="shared" si="772"/>
        <v>0.00368472708823352</v>
      </c>
      <c r="BE147" s="49">
        <f t="shared" si="772"/>
        <v>0.00350383536434988</v>
      </c>
      <c r="BF147" s="49">
        <f t="shared" si="772"/>
        <v>0.00387633832168063</v>
      </c>
      <c r="BG147" s="49">
        <f t="shared" si="772"/>
        <v>0.00390849685037106</v>
      </c>
      <c r="BH147" s="49">
        <f t="shared" si="772"/>
        <v>0.00369879644453558</v>
      </c>
      <c r="BI147" s="49">
        <f t="shared" si="772"/>
        <v>0.00379259215321599</v>
      </c>
      <c r="BJ147" s="49">
        <f t="shared" si="772"/>
        <v>0.0039842033866631</v>
      </c>
      <c r="BK147" s="49"/>
      <c r="BL147" s="49">
        <f t="shared" si="604"/>
        <v>-0.0219446253326309</v>
      </c>
      <c r="BM147" s="49">
        <f t="shared" si="605"/>
        <v>-0.0222051750312487</v>
      </c>
      <c r="BN147" s="49">
        <f t="shared" si="606"/>
        <v>-0.0227748975842735</v>
      </c>
      <c r="BO147" s="49">
        <f t="shared" si="607"/>
        <v>-0.0218505017829684</v>
      </c>
      <c r="BP147" s="49">
        <f t="shared" si="608"/>
        <v>-0.015459473951831</v>
      </c>
      <c r="BQ147" s="49">
        <f t="shared" si="609"/>
        <v>-0.0216771503390381</v>
      </c>
      <c r="BR147" s="49">
        <f t="shared" ref="BR147:BY147" si="773">BC147*LN(BC147)</f>
        <v>-0.0165095770368993</v>
      </c>
      <c r="BS147" s="49">
        <f t="shared" si="773"/>
        <v>-0.0206475849607988</v>
      </c>
      <c r="BT147" s="49">
        <f t="shared" si="773"/>
        <v>-0.0198103245775961</v>
      </c>
      <c r="BU147" s="49">
        <f t="shared" si="773"/>
        <v>-0.0215247806907473</v>
      </c>
      <c r="BV147" s="49">
        <f t="shared" si="773"/>
        <v>-0.0216710610800627</v>
      </c>
      <c r="BW147" s="49">
        <f t="shared" si="773"/>
        <v>-0.0207123272437235</v>
      </c>
      <c r="BX147" s="49">
        <f t="shared" si="773"/>
        <v>-0.0211425845187155</v>
      </c>
      <c r="BY147" s="49">
        <f t="shared" si="773"/>
        <v>-0.022014388668846</v>
      </c>
      <c r="BZ147" s="49">
        <f t="shared" si="611"/>
        <v>-0.28994445279938</v>
      </c>
      <c r="CA147" s="49"/>
      <c r="CB147" s="49"/>
      <c r="CC147" s="50"/>
      <c r="CD147" s="49"/>
      <c r="CE147" s="49"/>
      <c r="CF147" s="49">
        <f t="shared" si="733"/>
        <v>0.00150687772852566</v>
      </c>
      <c r="CG147" s="49">
        <f t="shared" ref="CG147:CS147" si="774">AX147*$CD$154</f>
        <v>0.00152875397618113</v>
      </c>
      <c r="CH147" s="49">
        <f t="shared" si="774"/>
        <v>0.00157683084602859</v>
      </c>
      <c r="CI147" s="49">
        <f t="shared" si="774"/>
        <v>0.00149899210437079</v>
      </c>
      <c r="CJ147" s="49">
        <f t="shared" si="774"/>
        <v>0.000985917784358394</v>
      </c>
      <c r="CK147" s="49">
        <f t="shared" si="774"/>
        <v>0.00148449273092473</v>
      </c>
      <c r="CL147" s="49">
        <f t="shared" si="774"/>
        <v>0.00106706340066179</v>
      </c>
      <c r="CM147" s="49">
        <f t="shared" si="774"/>
        <v>0.00139902274008478</v>
      </c>
      <c r="CN147" s="49">
        <f t="shared" si="774"/>
        <v>0.00133034149744554</v>
      </c>
      <c r="CO147" s="49">
        <f t="shared" si="774"/>
        <v>0.00147177398228783</v>
      </c>
      <c r="CP147" s="49">
        <f t="shared" si="774"/>
        <v>0.00148398398097925</v>
      </c>
      <c r="CQ147" s="49">
        <f t="shared" si="774"/>
        <v>0.00140436461451228</v>
      </c>
      <c r="CR147" s="49">
        <f t="shared" si="774"/>
        <v>0.00143997711069559</v>
      </c>
      <c r="CS147" s="49">
        <f t="shared" si="774"/>
        <v>0.00151272835289864</v>
      </c>
      <c r="CT147" s="59">
        <v>2019</v>
      </c>
    </row>
    <row r="148" ht="22.5" customHeight="1" spans="1:98">
      <c r="A148" s="43">
        <v>2018</v>
      </c>
      <c r="B148" s="40">
        <v>60.84</v>
      </c>
      <c r="C148" s="40">
        <v>59.76</v>
      </c>
      <c r="D148" s="40">
        <v>61.77</v>
      </c>
      <c r="E148" s="40">
        <v>60.03</v>
      </c>
      <c r="F148" s="40">
        <v>66.55</v>
      </c>
      <c r="G148" s="40">
        <v>58.1</v>
      </c>
      <c r="H148" s="40">
        <v>54.78</v>
      </c>
      <c r="I148" s="40">
        <v>54.96</v>
      </c>
      <c r="J148" s="40">
        <v>52.73</v>
      </c>
      <c r="K148" s="40">
        <v>57.35</v>
      </c>
      <c r="L148" s="40">
        <v>57.76</v>
      </c>
      <c r="M148" s="40">
        <v>55.17</v>
      </c>
      <c r="N148" s="40">
        <v>57.69</v>
      </c>
      <c r="O148" s="40">
        <v>59.29</v>
      </c>
      <c r="Q148" s="50"/>
      <c r="R148" s="49">
        <f t="shared" si="597"/>
        <v>60.8183428509859</v>
      </c>
      <c r="S148" s="49">
        <f t="shared" ref="S148:AE148" si="775">(C148-MIN($B$114:$O$153)/(MAX($B$114:$O$153)-MIN($B$114:$O$153)))</f>
        <v>59.7383428509859</v>
      </c>
      <c r="T148" s="49">
        <f t="shared" si="775"/>
        <v>61.7483428509859</v>
      </c>
      <c r="U148" s="49">
        <f t="shared" si="775"/>
        <v>60.0083428509859</v>
      </c>
      <c r="V148" s="49">
        <f t="shared" si="775"/>
        <v>66.5283428509859</v>
      </c>
      <c r="W148" s="49">
        <f t="shared" si="775"/>
        <v>58.0783428509859</v>
      </c>
      <c r="X148" s="49">
        <f t="shared" si="775"/>
        <v>54.7583428509859</v>
      </c>
      <c r="Y148" s="49">
        <f t="shared" si="775"/>
        <v>54.9383428509859</v>
      </c>
      <c r="Z148" s="49">
        <f t="shared" si="775"/>
        <v>52.7083428509859</v>
      </c>
      <c r="AA148" s="49">
        <f t="shared" si="775"/>
        <v>57.3283428509859</v>
      </c>
      <c r="AB148" s="49">
        <f t="shared" si="775"/>
        <v>57.7383428509859</v>
      </c>
      <c r="AC148" s="49">
        <f t="shared" si="775"/>
        <v>55.1483428509859</v>
      </c>
      <c r="AD148" s="49">
        <f t="shared" si="775"/>
        <v>57.6683428509859</v>
      </c>
      <c r="AE148" s="49">
        <f t="shared" si="775"/>
        <v>59.2683428509859</v>
      </c>
      <c r="AF148" s="50"/>
      <c r="AG148" s="49">
        <f t="shared" si="599"/>
        <v>60.8184428509859</v>
      </c>
      <c r="AH148" s="49">
        <f t="shared" ref="AH148:AT148" si="776">S148+0.0001</f>
        <v>59.7384428509859</v>
      </c>
      <c r="AI148" s="49">
        <f t="shared" si="776"/>
        <v>61.7484428509859</v>
      </c>
      <c r="AJ148" s="49">
        <f t="shared" si="776"/>
        <v>60.0084428509859</v>
      </c>
      <c r="AK148" s="49">
        <f t="shared" si="776"/>
        <v>66.5284428509859</v>
      </c>
      <c r="AL148" s="49">
        <f t="shared" si="776"/>
        <v>58.0784428509859</v>
      </c>
      <c r="AM148" s="49">
        <f t="shared" si="776"/>
        <v>54.7584428509859</v>
      </c>
      <c r="AN148" s="49">
        <f t="shared" si="776"/>
        <v>54.9384428509859</v>
      </c>
      <c r="AO148" s="49">
        <f t="shared" si="776"/>
        <v>52.7084428509859</v>
      </c>
      <c r="AP148" s="49">
        <f t="shared" si="776"/>
        <v>57.3284428509859</v>
      </c>
      <c r="AQ148" s="49">
        <f t="shared" si="776"/>
        <v>57.7384428509859</v>
      </c>
      <c r="AR148" s="49">
        <f t="shared" si="776"/>
        <v>55.1484428509859</v>
      </c>
      <c r="AS148" s="49">
        <f t="shared" si="776"/>
        <v>57.6684428509859</v>
      </c>
      <c r="AT148" s="49">
        <f t="shared" si="776"/>
        <v>59.2684428509859</v>
      </c>
      <c r="AU148" s="49">
        <f t="shared" si="601"/>
        <v>816.478199913803</v>
      </c>
      <c r="AV148" s="50"/>
      <c r="AW148" s="49">
        <f t="shared" si="602"/>
        <v>0.00407464924860492</v>
      </c>
      <c r="AX148" s="49">
        <f t="shared" ref="AX148:BJ148" si="777">AH148/$AU$154</f>
        <v>0.00400229255905146</v>
      </c>
      <c r="AY148" s="49">
        <f t="shared" si="777"/>
        <v>0.00413695639794261</v>
      </c>
      <c r="AZ148" s="49">
        <f t="shared" si="777"/>
        <v>0.00402038173143982</v>
      </c>
      <c r="BA148" s="49">
        <f t="shared" si="777"/>
        <v>0.00445720174615142</v>
      </c>
      <c r="BB148" s="49">
        <f t="shared" si="777"/>
        <v>0.00389107764733041</v>
      </c>
      <c r="BC148" s="49">
        <f t="shared" si="777"/>
        <v>0.00366864782388831</v>
      </c>
      <c r="BD148" s="49">
        <f t="shared" si="777"/>
        <v>0.00368070727214722</v>
      </c>
      <c r="BE148" s="49">
        <f t="shared" si="777"/>
        <v>0.00353130410760629</v>
      </c>
      <c r="BF148" s="49">
        <f t="shared" si="777"/>
        <v>0.00384082994625162</v>
      </c>
      <c r="BG148" s="49">
        <f t="shared" si="777"/>
        <v>0.00386829868950803</v>
      </c>
      <c r="BH148" s="49">
        <f t="shared" si="777"/>
        <v>0.00369477662844928</v>
      </c>
      <c r="BI148" s="49">
        <f t="shared" si="777"/>
        <v>0.00386360890407401</v>
      </c>
      <c r="BJ148" s="49">
        <f t="shared" si="777"/>
        <v>0.00397080399970875</v>
      </c>
      <c r="BK148" s="49"/>
      <c r="BL148" s="49">
        <f t="shared" si="604"/>
        <v>-0.0224226750609516</v>
      </c>
      <c r="BM148" s="49">
        <f t="shared" si="605"/>
        <v>-0.0220962087307492</v>
      </c>
      <c r="BN148" s="49">
        <f t="shared" si="606"/>
        <v>-0.022702768350785</v>
      </c>
      <c r="BO148" s="49">
        <f t="shared" si="607"/>
        <v>-0.0221779470346931</v>
      </c>
      <c r="BP148" s="49">
        <f t="shared" si="608"/>
        <v>-0.0241278765765891</v>
      </c>
      <c r="BQ148" s="49">
        <f t="shared" si="609"/>
        <v>-0.0215918588535046</v>
      </c>
      <c r="BR148" s="49">
        <f t="shared" ref="BR148:BY148" si="778">BC148*LN(BC148)</f>
        <v>-0.0205735279874959</v>
      </c>
      <c r="BS148" s="49">
        <f t="shared" si="778"/>
        <v>-0.0206290773075281</v>
      </c>
      <c r="BT148" s="49">
        <f t="shared" si="778"/>
        <v>-0.0199380538899563</v>
      </c>
      <c r="BU148" s="49">
        <f t="shared" si="778"/>
        <v>-0.0213629527434683</v>
      </c>
      <c r="BV148" s="49">
        <f t="shared" si="778"/>
        <v>-0.0214881689934448</v>
      </c>
      <c r="BW148" s="49">
        <f t="shared" si="778"/>
        <v>-0.0206938349183938</v>
      </c>
      <c r="BX148" s="49">
        <f t="shared" si="778"/>
        <v>-0.0214668044558988</v>
      </c>
      <c r="BY148" s="49">
        <f t="shared" si="778"/>
        <v>-0.0219537282861817</v>
      </c>
      <c r="BZ148" s="49">
        <f t="shared" si="611"/>
        <v>-0.30322548318964</v>
      </c>
      <c r="CA148" s="49"/>
      <c r="CB148" s="49"/>
      <c r="CC148" s="50"/>
      <c r="CD148" s="49"/>
      <c r="CE148" s="49"/>
      <c r="CF148" s="49">
        <f t="shared" si="733"/>
        <v>0.00154706897421826</v>
      </c>
      <c r="CG148" s="49">
        <f t="shared" ref="CG148:CS148" si="779">AX148*$CD$154</f>
        <v>0.00151959647716256</v>
      </c>
      <c r="CH148" s="49">
        <f t="shared" si="779"/>
        <v>0.00157072584668288</v>
      </c>
      <c r="CI148" s="49">
        <f t="shared" si="779"/>
        <v>0.00152646460142648</v>
      </c>
      <c r="CJ148" s="49">
        <f t="shared" si="779"/>
        <v>0.00169231708365161</v>
      </c>
      <c r="CK148" s="49">
        <f t="shared" si="779"/>
        <v>0.00147737023168807</v>
      </c>
      <c r="CL148" s="49">
        <f t="shared" si="779"/>
        <v>0.00139291774073907</v>
      </c>
      <c r="CM148" s="49">
        <f t="shared" si="779"/>
        <v>0.00139749649024836</v>
      </c>
      <c r="CN148" s="49">
        <f t="shared" si="779"/>
        <v>0.0013407708713278</v>
      </c>
      <c r="CO148" s="49">
        <f t="shared" si="779"/>
        <v>0.00145829210873272</v>
      </c>
      <c r="CP148" s="49">
        <f t="shared" si="779"/>
        <v>0.00146872148261498</v>
      </c>
      <c r="CQ148" s="49">
        <f t="shared" si="779"/>
        <v>0.00140283836467585</v>
      </c>
      <c r="CR148" s="49">
        <f t="shared" si="779"/>
        <v>0.00146694085780581</v>
      </c>
      <c r="CS148" s="49">
        <f t="shared" si="779"/>
        <v>0.00150764085344388</v>
      </c>
      <c r="CT148" s="59">
        <v>2018</v>
      </c>
    </row>
    <row r="149" ht="22.5" customHeight="1" spans="1:98">
      <c r="A149" s="43">
        <v>2017</v>
      </c>
      <c r="B149" s="40">
        <v>59.03</v>
      </c>
      <c r="C149" s="40">
        <v>59.62</v>
      </c>
      <c r="D149" s="40">
        <v>67.33</v>
      </c>
      <c r="E149" s="40">
        <v>58.34</v>
      </c>
      <c r="F149" s="40">
        <v>56.3</v>
      </c>
      <c r="G149" s="40">
        <v>57.46</v>
      </c>
      <c r="H149" s="40">
        <v>71.2</v>
      </c>
      <c r="I149" s="40">
        <v>54.36</v>
      </c>
      <c r="J149" s="40">
        <v>47.86</v>
      </c>
      <c r="K149" s="40">
        <v>55.31</v>
      </c>
      <c r="L149" s="40">
        <v>58.02</v>
      </c>
      <c r="M149" s="40">
        <v>53.36</v>
      </c>
      <c r="N149" s="40">
        <v>59.24</v>
      </c>
      <c r="O149" s="40">
        <v>59.88</v>
      </c>
      <c r="Q149" s="50"/>
      <c r="R149" s="49">
        <f t="shared" si="597"/>
        <v>59.0083428509859</v>
      </c>
      <c r="S149" s="49">
        <f t="shared" ref="S149:AE149" si="780">(C149-MIN($B$114:$O$153)/(MAX($B$114:$O$153)-MIN($B$114:$O$153)))</f>
        <v>59.5983428509859</v>
      </c>
      <c r="T149" s="49">
        <f t="shared" si="780"/>
        <v>67.3083428509859</v>
      </c>
      <c r="U149" s="49">
        <f t="shared" si="780"/>
        <v>58.3183428509859</v>
      </c>
      <c r="V149" s="49">
        <f t="shared" si="780"/>
        <v>56.2783428509859</v>
      </c>
      <c r="W149" s="49">
        <f t="shared" si="780"/>
        <v>57.4383428509859</v>
      </c>
      <c r="X149" s="49">
        <f t="shared" si="780"/>
        <v>71.1783428509859</v>
      </c>
      <c r="Y149" s="49">
        <f t="shared" si="780"/>
        <v>54.3383428509859</v>
      </c>
      <c r="Z149" s="49">
        <f t="shared" si="780"/>
        <v>47.8383428509859</v>
      </c>
      <c r="AA149" s="49">
        <f t="shared" si="780"/>
        <v>55.2883428509859</v>
      </c>
      <c r="AB149" s="49">
        <f t="shared" si="780"/>
        <v>57.9983428509859</v>
      </c>
      <c r="AC149" s="49">
        <f t="shared" si="780"/>
        <v>53.3383428509859</v>
      </c>
      <c r="AD149" s="49">
        <f t="shared" si="780"/>
        <v>59.2183428509859</v>
      </c>
      <c r="AE149" s="49">
        <f t="shared" si="780"/>
        <v>59.8583428509859</v>
      </c>
      <c r="AF149" s="50"/>
      <c r="AG149" s="49">
        <f t="shared" si="599"/>
        <v>59.0084428509859</v>
      </c>
      <c r="AH149" s="49">
        <f t="shared" ref="AH149:AT149" si="781">S149+0.0001</f>
        <v>59.5984428509859</v>
      </c>
      <c r="AI149" s="49">
        <f t="shared" si="781"/>
        <v>67.3084428509859</v>
      </c>
      <c r="AJ149" s="49">
        <f t="shared" si="781"/>
        <v>58.3184428509859</v>
      </c>
      <c r="AK149" s="49">
        <f t="shared" si="781"/>
        <v>56.2784428509859</v>
      </c>
      <c r="AL149" s="49">
        <f t="shared" si="781"/>
        <v>57.4384428509859</v>
      </c>
      <c r="AM149" s="49">
        <f t="shared" si="781"/>
        <v>71.1784428509859</v>
      </c>
      <c r="AN149" s="49">
        <f t="shared" si="781"/>
        <v>54.3384428509859</v>
      </c>
      <c r="AO149" s="49">
        <f t="shared" si="781"/>
        <v>47.8384428509859</v>
      </c>
      <c r="AP149" s="49">
        <f t="shared" si="781"/>
        <v>55.2884428509859</v>
      </c>
      <c r="AQ149" s="49">
        <f t="shared" si="781"/>
        <v>57.9984428509859</v>
      </c>
      <c r="AR149" s="49">
        <f t="shared" si="781"/>
        <v>53.3384428509859</v>
      </c>
      <c r="AS149" s="49">
        <f t="shared" si="781"/>
        <v>59.2184428509859</v>
      </c>
      <c r="AT149" s="49">
        <f t="shared" si="781"/>
        <v>59.8584428509859</v>
      </c>
      <c r="AU149" s="49">
        <f t="shared" si="601"/>
        <v>817.008199913802</v>
      </c>
      <c r="AV149" s="50"/>
      <c r="AW149" s="49">
        <f t="shared" si="602"/>
        <v>0.00395338479666811</v>
      </c>
      <c r="AX149" s="49">
        <f t="shared" ref="AX149:BJ149" si="782">AH149/$AU$154</f>
        <v>0.00399291298818342</v>
      </c>
      <c r="AY149" s="49">
        <f t="shared" si="782"/>
        <v>0.00450945935527336</v>
      </c>
      <c r="AZ149" s="49">
        <f t="shared" si="782"/>
        <v>0.00390715691167562</v>
      </c>
      <c r="BA149" s="49">
        <f t="shared" si="782"/>
        <v>0.00377048316474132</v>
      </c>
      <c r="BB149" s="49">
        <f t="shared" si="782"/>
        <v>0.00384819960907651</v>
      </c>
      <c r="BC149" s="49">
        <f t="shared" si="782"/>
        <v>0.00476873749283991</v>
      </c>
      <c r="BD149" s="49">
        <f t="shared" si="782"/>
        <v>0.00364050911128419</v>
      </c>
      <c r="BE149" s="49">
        <f t="shared" si="782"/>
        <v>0.00320502903526803</v>
      </c>
      <c r="BF149" s="49">
        <f t="shared" si="782"/>
        <v>0.00370415619931732</v>
      </c>
      <c r="BG149" s="49">
        <f t="shared" si="782"/>
        <v>0.00388571789254867</v>
      </c>
      <c r="BH149" s="49">
        <f t="shared" si="782"/>
        <v>0.00357351217651247</v>
      </c>
      <c r="BI149" s="49">
        <f t="shared" si="782"/>
        <v>0.00396745415297017</v>
      </c>
      <c r="BJ149" s="49">
        <f t="shared" si="782"/>
        <v>0.00401033219122407</v>
      </c>
      <c r="BK149" s="49"/>
      <c r="BL149" s="49">
        <f t="shared" si="604"/>
        <v>-0.0218748021679229</v>
      </c>
      <c r="BM149" s="49">
        <f t="shared" si="605"/>
        <v>-0.0220537937425677</v>
      </c>
      <c r="BN149" s="49">
        <f t="shared" si="606"/>
        <v>-0.0243581964883269</v>
      </c>
      <c r="BO149" s="49">
        <f t="shared" si="607"/>
        <v>-0.02166497136172</v>
      </c>
      <c r="BP149" s="49">
        <f t="shared" si="608"/>
        <v>-0.0210413778385001</v>
      </c>
      <c r="BQ149" s="49">
        <f t="shared" si="609"/>
        <v>-0.0213965665717777</v>
      </c>
      <c r="BR149" s="49">
        <f t="shared" ref="BR149:BY149" si="783">BC149*LN(BC149)</f>
        <v>-0.0254921145293345</v>
      </c>
      <c r="BS149" s="49">
        <f t="shared" si="783"/>
        <v>-0.0204437585200974</v>
      </c>
      <c r="BT149" s="49">
        <f t="shared" si="783"/>
        <v>-0.0184065911348922</v>
      </c>
      <c r="BU149" s="49">
        <f t="shared" si="783"/>
        <v>-0.020736976882564</v>
      </c>
      <c r="BV149" s="49">
        <f t="shared" si="783"/>
        <v>-0.0215674732653988</v>
      </c>
      <c r="BW149" s="49">
        <f t="shared" si="783"/>
        <v>-0.020133905046248</v>
      </c>
      <c r="BX149" s="49">
        <f t="shared" si="783"/>
        <v>-0.0219385561314769</v>
      </c>
      <c r="BY149" s="49">
        <f t="shared" si="783"/>
        <v>-0.0221325469374674</v>
      </c>
      <c r="BZ149" s="49">
        <f t="shared" si="611"/>
        <v>-0.303241630618295</v>
      </c>
      <c r="CA149" s="49"/>
      <c r="CB149" s="49"/>
      <c r="CC149" s="50"/>
      <c r="CD149" s="49"/>
      <c r="CE149" s="49"/>
      <c r="CF149" s="49">
        <f t="shared" si="733"/>
        <v>0.00150102710415269</v>
      </c>
      <c r="CG149" s="49">
        <f t="shared" ref="CG149:CS149" si="784">AX149*$CD$154</f>
        <v>0.00151603522754423</v>
      </c>
      <c r="CH149" s="49">
        <f t="shared" si="784"/>
        <v>0.00171215833152517</v>
      </c>
      <c r="CI149" s="49">
        <f t="shared" si="784"/>
        <v>0.00148347523103377</v>
      </c>
      <c r="CJ149" s="49">
        <f t="shared" si="784"/>
        <v>0.00143158273659524</v>
      </c>
      <c r="CK149" s="49">
        <f t="shared" si="784"/>
        <v>0.00146109023343284</v>
      </c>
      <c r="CL149" s="49">
        <f t="shared" si="784"/>
        <v>0.00181060144597475</v>
      </c>
      <c r="CM149" s="49">
        <f t="shared" si="784"/>
        <v>0.00138223399188408</v>
      </c>
      <c r="CN149" s="49">
        <f t="shared" si="784"/>
        <v>0.00121689025960443</v>
      </c>
      <c r="CO149" s="49">
        <f t="shared" si="784"/>
        <v>0.00140639961429418</v>
      </c>
      <c r="CP149" s="49">
        <f t="shared" si="784"/>
        <v>0.00147533523190616</v>
      </c>
      <c r="CQ149" s="49">
        <f t="shared" si="784"/>
        <v>0.00135679649461029</v>
      </c>
      <c r="CR149" s="49">
        <f t="shared" si="784"/>
        <v>0.00150636897858019</v>
      </c>
      <c r="CS149" s="49">
        <f t="shared" si="784"/>
        <v>0.00152264897683542</v>
      </c>
      <c r="CT149" s="59">
        <v>2017</v>
      </c>
    </row>
    <row r="150" ht="22.5" customHeight="1" spans="1:98">
      <c r="A150" s="43">
        <v>2016</v>
      </c>
      <c r="B150" s="40">
        <v>57.36</v>
      </c>
      <c r="C150" s="40">
        <v>58.65</v>
      </c>
      <c r="D150" s="40">
        <v>61.77</v>
      </c>
      <c r="E150" s="40">
        <v>56.88</v>
      </c>
      <c r="F150" s="40">
        <v>53.84</v>
      </c>
      <c r="G150" s="40">
        <v>50.96</v>
      </c>
      <c r="H150" s="40">
        <v>50.62</v>
      </c>
      <c r="I150" s="40">
        <v>39.75</v>
      </c>
      <c r="J150" s="40">
        <v>51.34</v>
      </c>
      <c r="K150" s="40">
        <v>50.58</v>
      </c>
      <c r="L150" s="40">
        <v>55.66</v>
      </c>
      <c r="M150" s="40">
        <v>53.75</v>
      </c>
      <c r="N150" s="40">
        <v>60.05</v>
      </c>
      <c r="O150" s="40">
        <v>58.23</v>
      </c>
      <c r="Q150" s="50"/>
      <c r="R150" s="49">
        <f t="shared" si="597"/>
        <v>57.3383428509859</v>
      </c>
      <c r="S150" s="49">
        <f t="shared" ref="S150:AE150" si="785">(C150-MIN($B$114:$O$153)/(MAX($B$114:$O$153)-MIN($B$114:$O$153)))</f>
        <v>58.6283428509859</v>
      </c>
      <c r="T150" s="49">
        <f t="shared" si="785"/>
        <v>61.7483428509859</v>
      </c>
      <c r="U150" s="49">
        <f t="shared" si="785"/>
        <v>56.8583428509859</v>
      </c>
      <c r="V150" s="49">
        <f t="shared" si="785"/>
        <v>53.8183428509859</v>
      </c>
      <c r="W150" s="49">
        <f t="shared" si="785"/>
        <v>50.9383428509859</v>
      </c>
      <c r="X150" s="49">
        <f t="shared" si="785"/>
        <v>50.5983428509859</v>
      </c>
      <c r="Y150" s="49">
        <f t="shared" si="785"/>
        <v>39.7283428509859</v>
      </c>
      <c r="Z150" s="49">
        <f t="shared" si="785"/>
        <v>51.3183428509859</v>
      </c>
      <c r="AA150" s="49">
        <f t="shared" si="785"/>
        <v>50.5583428509859</v>
      </c>
      <c r="AB150" s="49">
        <f t="shared" si="785"/>
        <v>55.6383428509859</v>
      </c>
      <c r="AC150" s="49">
        <f t="shared" si="785"/>
        <v>53.7283428509859</v>
      </c>
      <c r="AD150" s="49">
        <f t="shared" si="785"/>
        <v>60.0283428509859</v>
      </c>
      <c r="AE150" s="49">
        <f t="shared" si="785"/>
        <v>58.2083428509859</v>
      </c>
      <c r="AF150" s="50"/>
      <c r="AG150" s="49">
        <f t="shared" si="599"/>
        <v>57.3384428509859</v>
      </c>
      <c r="AH150" s="49">
        <f t="shared" ref="AH150:AT150" si="786">S150+0.0001</f>
        <v>58.6284428509859</v>
      </c>
      <c r="AI150" s="49">
        <f t="shared" si="786"/>
        <v>61.7484428509859</v>
      </c>
      <c r="AJ150" s="49">
        <f t="shared" si="786"/>
        <v>56.8584428509859</v>
      </c>
      <c r="AK150" s="49">
        <f t="shared" si="786"/>
        <v>53.8184428509859</v>
      </c>
      <c r="AL150" s="49">
        <f t="shared" si="786"/>
        <v>50.9384428509859</v>
      </c>
      <c r="AM150" s="49">
        <f t="shared" si="786"/>
        <v>50.5984428509859</v>
      </c>
      <c r="AN150" s="49">
        <f t="shared" si="786"/>
        <v>39.7284428509859</v>
      </c>
      <c r="AO150" s="49">
        <f t="shared" si="786"/>
        <v>51.3184428509859</v>
      </c>
      <c r="AP150" s="49">
        <f t="shared" si="786"/>
        <v>50.5584428509859</v>
      </c>
      <c r="AQ150" s="49">
        <f t="shared" si="786"/>
        <v>55.6384428509859</v>
      </c>
      <c r="AR150" s="49">
        <f t="shared" si="786"/>
        <v>53.7284428509859</v>
      </c>
      <c r="AS150" s="49">
        <f t="shared" si="786"/>
        <v>60.0284428509859</v>
      </c>
      <c r="AT150" s="49">
        <f t="shared" si="786"/>
        <v>58.2084428509859</v>
      </c>
      <c r="AU150" s="49">
        <f t="shared" si="601"/>
        <v>759.138199913802</v>
      </c>
      <c r="AV150" s="50"/>
      <c r="AW150" s="49">
        <f t="shared" si="602"/>
        <v>0.00384149991559934</v>
      </c>
      <c r="AX150" s="49">
        <f t="shared" ref="AX150:BJ150" si="787">AH150/$AU$154</f>
        <v>0.00392792596145485</v>
      </c>
      <c r="AY150" s="49">
        <f t="shared" si="787"/>
        <v>0.00413695639794261</v>
      </c>
      <c r="AZ150" s="49">
        <f t="shared" si="787"/>
        <v>0.00380934138690892</v>
      </c>
      <c r="BA150" s="49">
        <f t="shared" si="787"/>
        <v>0.00360567070520289</v>
      </c>
      <c r="BB150" s="49">
        <f t="shared" si="787"/>
        <v>0.00341271953306035</v>
      </c>
      <c r="BC150" s="49">
        <f t="shared" si="787"/>
        <v>0.00338994057523796</v>
      </c>
      <c r="BD150" s="49">
        <f t="shared" si="787"/>
        <v>0.0026616838942694</v>
      </c>
      <c r="BE150" s="49">
        <f t="shared" si="787"/>
        <v>0.0034381783682736</v>
      </c>
      <c r="BF150" s="49">
        <f t="shared" si="787"/>
        <v>0.0033872606978471</v>
      </c>
      <c r="BG150" s="49">
        <f t="shared" si="787"/>
        <v>0.00372760512648742</v>
      </c>
      <c r="BH150" s="49">
        <f t="shared" si="787"/>
        <v>0.00359964098107344</v>
      </c>
      <c r="BI150" s="49">
        <f t="shared" si="787"/>
        <v>0.00402172167013526</v>
      </c>
      <c r="BJ150" s="49">
        <f t="shared" si="787"/>
        <v>0.00389978724885073</v>
      </c>
      <c r="BK150" s="49"/>
      <c r="BL150" s="49">
        <f t="shared" si="604"/>
        <v>-0.02136600912996</v>
      </c>
      <c r="BM150" s="49">
        <f t="shared" si="605"/>
        <v>-0.0217593104540684</v>
      </c>
      <c r="BN150" s="49">
        <f t="shared" si="606"/>
        <v>-0.022702768350785</v>
      </c>
      <c r="BO150" s="49">
        <f t="shared" si="607"/>
        <v>-0.0212191704005045</v>
      </c>
      <c r="BP150" s="49">
        <f t="shared" si="608"/>
        <v>-0.0202827900371556</v>
      </c>
      <c r="BQ150" s="49">
        <f t="shared" si="609"/>
        <v>-0.0193850857550248</v>
      </c>
      <c r="BR150" s="49">
        <f t="shared" ref="BR150:BY150" si="788">BC150*LN(BC150)</f>
        <v>-0.0192783984422845</v>
      </c>
      <c r="BS150" s="49">
        <f t="shared" si="788"/>
        <v>-0.0157805816600927</v>
      </c>
      <c r="BT150" s="49">
        <f t="shared" si="788"/>
        <v>-0.0195041446353121</v>
      </c>
      <c r="BU150" s="49">
        <f t="shared" si="788"/>
        <v>-0.0192658369504569</v>
      </c>
      <c r="BV150" s="49">
        <f t="shared" si="788"/>
        <v>-0.0208447280146541</v>
      </c>
      <c r="BW150" s="49">
        <f t="shared" si="788"/>
        <v>-0.0202548960263052</v>
      </c>
      <c r="BX150" s="49">
        <f t="shared" si="788"/>
        <v>-0.0221839984816381</v>
      </c>
      <c r="BY150" s="49">
        <f t="shared" si="788"/>
        <v>-0.021631469692599</v>
      </c>
      <c r="BZ150" s="49">
        <f t="shared" si="611"/>
        <v>-0.285459188030841</v>
      </c>
      <c r="CA150" s="52"/>
      <c r="CB150" s="52" t="s">
        <v>18</v>
      </c>
      <c r="CC150" s="52" t="s">
        <v>19</v>
      </c>
      <c r="CD150" s="52" t="s">
        <v>20</v>
      </c>
      <c r="CE150" s="52" t="s">
        <v>21</v>
      </c>
      <c r="CF150" s="49">
        <f t="shared" si="733"/>
        <v>0.00145854648370546</v>
      </c>
      <c r="CG150" s="49">
        <f t="shared" ref="CG150:CS150" si="789">AX150*$CD$154</f>
        <v>0.00149136085518865</v>
      </c>
      <c r="CH150" s="49">
        <f t="shared" si="789"/>
        <v>0.00157072584668288</v>
      </c>
      <c r="CI150" s="49">
        <f t="shared" si="789"/>
        <v>0.00144633648501404</v>
      </c>
      <c r="CJ150" s="49">
        <f t="shared" si="789"/>
        <v>0.00136900649330171</v>
      </c>
      <c r="CK150" s="49">
        <f t="shared" si="789"/>
        <v>0.00129574650115319</v>
      </c>
      <c r="CL150" s="49">
        <f t="shared" si="789"/>
        <v>0.0012870977520801</v>
      </c>
      <c r="CM150" s="49">
        <f t="shared" si="789"/>
        <v>0.00101059215671397</v>
      </c>
      <c r="CN150" s="49">
        <f t="shared" si="789"/>
        <v>0.00130541275011723</v>
      </c>
      <c r="CO150" s="49">
        <f t="shared" si="789"/>
        <v>0.00128608025218915</v>
      </c>
      <c r="CP150" s="49">
        <f t="shared" si="789"/>
        <v>0.00141530273834001</v>
      </c>
      <c r="CQ150" s="49">
        <f t="shared" si="789"/>
        <v>0.00136671711854707</v>
      </c>
      <c r="CR150" s="49">
        <f t="shared" si="789"/>
        <v>0.00152697335137196</v>
      </c>
      <c r="CS150" s="49">
        <f t="shared" si="789"/>
        <v>0.00148067710633366</v>
      </c>
      <c r="CT150" s="59">
        <v>2016</v>
      </c>
    </row>
    <row r="151" ht="22.5" customHeight="1" spans="1:98">
      <c r="A151" s="43">
        <v>2015</v>
      </c>
      <c r="B151" s="40">
        <v>55.11</v>
      </c>
      <c r="C151" s="40">
        <v>57</v>
      </c>
      <c r="D151" s="40">
        <v>63.84</v>
      </c>
      <c r="E151" s="40">
        <v>55.67</v>
      </c>
      <c r="F151" s="40">
        <v>63.61</v>
      </c>
      <c r="G151" s="40">
        <v>51.05</v>
      </c>
      <c r="H151" s="40">
        <v>50.38</v>
      </c>
      <c r="I151" s="40">
        <v>50.02</v>
      </c>
      <c r="J151" s="40">
        <v>51.39</v>
      </c>
      <c r="K151" s="40">
        <v>55.27</v>
      </c>
      <c r="L151" s="40">
        <v>55.19</v>
      </c>
      <c r="M151" s="40">
        <v>54.36</v>
      </c>
      <c r="N151" s="40">
        <v>57.11</v>
      </c>
      <c r="O151" s="40">
        <v>57.57</v>
      </c>
      <c r="Q151" s="50"/>
      <c r="R151" s="49">
        <f t="shared" si="597"/>
        <v>55.0883428509859</v>
      </c>
      <c r="S151" s="49">
        <f t="shared" ref="S151:AE151" si="790">(C151-MIN($B$114:$O$153)/(MAX($B$114:$O$153)-MIN($B$114:$O$153)))</f>
        <v>56.9783428509859</v>
      </c>
      <c r="T151" s="49">
        <f t="shared" si="790"/>
        <v>63.8183428509859</v>
      </c>
      <c r="U151" s="49">
        <f t="shared" si="790"/>
        <v>55.6483428509859</v>
      </c>
      <c r="V151" s="49">
        <f t="shared" si="790"/>
        <v>63.5883428509859</v>
      </c>
      <c r="W151" s="49">
        <f t="shared" si="790"/>
        <v>51.0283428509859</v>
      </c>
      <c r="X151" s="49">
        <f t="shared" si="790"/>
        <v>50.3583428509859</v>
      </c>
      <c r="Y151" s="49">
        <f t="shared" si="790"/>
        <v>49.9983428509859</v>
      </c>
      <c r="Z151" s="49">
        <f t="shared" si="790"/>
        <v>51.3683428509859</v>
      </c>
      <c r="AA151" s="49">
        <f t="shared" si="790"/>
        <v>55.2483428509859</v>
      </c>
      <c r="AB151" s="49">
        <f t="shared" si="790"/>
        <v>55.1683428509859</v>
      </c>
      <c r="AC151" s="49">
        <f t="shared" si="790"/>
        <v>54.3383428509859</v>
      </c>
      <c r="AD151" s="49">
        <f t="shared" si="790"/>
        <v>57.0883428509859</v>
      </c>
      <c r="AE151" s="49">
        <f t="shared" si="790"/>
        <v>57.5483428509859</v>
      </c>
      <c r="AF151" s="50"/>
      <c r="AG151" s="49">
        <f t="shared" si="599"/>
        <v>55.0884428509859</v>
      </c>
      <c r="AH151" s="49">
        <f t="shared" ref="AH151:AT151" si="791">S151+0.0001</f>
        <v>56.9784428509859</v>
      </c>
      <c r="AI151" s="49">
        <f t="shared" si="791"/>
        <v>63.8184428509859</v>
      </c>
      <c r="AJ151" s="49">
        <f t="shared" si="791"/>
        <v>55.6484428509859</v>
      </c>
      <c r="AK151" s="49">
        <f t="shared" si="791"/>
        <v>63.5884428509859</v>
      </c>
      <c r="AL151" s="49">
        <f t="shared" si="791"/>
        <v>51.0284428509859</v>
      </c>
      <c r="AM151" s="49">
        <f t="shared" si="791"/>
        <v>50.3584428509859</v>
      </c>
      <c r="AN151" s="49">
        <f t="shared" si="791"/>
        <v>49.9984428509859</v>
      </c>
      <c r="AO151" s="49">
        <f t="shared" si="791"/>
        <v>51.3684428509859</v>
      </c>
      <c r="AP151" s="49">
        <f t="shared" si="791"/>
        <v>55.2484428509859</v>
      </c>
      <c r="AQ151" s="49">
        <f t="shared" si="791"/>
        <v>55.1684428509859</v>
      </c>
      <c r="AR151" s="49">
        <f t="shared" si="791"/>
        <v>54.3384428509859</v>
      </c>
      <c r="AS151" s="49">
        <f t="shared" si="791"/>
        <v>57.0884428509859</v>
      </c>
      <c r="AT151" s="49">
        <f t="shared" si="791"/>
        <v>57.5484428509859</v>
      </c>
      <c r="AU151" s="49">
        <f t="shared" si="601"/>
        <v>777.268199913802</v>
      </c>
      <c r="AV151" s="50"/>
      <c r="AW151" s="49">
        <f t="shared" si="602"/>
        <v>0.00369075681236298</v>
      </c>
      <c r="AX151" s="49">
        <f t="shared" ref="AX151:BJ151" si="792">AH151/$AU$154</f>
        <v>0.00381738101908152</v>
      </c>
      <c r="AY151" s="49">
        <f t="shared" si="792"/>
        <v>0.00427564005292007</v>
      </c>
      <c r="AZ151" s="49">
        <f t="shared" si="792"/>
        <v>0.00372827509583514</v>
      </c>
      <c r="BA151" s="49">
        <f t="shared" si="792"/>
        <v>0.00426023075792257</v>
      </c>
      <c r="BB151" s="49">
        <f t="shared" si="792"/>
        <v>0.0034187492571898</v>
      </c>
      <c r="BC151" s="49">
        <f t="shared" si="792"/>
        <v>0.00337386131089275</v>
      </c>
      <c r="BD151" s="49">
        <f t="shared" si="792"/>
        <v>0.00334974241437493</v>
      </c>
      <c r="BE151" s="49">
        <f t="shared" si="792"/>
        <v>0.00344152821501219</v>
      </c>
      <c r="BF151" s="49">
        <f t="shared" si="792"/>
        <v>0.00370147632192645</v>
      </c>
      <c r="BG151" s="49">
        <f t="shared" si="792"/>
        <v>0.00369611656714471</v>
      </c>
      <c r="BH151" s="49">
        <f t="shared" si="792"/>
        <v>0.00364050911128419</v>
      </c>
      <c r="BI151" s="49">
        <f t="shared" si="792"/>
        <v>0.00382475068190641</v>
      </c>
      <c r="BJ151" s="49">
        <f t="shared" si="792"/>
        <v>0.0038555692719014</v>
      </c>
      <c r="BK151" s="49"/>
      <c r="BL151" s="49">
        <f t="shared" si="604"/>
        <v>-0.0206753382196132</v>
      </c>
      <c r="BM151" s="49">
        <f t="shared" si="605"/>
        <v>-0.0212559054452572</v>
      </c>
      <c r="BN151" s="49">
        <f t="shared" si="606"/>
        <v>-0.0233228531493353</v>
      </c>
      <c r="BO151" s="49">
        <f t="shared" si="607"/>
        <v>-0.0208478044465322</v>
      </c>
      <c r="BP151" s="49">
        <f t="shared" si="608"/>
        <v>-0.0232541796904104</v>
      </c>
      <c r="BQ151" s="49">
        <f t="shared" si="609"/>
        <v>-0.0194133010223477</v>
      </c>
      <c r="BR151" s="49">
        <f t="shared" ref="BR151:BY151" si="793">BC151*LN(BC151)</f>
        <v>-0.0192029976543786</v>
      </c>
      <c r="BS151" s="49">
        <f t="shared" si="793"/>
        <v>-0.0190897526741031</v>
      </c>
      <c r="BT151" s="49">
        <f t="shared" si="793"/>
        <v>-0.0195197962129857</v>
      </c>
      <c r="BU151" s="49">
        <f t="shared" si="793"/>
        <v>-0.0207246530332625</v>
      </c>
      <c r="BV151" s="49">
        <f t="shared" si="793"/>
        <v>-0.0206999995125411</v>
      </c>
      <c r="BW151" s="49">
        <f t="shared" si="793"/>
        <v>-0.0204437585200974</v>
      </c>
      <c r="BX151" s="49">
        <f t="shared" si="793"/>
        <v>-0.0212895643611568</v>
      </c>
      <c r="BY151" s="49">
        <f t="shared" si="793"/>
        <v>-0.0214301662864836</v>
      </c>
      <c r="BZ151" s="49">
        <f t="shared" si="611"/>
        <v>-0.291170070228505</v>
      </c>
      <c r="CA151" s="51" t="s">
        <v>27</v>
      </c>
      <c r="CB151" s="51" t="s">
        <v>28</v>
      </c>
      <c r="CC151" s="48" t="s">
        <v>29</v>
      </c>
      <c r="CD151" s="51" t="s">
        <v>30</v>
      </c>
      <c r="CE151" s="51" t="s">
        <v>31</v>
      </c>
      <c r="CF151" s="49">
        <f t="shared" si="733"/>
        <v>0.00140131211483943</v>
      </c>
      <c r="CG151" s="49">
        <f t="shared" ref="CG151:CS151" si="794">AX151*$CD$154</f>
        <v>0.00144938898468689</v>
      </c>
      <c r="CH151" s="49">
        <f t="shared" si="794"/>
        <v>0.00162338146603964</v>
      </c>
      <c r="CI151" s="49">
        <f t="shared" si="794"/>
        <v>0.00141555711331275</v>
      </c>
      <c r="CJ151" s="49">
        <f t="shared" si="794"/>
        <v>0.00161753084166666</v>
      </c>
      <c r="CK151" s="49">
        <f t="shared" si="794"/>
        <v>0.00129803587590783</v>
      </c>
      <c r="CL151" s="49">
        <f t="shared" si="794"/>
        <v>0.00128099275273439</v>
      </c>
      <c r="CM151" s="49">
        <f t="shared" si="794"/>
        <v>0.00127183525371582</v>
      </c>
      <c r="CN151" s="49">
        <f t="shared" si="794"/>
        <v>0.00130668462498092</v>
      </c>
      <c r="CO151" s="49">
        <f t="shared" si="794"/>
        <v>0.00140538211440323</v>
      </c>
      <c r="CP151" s="49">
        <f t="shared" si="794"/>
        <v>0.00140334711462133</v>
      </c>
      <c r="CQ151" s="49">
        <f t="shared" si="794"/>
        <v>0.00138223399188408</v>
      </c>
      <c r="CR151" s="49">
        <f t="shared" si="794"/>
        <v>0.00145218710938701</v>
      </c>
      <c r="CS151" s="49">
        <f t="shared" si="794"/>
        <v>0.00146388835813296</v>
      </c>
      <c r="CT151" s="59">
        <v>2015</v>
      </c>
    </row>
    <row r="152" ht="22.5" customHeight="1" spans="1:98">
      <c r="A152" s="43">
        <v>2014</v>
      </c>
      <c r="B152" s="40">
        <v>55.1</v>
      </c>
      <c r="C152" s="40">
        <v>55.08</v>
      </c>
      <c r="D152" s="40">
        <v>64.96</v>
      </c>
      <c r="E152" s="40">
        <v>55.59</v>
      </c>
      <c r="F152" s="40">
        <v>73.85</v>
      </c>
      <c r="G152" s="40">
        <v>52.12</v>
      </c>
      <c r="H152" s="40">
        <v>72.08</v>
      </c>
      <c r="I152" s="40">
        <v>49.44</v>
      </c>
      <c r="J152" s="40">
        <v>51.15</v>
      </c>
      <c r="K152" s="40">
        <v>49.87</v>
      </c>
      <c r="L152" s="40">
        <v>56.67</v>
      </c>
      <c r="M152" s="40">
        <v>54.58</v>
      </c>
      <c r="N152" s="40">
        <v>58.83</v>
      </c>
      <c r="O152" s="40">
        <v>62.31</v>
      </c>
      <c r="Q152" s="50"/>
      <c r="R152" s="49">
        <f t="shared" si="597"/>
        <v>55.0783428509859</v>
      </c>
      <c r="S152" s="49">
        <f t="shared" ref="S152:AE152" si="795">(C152-MIN($B$114:$O$153)/(MAX($B$114:$O$153)-MIN($B$114:$O$153)))</f>
        <v>55.0583428509859</v>
      </c>
      <c r="T152" s="49">
        <f t="shared" si="795"/>
        <v>64.9383428509859</v>
      </c>
      <c r="U152" s="49">
        <f t="shared" si="795"/>
        <v>55.5683428509859</v>
      </c>
      <c r="V152" s="49">
        <f t="shared" si="795"/>
        <v>73.8283428509859</v>
      </c>
      <c r="W152" s="49">
        <f t="shared" si="795"/>
        <v>52.0983428509859</v>
      </c>
      <c r="X152" s="49">
        <f t="shared" si="795"/>
        <v>72.0583428509859</v>
      </c>
      <c r="Y152" s="49">
        <f t="shared" si="795"/>
        <v>49.4183428509859</v>
      </c>
      <c r="Z152" s="49">
        <f t="shared" si="795"/>
        <v>51.1283428509859</v>
      </c>
      <c r="AA152" s="49">
        <f t="shared" si="795"/>
        <v>49.8483428509859</v>
      </c>
      <c r="AB152" s="49">
        <f t="shared" si="795"/>
        <v>56.6483428509859</v>
      </c>
      <c r="AC152" s="49">
        <f t="shared" si="795"/>
        <v>54.5583428509859</v>
      </c>
      <c r="AD152" s="49">
        <f t="shared" si="795"/>
        <v>58.8083428509859</v>
      </c>
      <c r="AE152" s="49">
        <f t="shared" si="795"/>
        <v>62.2883428509859</v>
      </c>
      <c r="AF152" s="50"/>
      <c r="AG152" s="49">
        <f t="shared" si="599"/>
        <v>55.0784428509859</v>
      </c>
      <c r="AH152" s="49">
        <f t="shared" ref="AH152:AT152" si="796">S152+0.0001</f>
        <v>55.0584428509859</v>
      </c>
      <c r="AI152" s="49">
        <f t="shared" si="796"/>
        <v>64.9384428509859</v>
      </c>
      <c r="AJ152" s="49">
        <f t="shared" si="796"/>
        <v>55.5684428509859</v>
      </c>
      <c r="AK152" s="49">
        <f t="shared" si="796"/>
        <v>73.8284428509859</v>
      </c>
      <c r="AL152" s="49">
        <f t="shared" si="796"/>
        <v>52.0984428509859</v>
      </c>
      <c r="AM152" s="49">
        <f t="shared" si="796"/>
        <v>72.0584428509859</v>
      </c>
      <c r="AN152" s="49">
        <f t="shared" si="796"/>
        <v>49.4184428509859</v>
      </c>
      <c r="AO152" s="49">
        <f t="shared" si="796"/>
        <v>51.1284428509859</v>
      </c>
      <c r="AP152" s="49">
        <f t="shared" si="796"/>
        <v>49.8484428509859</v>
      </c>
      <c r="AQ152" s="49">
        <f t="shared" si="796"/>
        <v>56.6484428509859</v>
      </c>
      <c r="AR152" s="49">
        <f t="shared" si="796"/>
        <v>54.5584428509859</v>
      </c>
      <c r="AS152" s="49">
        <f t="shared" si="796"/>
        <v>58.8084428509859</v>
      </c>
      <c r="AT152" s="49">
        <f t="shared" si="796"/>
        <v>62.2884428509859</v>
      </c>
      <c r="AU152" s="49">
        <f t="shared" si="601"/>
        <v>811.328199913802</v>
      </c>
      <c r="AV152" s="50"/>
      <c r="AW152" s="49">
        <f t="shared" si="602"/>
        <v>0.00369008684301526</v>
      </c>
      <c r="AX152" s="49">
        <f t="shared" ref="AX152:BJ152" si="797">AH152/$AU$154</f>
        <v>0.00368874690431982</v>
      </c>
      <c r="AY152" s="49">
        <f t="shared" si="797"/>
        <v>0.00435067661986439</v>
      </c>
      <c r="AZ152" s="49">
        <f t="shared" si="797"/>
        <v>0.0037229153410534</v>
      </c>
      <c r="BA152" s="49">
        <f t="shared" si="797"/>
        <v>0.00494627936998496</v>
      </c>
      <c r="BB152" s="49">
        <f t="shared" si="797"/>
        <v>0.00349043597739554</v>
      </c>
      <c r="BC152" s="49">
        <f t="shared" si="797"/>
        <v>0.00482769479543902</v>
      </c>
      <c r="BD152" s="49">
        <f t="shared" si="797"/>
        <v>0.00331088419220734</v>
      </c>
      <c r="BE152" s="49">
        <f t="shared" si="797"/>
        <v>0.00342544895066698</v>
      </c>
      <c r="BF152" s="49">
        <f t="shared" si="797"/>
        <v>0.00333969287415918</v>
      </c>
      <c r="BG152" s="49">
        <f t="shared" si="797"/>
        <v>0.00379527203060685</v>
      </c>
      <c r="BH152" s="49">
        <f t="shared" si="797"/>
        <v>0.00365524843693396</v>
      </c>
      <c r="BI152" s="49">
        <f t="shared" si="797"/>
        <v>0.00393998540971376</v>
      </c>
      <c r="BJ152" s="49">
        <f t="shared" si="797"/>
        <v>0.00417313474271934</v>
      </c>
      <c r="BK152" s="49"/>
      <c r="BL152" s="49">
        <f t="shared" si="604"/>
        <v>-0.0206722550109521</v>
      </c>
      <c r="BM152" s="49">
        <f t="shared" si="605"/>
        <v>-0.0206660882286906</v>
      </c>
      <c r="BN152" s="49">
        <f t="shared" si="606"/>
        <v>-0.0236564730391599</v>
      </c>
      <c r="BO152" s="49">
        <f t="shared" si="607"/>
        <v>-0.0208231896186793</v>
      </c>
      <c r="BP152" s="49">
        <f t="shared" si="608"/>
        <v>-0.0262603888860561</v>
      </c>
      <c r="BQ152" s="49">
        <f t="shared" si="609"/>
        <v>-0.0197479395558856</v>
      </c>
      <c r="BR152" s="49">
        <f t="shared" ref="BR152:BY152" si="798">BC152*LN(BC152)</f>
        <v>-0.0257479607673224</v>
      </c>
      <c r="BS152" s="49">
        <f t="shared" si="798"/>
        <v>-0.0189069366073867</v>
      </c>
      <c r="BT152" s="49">
        <f t="shared" si="798"/>
        <v>-0.0194446388473157</v>
      </c>
      <c r="BU152" s="49">
        <f t="shared" si="798"/>
        <v>-0.0190425160828279</v>
      </c>
      <c r="BV152" s="49">
        <f t="shared" si="798"/>
        <v>-0.0211548432220951</v>
      </c>
      <c r="BW152" s="49">
        <f t="shared" si="798"/>
        <v>-0.0205117600220528</v>
      </c>
      <c r="BX152" s="49">
        <f t="shared" si="798"/>
        <v>-0.0218140375594005</v>
      </c>
      <c r="BY152" s="49">
        <f t="shared" si="798"/>
        <v>-0.0228649716095205</v>
      </c>
      <c r="BZ152" s="49">
        <f t="shared" si="611"/>
        <v>-0.301313999057345</v>
      </c>
      <c r="CA152" s="53" t="s">
        <v>35</v>
      </c>
      <c r="CB152" s="51"/>
      <c r="CC152" s="54" t="s">
        <v>36</v>
      </c>
      <c r="CD152" s="51"/>
      <c r="CE152" s="53" t="s">
        <v>37</v>
      </c>
      <c r="CF152" s="49">
        <f t="shared" si="733"/>
        <v>0.00140105773986669</v>
      </c>
      <c r="CG152" s="49">
        <f t="shared" ref="CG152:CS152" si="799">AX152*$CD$154</f>
        <v>0.00140054898992121</v>
      </c>
      <c r="CH152" s="49">
        <f t="shared" si="799"/>
        <v>0.00165187146298628</v>
      </c>
      <c r="CI152" s="49">
        <f t="shared" si="799"/>
        <v>0.00141352211353085</v>
      </c>
      <c r="CJ152" s="49">
        <f t="shared" si="799"/>
        <v>0.0018780108137503</v>
      </c>
      <c r="CK152" s="49">
        <f t="shared" si="799"/>
        <v>0.00132525399799079</v>
      </c>
      <c r="CL152" s="49">
        <f t="shared" si="799"/>
        <v>0.00183298644357569</v>
      </c>
      <c r="CM152" s="49">
        <f t="shared" si="799"/>
        <v>0.00125708150529702</v>
      </c>
      <c r="CN152" s="49">
        <f t="shared" si="799"/>
        <v>0.00130057962563521</v>
      </c>
      <c r="CO152" s="49">
        <f t="shared" si="799"/>
        <v>0.00126801962912475</v>
      </c>
      <c r="CP152" s="49">
        <f t="shared" si="799"/>
        <v>0.00144099461058654</v>
      </c>
      <c r="CQ152" s="49">
        <f t="shared" si="799"/>
        <v>0.00138783024128431</v>
      </c>
      <c r="CR152" s="49">
        <f t="shared" si="799"/>
        <v>0.00149593960469793</v>
      </c>
      <c r="CS152" s="49">
        <f t="shared" si="799"/>
        <v>0.00158446209521073</v>
      </c>
      <c r="CT152" s="59">
        <v>2014</v>
      </c>
    </row>
    <row r="153" ht="22.5" customHeight="1" spans="1:98">
      <c r="A153" s="43">
        <v>2013</v>
      </c>
      <c r="B153" s="40">
        <v>55.24</v>
      </c>
      <c r="C153" s="40">
        <v>60.54</v>
      </c>
      <c r="D153" s="40">
        <v>66.79</v>
      </c>
      <c r="E153" s="40">
        <v>52.37</v>
      </c>
      <c r="F153" s="40">
        <v>29.3</v>
      </c>
      <c r="G153" s="40">
        <v>50.37</v>
      </c>
      <c r="H153" s="40">
        <v>53.04</v>
      </c>
      <c r="I153" s="40">
        <v>48.27</v>
      </c>
      <c r="J153" s="40">
        <v>50.04</v>
      </c>
      <c r="K153" s="40">
        <v>50.52</v>
      </c>
      <c r="L153" s="40">
        <v>57.28</v>
      </c>
      <c r="M153" s="40">
        <v>55.7</v>
      </c>
      <c r="N153" s="40">
        <v>59.73</v>
      </c>
      <c r="O153" s="40">
        <v>67.64</v>
      </c>
      <c r="Q153" s="50"/>
      <c r="R153" s="49">
        <f t="shared" si="597"/>
        <v>55.2183428509859</v>
      </c>
      <c r="S153" s="49">
        <f t="shared" ref="S153:AE153" si="800">(C153-MIN($B$114:$O$153)/(MAX($B$114:$O$153)-MIN($B$114:$O$153)))</f>
        <v>60.5183428509859</v>
      </c>
      <c r="T153" s="49">
        <f t="shared" si="800"/>
        <v>66.7683428509859</v>
      </c>
      <c r="U153" s="49">
        <f t="shared" si="800"/>
        <v>52.3483428509859</v>
      </c>
      <c r="V153" s="49">
        <f t="shared" si="800"/>
        <v>29.2783428509859</v>
      </c>
      <c r="W153" s="49">
        <f t="shared" si="800"/>
        <v>50.3483428509859</v>
      </c>
      <c r="X153" s="49">
        <f t="shared" si="800"/>
        <v>53.0183428509859</v>
      </c>
      <c r="Y153" s="49">
        <f t="shared" si="800"/>
        <v>48.2483428509859</v>
      </c>
      <c r="Z153" s="49">
        <f t="shared" si="800"/>
        <v>50.0183428509859</v>
      </c>
      <c r="AA153" s="49">
        <f t="shared" si="800"/>
        <v>50.4983428509859</v>
      </c>
      <c r="AB153" s="49">
        <f t="shared" si="800"/>
        <v>57.2583428509859</v>
      </c>
      <c r="AC153" s="49">
        <f t="shared" si="800"/>
        <v>55.6783428509859</v>
      </c>
      <c r="AD153" s="49">
        <f t="shared" si="800"/>
        <v>59.7083428509859</v>
      </c>
      <c r="AE153" s="49">
        <f t="shared" si="800"/>
        <v>67.6183428509859</v>
      </c>
      <c r="AF153" s="50"/>
      <c r="AG153" s="49">
        <f t="shared" si="599"/>
        <v>55.2184428509859</v>
      </c>
      <c r="AH153" s="49">
        <f t="shared" ref="AH153:AT153" si="801">S153+0.0001</f>
        <v>60.5184428509859</v>
      </c>
      <c r="AI153" s="49">
        <f t="shared" si="801"/>
        <v>66.7684428509859</v>
      </c>
      <c r="AJ153" s="49">
        <f t="shared" si="801"/>
        <v>52.3484428509859</v>
      </c>
      <c r="AK153" s="49">
        <f t="shared" si="801"/>
        <v>29.2784428509859</v>
      </c>
      <c r="AL153" s="49">
        <f t="shared" si="801"/>
        <v>50.3484428509859</v>
      </c>
      <c r="AM153" s="49">
        <f t="shared" si="801"/>
        <v>53.0184428509859</v>
      </c>
      <c r="AN153" s="49">
        <f t="shared" si="801"/>
        <v>48.2484428509859</v>
      </c>
      <c r="AO153" s="49">
        <f t="shared" si="801"/>
        <v>50.0184428509859</v>
      </c>
      <c r="AP153" s="49">
        <f t="shared" si="801"/>
        <v>50.4984428509859</v>
      </c>
      <c r="AQ153" s="49">
        <f t="shared" si="801"/>
        <v>57.2584428509859</v>
      </c>
      <c r="AR153" s="49">
        <f t="shared" si="801"/>
        <v>55.6784428509859</v>
      </c>
      <c r="AS153" s="49">
        <f t="shared" si="801"/>
        <v>59.7084428509859</v>
      </c>
      <c r="AT153" s="49">
        <f t="shared" si="801"/>
        <v>67.6184428509859</v>
      </c>
      <c r="AU153" s="49">
        <f t="shared" si="601"/>
        <v>756.528199913802</v>
      </c>
      <c r="AV153" s="50"/>
      <c r="AW153" s="49">
        <f t="shared" si="602"/>
        <v>0.0036994664138833</v>
      </c>
      <c r="AX153" s="49">
        <f t="shared" ref="AX153:BJ153" si="802">AH153/$AU$154</f>
        <v>0.0040545501681734</v>
      </c>
      <c r="AY153" s="49">
        <f t="shared" si="802"/>
        <v>0.00447328101049663</v>
      </c>
      <c r="AZ153" s="49">
        <f t="shared" si="802"/>
        <v>0.00350718521108847</v>
      </c>
      <c r="BA153" s="49">
        <f t="shared" si="802"/>
        <v>0.00196156592590495</v>
      </c>
      <c r="BB153" s="49">
        <f t="shared" si="802"/>
        <v>0.00337319134154504</v>
      </c>
      <c r="BC153" s="49">
        <f t="shared" si="802"/>
        <v>0.00355207315738552</v>
      </c>
      <c r="BD153" s="49">
        <f t="shared" si="802"/>
        <v>0.00323249777852443</v>
      </c>
      <c r="BE153" s="49">
        <f t="shared" si="802"/>
        <v>0.00335108235307037</v>
      </c>
      <c r="BF153" s="49">
        <f t="shared" si="802"/>
        <v>0.00338324088176079</v>
      </c>
      <c r="BG153" s="49">
        <f t="shared" si="802"/>
        <v>0.0038361401608176</v>
      </c>
      <c r="BH153" s="49">
        <f t="shared" si="802"/>
        <v>0.00373028500387829</v>
      </c>
      <c r="BI153" s="49">
        <f t="shared" si="802"/>
        <v>0.00400028265100831</v>
      </c>
      <c r="BJ153" s="49">
        <f t="shared" si="802"/>
        <v>0.00453022840505259</v>
      </c>
      <c r="BK153" s="49"/>
      <c r="BL153" s="49">
        <f t="shared" si="604"/>
        <v>-0.0207154088730824</v>
      </c>
      <c r="BM153" s="49">
        <f t="shared" si="605"/>
        <v>-0.0223321198392621</v>
      </c>
      <c r="BN153" s="49">
        <f t="shared" si="606"/>
        <v>-0.0241988091666424</v>
      </c>
      <c r="BO153" s="49">
        <f t="shared" si="607"/>
        <v>-0.0198259128187889</v>
      </c>
      <c r="BP153" s="49">
        <f t="shared" si="608"/>
        <v>-0.0122284258797228</v>
      </c>
      <c r="BQ153" s="49">
        <f t="shared" si="609"/>
        <v>-0.0191998542944067</v>
      </c>
      <c r="BR153" s="49">
        <f t="shared" ref="BR153:BY153" si="803">BC153*LN(BC153)</f>
        <v>-0.0200344877674821</v>
      </c>
      <c r="BS153" s="49">
        <f t="shared" si="803"/>
        <v>-0.0185367589458807</v>
      </c>
      <c r="BT153" s="49">
        <f t="shared" si="803"/>
        <v>-0.0190960486063291</v>
      </c>
      <c r="BU153" s="49">
        <f t="shared" si="803"/>
        <v>-0.0192469907367754</v>
      </c>
      <c r="BV153" s="49">
        <f t="shared" si="803"/>
        <v>-0.0213415547646617</v>
      </c>
      <c r="BW153" s="49">
        <f t="shared" si="803"/>
        <v>-0.0208570330198939</v>
      </c>
      <c r="BX153" s="49">
        <f t="shared" si="803"/>
        <v>-0.0220871216569502</v>
      </c>
      <c r="BY153" s="49">
        <f t="shared" si="803"/>
        <v>-0.0244495653267501</v>
      </c>
      <c r="BZ153" s="49">
        <f t="shared" si="611"/>
        <v>-0.284150091696628</v>
      </c>
      <c r="CA153" s="49"/>
      <c r="CB153" s="49"/>
      <c r="CC153" s="50"/>
      <c r="CD153" s="49"/>
      <c r="CE153" s="49"/>
      <c r="CF153" s="49">
        <f t="shared" si="733"/>
        <v>0.00140461898948502</v>
      </c>
      <c r="CG153" s="49">
        <f t="shared" ref="CG153:CS153" si="804">AX153*$CD$154</f>
        <v>0.00153943772503612</v>
      </c>
      <c r="CH153" s="49">
        <f t="shared" si="804"/>
        <v>0.00169842208299732</v>
      </c>
      <c r="CI153" s="49">
        <f t="shared" si="804"/>
        <v>0.00133161337230923</v>
      </c>
      <c r="CJ153" s="49">
        <f t="shared" si="804"/>
        <v>0.000744770310202841</v>
      </c>
      <c r="CK153" s="49">
        <f t="shared" si="804"/>
        <v>0.00128073837776165</v>
      </c>
      <c r="CL153" s="49">
        <f t="shared" si="804"/>
        <v>0.00134865649548268</v>
      </c>
      <c r="CM153" s="49">
        <f t="shared" si="804"/>
        <v>0.00122731963348669</v>
      </c>
      <c r="CN153" s="49">
        <f t="shared" si="804"/>
        <v>0.0012723440036613</v>
      </c>
      <c r="CO153" s="49">
        <f t="shared" si="804"/>
        <v>0.00128455400235272</v>
      </c>
      <c r="CP153" s="49">
        <f t="shared" si="804"/>
        <v>0.00145651148392356</v>
      </c>
      <c r="CQ153" s="49">
        <f t="shared" si="804"/>
        <v>0.00141632023823096</v>
      </c>
      <c r="CR153" s="49">
        <f t="shared" si="804"/>
        <v>0.00151883335224435</v>
      </c>
      <c r="CS153" s="49">
        <f t="shared" si="804"/>
        <v>0.00172004395568004</v>
      </c>
      <c r="CT153" s="59">
        <v>2013</v>
      </c>
    </row>
    <row r="154" ht="22.5" customHeight="1" spans="17:98">
      <c r="Q154" s="50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50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>
        <f>SUM(AU114:AU153)</f>
        <v>14926.0559965521</v>
      </c>
      <c r="AV154" s="50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>
        <f>SUM(BZ114:BZ153)</f>
        <v>-6.06090207423331</v>
      </c>
      <c r="CA154" s="49">
        <f>-1/(LN(560))</f>
        <v>-0.158029391597474</v>
      </c>
      <c r="CB154" s="49">
        <f>BZ154*CA154</f>
        <v>0.957800667322956</v>
      </c>
      <c r="CC154" s="50">
        <f>1-CB154</f>
        <v>0.0421993326770436</v>
      </c>
      <c r="CD154" s="49">
        <f>CC154/(CC72+CC113+CC154+CC195+CC246)</f>
        <v>0.379681508720768</v>
      </c>
      <c r="CE154" s="49" t="s">
        <v>59</v>
      </c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</row>
    <row r="155" ht="39" customHeight="1" spans="1:98">
      <c r="A155" s="42" t="s">
        <v>60</v>
      </c>
      <c r="B155" s="40">
        <v>1.40000000000001</v>
      </c>
      <c r="C155" s="40">
        <v>-1</v>
      </c>
      <c r="D155" s="40">
        <v>2.5</v>
      </c>
      <c r="E155" s="40">
        <v>4</v>
      </c>
      <c r="F155" s="40">
        <v>3.5</v>
      </c>
      <c r="G155" s="40">
        <v>5.09999999999999</v>
      </c>
      <c r="H155" s="40">
        <v>8.2</v>
      </c>
      <c r="I155" s="40">
        <v>3.2</v>
      </c>
      <c r="J155" s="40">
        <v>2.5</v>
      </c>
      <c r="K155" s="40">
        <v>4.2</v>
      </c>
      <c r="L155" s="40">
        <v>3.40000000000001</v>
      </c>
      <c r="M155" s="40">
        <v>3.90000000000001</v>
      </c>
      <c r="N155" s="40">
        <v>3.59999999999999</v>
      </c>
      <c r="O155" s="40">
        <v>6.09999999999999</v>
      </c>
      <c r="Q155" s="50"/>
      <c r="R155" s="49">
        <f>(B155-MIN($B$155:$O$194)/(MAX($B$155:$O$194)-MIN($B$155:$O$194)))</f>
        <v>1.45212510024059</v>
      </c>
      <c r="S155" s="49">
        <f t="shared" ref="S155:AE155" si="805">(C155-MIN($B$155:$O$194)/(MAX($B$155:$O$194)-MIN($B$155:$O$194)))</f>
        <v>-0.947874899759423</v>
      </c>
      <c r="T155" s="49">
        <f t="shared" si="805"/>
        <v>2.55212510024058</v>
      </c>
      <c r="U155" s="49">
        <f t="shared" si="805"/>
        <v>4.05212510024058</v>
      </c>
      <c r="V155" s="49">
        <f t="shared" si="805"/>
        <v>3.55212510024058</v>
      </c>
      <c r="W155" s="49">
        <f t="shared" si="805"/>
        <v>5.15212510024057</v>
      </c>
      <c r="X155" s="49">
        <f t="shared" si="805"/>
        <v>8.25212510024058</v>
      </c>
      <c r="Y155" s="49">
        <f t="shared" si="805"/>
        <v>3.25212510024058</v>
      </c>
      <c r="Z155" s="49">
        <f t="shared" si="805"/>
        <v>2.55212510024058</v>
      </c>
      <c r="AA155" s="49">
        <f t="shared" si="805"/>
        <v>4.25212510024058</v>
      </c>
      <c r="AB155" s="49">
        <f t="shared" si="805"/>
        <v>3.45212510024059</v>
      </c>
      <c r="AC155" s="49">
        <f t="shared" si="805"/>
        <v>3.95212510024059</v>
      </c>
      <c r="AD155" s="49">
        <f t="shared" si="805"/>
        <v>3.65212510024057</v>
      </c>
      <c r="AE155" s="49">
        <f t="shared" si="805"/>
        <v>6.15212510024057</v>
      </c>
      <c r="AF155" s="48" t="s">
        <v>61</v>
      </c>
      <c r="AG155" s="49">
        <f>R155+1.2479</f>
        <v>2.70002510024059</v>
      </c>
      <c r="AH155" s="49">
        <f>S155+1.2479</f>
        <v>0.300025100240577</v>
      </c>
      <c r="AI155" s="49">
        <f t="shared" ref="AI155:AI194" si="806">T155+1.2479</f>
        <v>3.80002510024058</v>
      </c>
      <c r="AJ155" s="49">
        <f t="shared" ref="AJ155:AJ194" si="807">U155+1.2479</f>
        <v>5.30002510024058</v>
      </c>
      <c r="AK155" s="49">
        <f t="shared" ref="AK155:AK194" si="808">V155+1.2479</f>
        <v>4.80002510024058</v>
      </c>
      <c r="AL155" s="49">
        <f t="shared" ref="AL155:AT155" si="809">W155+1.2479</f>
        <v>6.40002510024057</v>
      </c>
      <c r="AM155" s="49">
        <f t="shared" si="809"/>
        <v>9.50002510024058</v>
      </c>
      <c r="AN155" s="49">
        <f t="shared" si="809"/>
        <v>4.50002510024058</v>
      </c>
      <c r="AO155" s="49">
        <f t="shared" si="809"/>
        <v>3.80002510024058</v>
      </c>
      <c r="AP155" s="49">
        <f t="shared" si="809"/>
        <v>5.50002510024058</v>
      </c>
      <c r="AQ155" s="49">
        <f t="shared" si="809"/>
        <v>4.70002510024059</v>
      </c>
      <c r="AR155" s="49">
        <f t="shared" si="809"/>
        <v>5.20002510024059</v>
      </c>
      <c r="AS155" s="49">
        <f t="shared" si="809"/>
        <v>4.90002510024057</v>
      </c>
      <c r="AT155" s="49">
        <f t="shared" si="809"/>
        <v>7.40002510024057</v>
      </c>
      <c r="AU155" s="49">
        <f>SUM(AG155:AT155)</f>
        <v>68.8003514033681</v>
      </c>
      <c r="AV155" s="50"/>
      <c r="AW155" s="49">
        <f>AG155/$AU$195</f>
        <v>0.00069019557187327</v>
      </c>
      <c r="AX155" s="49">
        <f t="shared" ref="AX155:BJ155" si="810">AH155/$AU$195</f>
        <v>7.66941002209309e-5</v>
      </c>
      <c r="AY155" s="49">
        <f t="shared" si="810"/>
        <v>0.000971383746380589</v>
      </c>
      <c r="AZ155" s="49">
        <f t="shared" si="810"/>
        <v>0.0013548221661633</v>
      </c>
      <c r="BA155" s="49">
        <f t="shared" si="810"/>
        <v>0.00122700935956906</v>
      </c>
      <c r="BB155" s="49">
        <f t="shared" si="810"/>
        <v>0.00163601034067062</v>
      </c>
      <c r="BC155" s="49">
        <f t="shared" si="810"/>
        <v>0.00242844974155489</v>
      </c>
      <c r="BD155" s="49">
        <f t="shared" si="810"/>
        <v>0.00115032167561252</v>
      </c>
      <c r="BE155" s="49">
        <f t="shared" si="810"/>
        <v>0.000971383746380589</v>
      </c>
      <c r="BF155" s="49">
        <f t="shared" si="810"/>
        <v>0.00140594728880099</v>
      </c>
      <c r="BG155" s="49">
        <f t="shared" si="810"/>
        <v>0.00120144679825022</v>
      </c>
      <c r="BH155" s="49">
        <f t="shared" si="810"/>
        <v>0.00132925960484445</v>
      </c>
      <c r="BI155" s="49">
        <f t="shared" si="810"/>
        <v>0.00125257192088791</v>
      </c>
      <c r="BJ155" s="49">
        <f t="shared" si="810"/>
        <v>0.00189163595385909</v>
      </c>
      <c r="BK155" s="49"/>
      <c r="BL155" s="49">
        <f>AW155*LN(AW155)</f>
        <v>-0.00502361301532977</v>
      </c>
      <c r="BM155" s="49">
        <f t="shared" ref="BM155:BY155" si="811">AX155*LN(AX155)</f>
        <v>-0.000726729194317034</v>
      </c>
      <c r="BN155" s="49">
        <f t="shared" si="811"/>
        <v>-0.00673828404815802</v>
      </c>
      <c r="BO155" s="49">
        <f t="shared" si="811"/>
        <v>-0.00894736084812186</v>
      </c>
      <c r="BP155" s="49">
        <f t="shared" si="811"/>
        <v>-0.00822485905926241</v>
      </c>
      <c r="BQ155" s="49">
        <f t="shared" si="811"/>
        <v>-0.0104958157026312</v>
      </c>
      <c r="BR155" s="49">
        <f t="shared" si="811"/>
        <v>-0.0146204869913557</v>
      </c>
      <c r="BS155" s="49">
        <f t="shared" si="811"/>
        <v>-0.00778504771490257</v>
      </c>
      <c r="BT155" s="49">
        <f t="shared" si="811"/>
        <v>-0.00673828404815802</v>
      </c>
      <c r="BU155" s="49">
        <f t="shared" si="811"/>
        <v>-0.00923291767416987</v>
      </c>
      <c r="BV155" s="49">
        <f t="shared" si="811"/>
        <v>-0.00807880314228997</v>
      </c>
      <c r="BW155" s="49">
        <f t="shared" si="811"/>
        <v>-0.00880386339347123</v>
      </c>
      <c r="BX155" s="49">
        <f t="shared" si="811"/>
        <v>-0.00837038238712894</v>
      </c>
      <c r="BY155" s="49">
        <f t="shared" si="811"/>
        <v>-0.0118611499672345</v>
      </c>
      <c r="BZ155" s="49">
        <f t="shared" ref="BZ155:BZ194" si="812">SUM(BL155:BY155)</f>
        <v>-0.115647597186531</v>
      </c>
      <c r="CA155" s="49"/>
      <c r="CB155" s="49"/>
      <c r="CC155" s="50"/>
      <c r="CD155" s="49"/>
      <c r="CE155" s="49"/>
      <c r="CF155" s="49">
        <f>AW155*$CD$195</f>
        <v>9.60894075736645e-5</v>
      </c>
      <c r="CG155" s="49">
        <f t="shared" ref="CG155:CS155" si="813">AX155*$CD$195</f>
        <v>1.06773948645061e-5</v>
      </c>
      <c r="CH155" s="49">
        <f t="shared" si="813"/>
        <v>0.000135236580065362</v>
      </c>
      <c r="CI155" s="49">
        <f t="shared" si="813"/>
        <v>0.000188619088008585</v>
      </c>
      <c r="CJ155" s="49">
        <f t="shared" si="813"/>
        <v>0.000170824918694177</v>
      </c>
      <c r="CK155" s="49">
        <f t="shared" si="813"/>
        <v>0.000227766260500282</v>
      </c>
      <c r="CL155" s="49">
        <f t="shared" si="813"/>
        <v>0.000338090110249612</v>
      </c>
      <c r="CM155" s="49">
        <f t="shared" si="813"/>
        <v>0.000160148417105533</v>
      </c>
      <c r="CN155" s="49">
        <f t="shared" si="813"/>
        <v>0.000135236580065362</v>
      </c>
      <c r="CO155" s="49">
        <f t="shared" si="813"/>
        <v>0.000195736755734349</v>
      </c>
      <c r="CP155" s="49">
        <f t="shared" si="813"/>
        <v>0.000167266084831296</v>
      </c>
      <c r="CQ155" s="49">
        <f t="shared" si="813"/>
        <v>0.000185060254145704</v>
      </c>
      <c r="CR155" s="49">
        <f t="shared" si="813"/>
        <v>0.000174383752557059</v>
      </c>
      <c r="CS155" s="49">
        <f t="shared" si="813"/>
        <v>0.000263354599129098</v>
      </c>
      <c r="CT155" s="58" t="s">
        <v>60</v>
      </c>
    </row>
    <row r="156" ht="22.5" customHeight="1" spans="1:98">
      <c r="A156" s="42">
        <v>2021</v>
      </c>
      <c r="B156" s="40">
        <v>6.09999999999999</v>
      </c>
      <c r="C156" s="40">
        <v>2</v>
      </c>
      <c r="D156" s="40">
        <v>6.8</v>
      </c>
      <c r="E156" s="40">
        <v>10</v>
      </c>
      <c r="F156" s="40">
        <v>9.7</v>
      </c>
      <c r="G156" s="40">
        <v>11.4</v>
      </c>
      <c r="H156" s="40">
        <v>10</v>
      </c>
      <c r="I156" s="40">
        <v>6.5</v>
      </c>
      <c r="J156" s="40">
        <v>10.3</v>
      </c>
      <c r="K156" s="40">
        <v>9.8</v>
      </c>
      <c r="L156" s="40">
        <v>14.4</v>
      </c>
      <c r="M156" s="40">
        <v>8.09999999999999</v>
      </c>
      <c r="N156" s="40">
        <v>11.3</v>
      </c>
      <c r="O156" s="40">
        <v>10.5</v>
      </c>
      <c r="Q156" s="50"/>
      <c r="R156" s="49">
        <f t="shared" ref="R156:R194" si="814">(B156-MIN($B$155:$O$194)/(MAX($B$155:$O$194)-MIN($B$155:$O$194)))</f>
        <v>6.15212510024057</v>
      </c>
      <c r="S156" s="49">
        <f t="shared" ref="S156:AE156" si="815">(C156-MIN($B$155:$O$194)/(MAX($B$155:$O$194)-MIN($B$155:$O$194)))</f>
        <v>2.05212510024058</v>
      </c>
      <c r="T156" s="49">
        <f t="shared" si="815"/>
        <v>6.85212510024058</v>
      </c>
      <c r="U156" s="49">
        <f t="shared" si="815"/>
        <v>10.0521251002406</v>
      </c>
      <c r="V156" s="49">
        <f t="shared" si="815"/>
        <v>9.75212510024058</v>
      </c>
      <c r="W156" s="49">
        <f t="shared" si="815"/>
        <v>11.4521251002406</v>
      </c>
      <c r="X156" s="49">
        <f t="shared" si="815"/>
        <v>10.0521251002406</v>
      </c>
      <c r="Y156" s="49">
        <f t="shared" si="815"/>
        <v>6.55212510024058</v>
      </c>
      <c r="Z156" s="49">
        <f t="shared" si="815"/>
        <v>10.3521251002406</v>
      </c>
      <c r="AA156" s="49">
        <f t="shared" si="815"/>
        <v>9.85212510024058</v>
      </c>
      <c r="AB156" s="49">
        <f t="shared" si="815"/>
        <v>14.4521251002406</v>
      </c>
      <c r="AC156" s="49">
        <f t="shared" si="815"/>
        <v>8.15212510024057</v>
      </c>
      <c r="AD156" s="49">
        <f t="shared" si="815"/>
        <v>11.3521251002406</v>
      </c>
      <c r="AE156" s="49">
        <f t="shared" si="815"/>
        <v>10.5521251002406</v>
      </c>
      <c r="AF156" s="48" t="s">
        <v>62</v>
      </c>
      <c r="AG156" s="49">
        <f t="shared" ref="AG156:AG194" si="816">R156+1.2479</f>
        <v>7.40002510024057</v>
      </c>
      <c r="AH156" s="49">
        <f t="shared" ref="AH156:AH194" si="817">S156+1.2479</f>
        <v>3.30002510024058</v>
      </c>
      <c r="AI156" s="49">
        <f t="shared" si="806"/>
        <v>8.10002510024058</v>
      </c>
      <c r="AJ156" s="49">
        <f t="shared" si="807"/>
        <v>11.3000251002406</v>
      </c>
      <c r="AK156" s="49">
        <f t="shared" si="808"/>
        <v>11.0000251002406</v>
      </c>
      <c r="AL156" s="49">
        <f t="shared" ref="AL156:AT156" si="818">W156+1.2479</f>
        <v>12.7000251002406</v>
      </c>
      <c r="AM156" s="49">
        <f t="shared" si="818"/>
        <v>11.3000251002406</v>
      </c>
      <c r="AN156" s="49">
        <f t="shared" si="818"/>
        <v>7.80002510024058</v>
      </c>
      <c r="AO156" s="49">
        <f t="shared" si="818"/>
        <v>11.6000251002406</v>
      </c>
      <c r="AP156" s="49">
        <f t="shared" si="818"/>
        <v>11.1000251002406</v>
      </c>
      <c r="AQ156" s="49">
        <f t="shared" si="818"/>
        <v>15.7000251002406</v>
      </c>
      <c r="AR156" s="49">
        <f t="shared" si="818"/>
        <v>9.40002510024057</v>
      </c>
      <c r="AS156" s="49">
        <f t="shared" si="818"/>
        <v>12.6000251002406</v>
      </c>
      <c r="AT156" s="49">
        <f t="shared" si="818"/>
        <v>11.8000251002406</v>
      </c>
      <c r="AU156" s="49">
        <f t="shared" ref="AU156:AU194" si="819">SUM(AG156:AT156)</f>
        <v>145.100351403368</v>
      </c>
      <c r="AV156" s="50"/>
      <c r="AW156" s="49">
        <f t="shared" ref="AW156:AW194" si="820">AG156/$AU$195</f>
        <v>0.00189163595385909</v>
      </c>
      <c r="AX156" s="49">
        <f t="shared" ref="AX156:BJ156" si="821">AH156/$AU$195</f>
        <v>0.000843570939786352</v>
      </c>
      <c r="AY156" s="49">
        <f t="shared" si="821"/>
        <v>0.00207057388309103</v>
      </c>
      <c r="AZ156" s="49">
        <f t="shared" si="821"/>
        <v>0.00288857584529414</v>
      </c>
      <c r="BA156" s="49">
        <f t="shared" si="821"/>
        <v>0.0028118881613376</v>
      </c>
      <c r="BB156" s="49">
        <f t="shared" si="821"/>
        <v>0.00324645170375801</v>
      </c>
      <c r="BC156" s="49">
        <f t="shared" si="821"/>
        <v>0.00288857584529414</v>
      </c>
      <c r="BD156" s="49">
        <f t="shared" si="821"/>
        <v>0.00199388619913448</v>
      </c>
      <c r="BE156" s="49">
        <f t="shared" si="821"/>
        <v>0.00296526352925068</v>
      </c>
      <c r="BF156" s="49">
        <f t="shared" si="821"/>
        <v>0.00283745072265645</v>
      </c>
      <c r="BG156" s="49">
        <f t="shared" si="821"/>
        <v>0.00401332854332343</v>
      </c>
      <c r="BH156" s="49">
        <f t="shared" si="821"/>
        <v>0.00240288718023604</v>
      </c>
      <c r="BI156" s="49">
        <f t="shared" si="821"/>
        <v>0.00322088914243916</v>
      </c>
      <c r="BJ156" s="49">
        <f t="shared" si="821"/>
        <v>0.00301638865188838</v>
      </c>
      <c r="BK156" s="49"/>
      <c r="BL156" s="49">
        <f t="shared" ref="BL156:BL194" si="822">AW156*LN(AW156)</f>
        <v>-0.0118611499672345</v>
      </c>
      <c r="BM156" s="49">
        <f t="shared" ref="BM156:BY156" si="823">AX156*LN(AX156)</f>
        <v>-0.00597068254385565</v>
      </c>
      <c r="BN156" s="49">
        <f t="shared" si="823"/>
        <v>-0.0127960005639022</v>
      </c>
      <c r="BO156" s="49">
        <f t="shared" si="823"/>
        <v>-0.0168894789501189</v>
      </c>
      <c r="BP156" s="49">
        <f t="shared" si="823"/>
        <v>-0.0165167472776254</v>
      </c>
      <c r="BQ156" s="49">
        <f t="shared" si="823"/>
        <v>-0.0186027937321298</v>
      </c>
      <c r="BR156" s="49">
        <f t="shared" si="823"/>
        <v>-0.0168894789501189</v>
      </c>
      <c r="BS156" s="49">
        <f t="shared" si="823"/>
        <v>-0.0123973257671622</v>
      </c>
      <c r="BT156" s="49">
        <f t="shared" si="823"/>
        <v>-0.0172601744316898</v>
      </c>
      <c r="BU156" s="49">
        <f t="shared" si="823"/>
        <v>-0.0166412207789749</v>
      </c>
      <c r="BV156" s="49">
        <f t="shared" si="823"/>
        <v>-0.0221460859775432</v>
      </c>
      <c r="BW156" s="49">
        <f t="shared" si="823"/>
        <v>-0.0144920150822218</v>
      </c>
      <c r="BX156" s="49">
        <f t="shared" si="823"/>
        <v>-0.0184817769871468</v>
      </c>
      <c r="BY156" s="49">
        <f t="shared" si="823"/>
        <v>-0.0175061996579328</v>
      </c>
      <c r="BZ156" s="49">
        <f t="shared" si="812"/>
        <v>-0.218451130667657</v>
      </c>
      <c r="CA156" s="49"/>
      <c r="CB156" s="49"/>
      <c r="CC156" s="50"/>
      <c r="CD156" s="49"/>
      <c r="CE156" s="49"/>
      <c r="CF156" s="49">
        <f t="shared" ref="CF156:CF194" si="824">AW156*$CD$195</f>
        <v>0.000263354599129098</v>
      </c>
      <c r="CG156" s="49">
        <f t="shared" ref="CG156:CS156" si="825">AX156*$CD$195</f>
        <v>0.000117442410750954</v>
      </c>
      <c r="CH156" s="49">
        <f t="shared" si="825"/>
        <v>0.00028826643616927</v>
      </c>
      <c r="CI156" s="49">
        <f t="shared" si="825"/>
        <v>0.00040214911978148</v>
      </c>
      <c r="CJ156" s="49">
        <f t="shared" si="825"/>
        <v>0.000391472618192836</v>
      </c>
      <c r="CK156" s="49">
        <f t="shared" si="825"/>
        <v>0.000451972793861823</v>
      </c>
      <c r="CL156" s="49">
        <f t="shared" si="825"/>
        <v>0.00040214911978148</v>
      </c>
      <c r="CM156" s="49">
        <f t="shared" si="825"/>
        <v>0.000277589934580625</v>
      </c>
      <c r="CN156" s="49">
        <f t="shared" si="825"/>
        <v>0.000412825621370125</v>
      </c>
      <c r="CO156" s="49">
        <f t="shared" si="825"/>
        <v>0.000395031452055717</v>
      </c>
      <c r="CP156" s="49">
        <f t="shared" si="825"/>
        <v>0.00055873780974827</v>
      </c>
      <c r="CQ156" s="49">
        <f t="shared" si="825"/>
        <v>0.00033453127638673</v>
      </c>
      <c r="CR156" s="49">
        <f t="shared" si="825"/>
        <v>0.000448413959998941</v>
      </c>
      <c r="CS156" s="49">
        <f t="shared" si="825"/>
        <v>0.000419943289095888</v>
      </c>
      <c r="CT156" s="58">
        <v>2021</v>
      </c>
    </row>
    <row r="157" ht="22.5" customHeight="1" spans="1:98">
      <c r="A157" s="42">
        <v>2020</v>
      </c>
      <c r="B157" s="40">
        <v>3.7</v>
      </c>
      <c r="C157" s="40">
        <v>1.09999999999999</v>
      </c>
      <c r="D157" s="40">
        <v>2.3</v>
      </c>
      <c r="E157" s="40">
        <v>8.2</v>
      </c>
      <c r="F157" s="40">
        <v>-1.3</v>
      </c>
      <c r="G157" s="40">
        <v>5.3</v>
      </c>
      <c r="H157" s="40">
        <v>2.5</v>
      </c>
      <c r="I157" s="40">
        <v>7</v>
      </c>
      <c r="J157" s="40">
        <v>3.09999999999999</v>
      </c>
      <c r="K157" s="40">
        <v>6.3</v>
      </c>
      <c r="L157" s="40">
        <v>6.8</v>
      </c>
      <c r="M157" s="40">
        <v>5.2</v>
      </c>
      <c r="N157" s="40">
        <v>6.40000000000001</v>
      </c>
      <c r="O157" s="40">
        <v>6.40000000000001</v>
      </c>
      <c r="Q157" s="50"/>
      <c r="R157" s="49">
        <f t="shared" si="814"/>
        <v>3.75212510024058</v>
      </c>
      <c r="S157" s="49">
        <f t="shared" ref="S157:AE157" si="826">(C157-MIN($B$155:$O$194)/(MAX($B$155:$O$194)-MIN($B$155:$O$194)))</f>
        <v>1.15212510024057</v>
      </c>
      <c r="T157" s="49">
        <f t="shared" si="826"/>
        <v>2.35212510024058</v>
      </c>
      <c r="U157" s="49">
        <f t="shared" si="826"/>
        <v>8.25212510024058</v>
      </c>
      <c r="V157" s="49">
        <f t="shared" si="826"/>
        <v>-1.24787489975942</v>
      </c>
      <c r="W157" s="49">
        <f t="shared" si="826"/>
        <v>5.35212510024058</v>
      </c>
      <c r="X157" s="49">
        <f t="shared" si="826"/>
        <v>2.55212510024058</v>
      </c>
      <c r="Y157" s="49">
        <f t="shared" si="826"/>
        <v>7.05212510024058</v>
      </c>
      <c r="Z157" s="49">
        <f t="shared" si="826"/>
        <v>3.15212510024057</v>
      </c>
      <c r="AA157" s="49">
        <f t="shared" si="826"/>
        <v>6.35212510024058</v>
      </c>
      <c r="AB157" s="49">
        <f t="shared" si="826"/>
        <v>6.85212510024058</v>
      </c>
      <c r="AC157" s="49">
        <f t="shared" si="826"/>
        <v>5.25212510024058</v>
      </c>
      <c r="AD157" s="49">
        <f t="shared" si="826"/>
        <v>6.45212510024059</v>
      </c>
      <c r="AE157" s="49">
        <f t="shared" si="826"/>
        <v>6.45212510024059</v>
      </c>
      <c r="AF157" s="50"/>
      <c r="AG157" s="49">
        <f t="shared" si="816"/>
        <v>5.00002510024058</v>
      </c>
      <c r="AH157" s="49">
        <f t="shared" si="817"/>
        <v>2.40002510024057</v>
      </c>
      <c r="AI157" s="49">
        <f t="shared" si="806"/>
        <v>3.60002510024058</v>
      </c>
      <c r="AJ157" s="49">
        <f t="shared" si="807"/>
        <v>9.50002510024058</v>
      </c>
      <c r="AK157" s="49">
        <f t="shared" si="808"/>
        <v>2.5100240577336e-5</v>
      </c>
      <c r="AL157" s="49">
        <f t="shared" ref="AL157:AT157" si="827">W157+1.2479</f>
        <v>6.60002510024058</v>
      </c>
      <c r="AM157" s="49">
        <f t="shared" si="827"/>
        <v>3.80002510024058</v>
      </c>
      <c r="AN157" s="49">
        <f t="shared" si="827"/>
        <v>8.30002510024058</v>
      </c>
      <c r="AO157" s="49">
        <f t="shared" si="827"/>
        <v>4.40002510024057</v>
      </c>
      <c r="AP157" s="49">
        <f t="shared" si="827"/>
        <v>7.60002510024058</v>
      </c>
      <c r="AQ157" s="49">
        <f t="shared" si="827"/>
        <v>8.10002510024058</v>
      </c>
      <c r="AR157" s="49">
        <f t="shared" si="827"/>
        <v>6.50002510024058</v>
      </c>
      <c r="AS157" s="49">
        <f t="shared" si="827"/>
        <v>7.70002510024059</v>
      </c>
      <c r="AT157" s="49">
        <f t="shared" si="827"/>
        <v>7.70002510024059</v>
      </c>
      <c r="AU157" s="49">
        <f t="shared" si="819"/>
        <v>81.2003514033681</v>
      </c>
      <c r="AV157" s="50"/>
      <c r="AW157" s="49">
        <f t="shared" si="820"/>
        <v>0.00127813448220676</v>
      </c>
      <c r="AX157" s="49">
        <f t="shared" ref="AX157:BJ157" si="828">AH157/$AU$195</f>
        <v>0.000613507887916723</v>
      </c>
      <c r="AY157" s="49">
        <f t="shared" si="828"/>
        <v>0.000920258623742894</v>
      </c>
      <c r="AZ157" s="49">
        <f t="shared" si="828"/>
        <v>0.00242844974155489</v>
      </c>
      <c r="BA157" s="49">
        <f t="shared" si="828"/>
        <v>6.41626438875971e-9</v>
      </c>
      <c r="BB157" s="49">
        <f t="shared" si="828"/>
        <v>0.00168713546330832</v>
      </c>
      <c r="BC157" s="49">
        <f t="shared" si="828"/>
        <v>0.000971383746380589</v>
      </c>
      <c r="BD157" s="49">
        <f t="shared" si="828"/>
        <v>0.00212169900572872</v>
      </c>
      <c r="BE157" s="49">
        <f t="shared" si="828"/>
        <v>0.00112475911429367</v>
      </c>
      <c r="BF157" s="49">
        <f t="shared" si="828"/>
        <v>0.00194276107649679</v>
      </c>
      <c r="BG157" s="49">
        <f t="shared" si="828"/>
        <v>0.00207057388309103</v>
      </c>
      <c r="BH157" s="49">
        <f t="shared" si="828"/>
        <v>0.00166157290198947</v>
      </c>
      <c r="BI157" s="49">
        <f t="shared" si="828"/>
        <v>0.00196832363781564</v>
      </c>
      <c r="BJ157" s="49">
        <f t="shared" si="828"/>
        <v>0.00196832363781564</v>
      </c>
      <c r="BK157" s="49"/>
      <c r="BL157" s="49">
        <f t="shared" si="822"/>
        <v>-0.00851538399652444</v>
      </c>
      <c r="BM157" s="49">
        <f t="shared" ref="BM157:BY157" si="829">AX157*LN(AX157)</f>
        <v>-0.00453769908892445</v>
      </c>
      <c r="BN157" s="49">
        <f t="shared" si="829"/>
        <v>-0.00643339535078583</v>
      </c>
      <c r="BO157" s="49">
        <f t="shared" si="829"/>
        <v>-0.0146204869913557</v>
      </c>
      <c r="BP157" s="49">
        <f t="shared" si="829"/>
        <v>-1.21039168880183e-7</v>
      </c>
      <c r="BQ157" s="49">
        <f t="shared" si="829"/>
        <v>-0.0107718929008855</v>
      </c>
      <c r="BR157" s="49">
        <f t="shared" si="829"/>
        <v>-0.00673828404815802</v>
      </c>
      <c r="BS157" s="49">
        <f t="shared" si="829"/>
        <v>-0.0130601990526308</v>
      </c>
      <c r="BT157" s="49">
        <f t="shared" si="829"/>
        <v>-0.00763732402639687</v>
      </c>
      <c r="BU157" s="49">
        <f t="shared" si="829"/>
        <v>-0.0121299106416225</v>
      </c>
      <c r="BV157" s="49">
        <f t="shared" si="829"/>
        <v>-0.0127960005639022</v>
      </c>
      <c r="BW157" s="49">
        <f t="shared" si="829"/>
        <v>-0.0106340509438436</v>
      </c>
      <c r="BX157" s="49">
        <f t="shared" si="829"/>
        <v>-0.0122637841991755</v>
      </c>
      <c r="BY157" s="49">
        <f t="shared" si="829"/>
        <v>-0.0122637841991755</v>
      </c>
      <c r="BZ157" s="49">
        <f t="shared" si="812"/>
        <v>-0.13240231704255</v>
      </c>
      <c r="CA157" s="49"/>
      <c r="CB157" s="49"/>
      <c r="CC157" s="50"/>
      <c r="CD157" s="49"/>
      <c r="CE157" s="49"/>
      <c r="CF157" s="49">
        <f t="shared" si="824"/>
        <v>0.000177942586419941</v>
      </c>
      <c r="CG157" s="49">
        <f t="shared" ref="CG157:CS157" si="830">AX157*$CD$195</f>
        <v>8.5412905985019e-5</v>
      </c>
      <c r="CH157" s="49">
        <f t="shared" si="830"/>
        <v>0.000128118912339598</v>
      </c>
      <c r="CI157" s="49">
        <f t="shared" si="830"/>
        <v>0.000338090110249612</v>
      </c>
      <c r="CJ157" s="49">
        <f t="shared" si="830"/>
        <v>8.93275861330976e-10</v>
      </c>
      <c r="CK157" s="49">
        <f t="shared" si="830"/>
        <v>0.000234883928226046</v>
      </c>
      <c r="CL157" s="49">
        <f t="shared" si="830"/>
        <v>0.000135236580065362</v>
      </c>
      <c r="CM157" s="49">
        <f t="shared" si="830"/>
        <v>0.000295384103895033</v>
      </c>
      <c r="CN157" s="49">
        <f t="shared" si="830"/>
        <v>0.000156589583242651</v>
      </c>
      <c r="CO157" s="49">
        <f t="shared" si="830"/>
        <v>0.000270472266854862</v>
      </c>
      <c r="CP157" s="49">
        <f t="shared" si="830"/>
        <v>0.00028826643616927</v>
      </c>
      <c r="CQ157" s="49">
        <f t="shared" si="830"/>
        <v>0.000231325094363164</v>
      </c>
      <c r="CR157" s="49">
        <f t="shared" si="830"/>
        <v>0.000274031100717744</v>
      </c>
      <c r="CS157" s="49">
        <f t="shared" si="830"/>
        <v>0.000274031100717744</v>
      </c>
      <c r="CT157" s="58">
        <v>2020</v>
      </c>
    </row>
    <row r="158" ht="22.5" customHeight="1" spans="1:98">
      <c r="A158" s="43">
        <v>2019</v>
      </c>
      <c r="B158" s="40">
        <v>5</v>
      </c>
      <c r="C158" s="40">
        <v>2.40000000000001</v>
      </c>
      <c r="D158" s="40">
        <v>6.5</v>
      </c>
      <c r="E158" s="40">
        <v>4.2</v>
      </c>
      <c r="F158" s="40">
        <v>8.09999999999999</v>
      </c>
      <c r="G158" s="40">
        <v>5.40000000000001</v>
      </c>
      <c r="H158" s="40">
        <v>7.8</v>
      </c>
      <c r="I158" s="40">
        <v>9</v>
      </c>
      <c r="J158" s="40">
        <v>7.2</v>
      </c>
      <c r="K158" s="40">
        <v>9</v>
      </c>
      <c r="L158" s="40">
        <v>11.8</v>
      </c>
      <c r="M158" s="40">
        <v>6</v>
      </c>
      <c r="N158" s="40">
        <v>4.3</v>
      </c>
      <c r="O158" s="40">
        <v>8</v>
      </c>
      <c r="Q158" s="50"/>
      <c r="R158" s="49">
        <f t="shared" si="814"/>
        <v>5.05212510024058</v>
      </c>
      <c r="S158" s="49">
        <f t="shared" ref="S158:AE158" si="831">(C158-MIN($B$155:$O$194)/(MAX($B$155:$O$194)-MIN($B$155:$O$194)))</f>
        <v>2.45212510024059</v>
      </c>
      <c r="T158" s="49">
        <f t="shared" si="831"/>
        <v>6.55212510024058</v>
      </c>
      <c r="U158" s="49">
        <f t="shared" si="831"/>
        <v>4.25212510024058</v>
      </c>
      <c r="V158" s="49">
        <f t="shared" si="831"/>
        <v>8.15212510024057</v>
      </c>
      <c r="W158" s="49">
        <f t="shared" si="831"/>
        <v>5.45212510024059</v>
      </c>
      <c r="X158" s="49">
        <f t="shared" si="831"/>
        <v>7.85212510024058</v>
      </c>
      <c r="Y158" s="49">
        <f t="shared" si="831"/>
        <v>9.05212510024058</v>
      </c>
      <c r="Z158" s="49">
        <f t="shared" si="831"/>
        <v>7.25212510024058</v>
      </c>
      <c r="AA158" s="49">
        <f t="shared" si="831"/>
        <v>9.05212510024058</v>
      </c>
      <c r="AB158" s="49">
        <f t="shared" si="831"/>
        <v>11.8521251002406</v>
      </c>
      <c r="AC158" s="49">
        <f t="shared" si="831"/>
        <v>6.05212510024058</v>
      </c>
      <c r="AD158" s="49">
        <f t="shared" si="831"/>
        <v>4.35212510024058</v>
      </c>
      <c r="AE158" s="49">
        <f t="shared" si="831"/>
        <v>8.05212510024058</v>
      </c>
      <c r="AF158" s="50"/>
      <c r="AG158" s="49">
        <f t="shared" si="816"/>
        <v>6.30002510024058</v>
      </c>
      <c r="AH158" s="49">
        <f t="shared" si="817"/>
        <v>3.70002510024059</v>
      </c>
      <c r="AI158" s="49">
        <f t="shared" si="806"/>
        <v>7.80002510024058</v>
      </c>
      <c r="AJ158" s="49">
        <f t="shared" si="807"/>
        <v>5.50002510024058</v>
      </c>
      <c r="AK158" s="49">
        <f t="shared" si="808"/>
        <v>9.40002510024057</v>
      </c>
      <c r="AL158" s="49">
        <f t="shared" ref="AL158:AT158" si="832">W158+1.2479</f>
        <v>6.70002510024059</v>
      </c>
      <c r="AM158" s="49">
        <f t="shared" si="832"/>
        <v>9.10002510024058</v>
      </c>
      <c r="AN158" s="49">
        <f t="shared" si="832"/>
        <v>10.3000251002406</v>
      </c>
      <c r="AO158" s="49">
        <f t="shared" si="832"/>
        <v>8.50002510024058</v>
      </c>
      <c r="AP158" s="49">
        <f t="shared" si="832"/>
        <v>10.3000251002406</v>
      </c>
      <c r="AQ158" s="49">
        <f t="shared" si="832"/>
        <v>13.1000251002406</v>
      </c>
      <c r="AR158" s="49">
        <f t="shared" si="832"/>
        <v>7.30002510024058</v>
      </c>
      <c r="AS158" s="49">
        <f t="shared" si="832"/>
        <v>5.60002510024058</v>
      </c>
      <c r="AT158" s="49">
        <f t="shared" si="832"/>
        <v>9.30002510024058</v>
      </c>
      <c r="AU158" s="49">
        <f t="shared" si="819"/>
        <v>112.900351403368</v>
      </c>
      <c r="AV158" s="50"/>
      <c r="AW158" s="49">
        <f t="shared" si="820"/>
        <v>0.00161044777935177</v>
      </c>
      <c r="AX158" s="49">
        <f t="shared" ref="AX158:BJ158" si="833">AH158/$AU$195</f>
        <v>0.000945821185061744</v>
      </c>
      <c r="AY158" s="49">
        <f t="shared" si="833"/>
        <v>0.00199388619913448</v>
      </c>
      <c r="AZ158" s="49">
        <f t="shared" si="833"/>
        <v>0.00140594728880099</v>
      </c>
      <c r="BA158" s="49">
        <f t="shared" si="833"/>
        <v>0.00240288718023604</v>
      </c>
      <c r="BB158" s="49">
        <f t="shared" si="833"/>
        <v>0.00171269802462717</v>
      </c>
      <c r="BC158" s="49">
        <f t="shared" si="833"/>
        <v>0.0023261994962795</v>
      </c>
      <c r="BD158" s="49">
        <f t="shared" si="833"/>
        <v>0.00263295023210567</v>
      </c>
      <c r="BE158" s="49">
        <f t="shared" si="833"/>
        <v>0.00217282412836642</v>
      </c>
      <c r="BF158" s="49">
        <f t="shared" si="833"/>
        <v>0.00263295023210567</v>
      </c>
      <c r="BG158" s="49">
        <f t="shared" si="833"/>
        <v>0.00334870194903339</v>
      </c>
      <c r="BH158" s="49">
        <f t="shared" si="833"/>
        <v>0.00186607339254025</v>
      </c>
      <c r="BI158" s="49">
        <f t="shared" si="833"/>
        <v>0.00143150985011984</v>
      </c>
      <c r="BJ158" s="49">
        <f t="shared" si="833"/>
        <v>0.00237732461891719</v>
      </c>
      <c r="BK158" s="49"/>
      <c r="BL158" s="49">
        <f t="shared" si="822"/>
        <v>-0.0103571810317111</v>
      </c>
      <c r="BM158" s="49">
        <f t="shared" ref="BM158:BY158" si="834">AX158*LN(AX158)</f>
        <v>-0.00658618517921283</v>
      </c>
      <c r="BN158" s="49">
        <f t="shared" si="834"/>
        <v>-0.0123973257671622</v>
      </c>
      <c r="BO158" s="49">
        <f t="shared" si="834"/>
        <v>-0.00923291767416987</v>
      </c>
      <c r="BP158" s="49">
        <f t="shared" si="834"/>
        <v>-0.0144920150822218</v>
      </c>
      <c r="BQ158" s="49">
        <f t="shared" si="834"/>
        <v>-0.010909347533045</v>
      </c>
      <c r="BR158" s="49">
        <f t="shared" si="834"/>
        <v>-0.0141049559149323</v>
      </c>
      <c r="BS158" s="49">
        <f t="shared" si="834"/>
        <v>-0.0156388036366423</v>
      </c>
      <c r="BT158" s="49">
        <f t="shared" si="834"/>
        <v>-0.0133231654951753</v>
      </c>
      <c r="BU158" s="49">
        <f t="shared" si="834"/>
        <v>-0.0156388036366423</v>
      </c>
      <c r="BV158" s="49">
        <f t="shared" si="834"/>
        <v>-0.0190848634992159</v>
      </c>
      <c r="BW158" s="49">
        <f t="shared" si="834"/>
        <v>-0.0117262537591252</v>
      </c>
      <c r="BX158" s="49">
        <f t="shared" si="834"/>
        <v>-0.00937499458705005</v>
      </c>
      <c r="BY158" s="49">
        <f t="shared" si="834"/>
        <v>-0.0143632712265428</v>
      </c>
      <c r="BZ158" s="49">
        <f t="shared" si="812"/>
        <v>-0.177230084022849</v>
      </c>
      <c r="CA158" s="49"/>
      <c r="CB158" s="49"/>
      <c r="CC158" s="50"/>
      <c r="CD158" s="49"/>
      <c r="CE158" s="49"/>
      <c r="CF158" s="49">
        <f t="shared" si="824"/>
        <v>0.000224207426637401</v>
      </c>
      <c r="CG158" s="49">
        <f t="shared" ref="CG158:CS158" si="835">AX158*$CD$195</f>
        <v>0.00013167774620248</v>
      </c>
      <c r="CH158" s="49">
        <f t="shared" si="835"/>
        <v>0.000277589934580625</v>
      </c>
      <c r="CI158" s="49">
        <f t="shared" si="835"/>
        <v>0.000195736755734349</v>
      </c>
      <c r="CJ158" s="49">
        <f t="shared" si="835"/>
        <v>0.00033453127638673</v>
      </c>
      <c r="CK158" s="49">
        <f t="shared" si="835"/>
        <v>0.000238442762088928</v>
      </c>
      <c r="CL158" s="49">
        <f t="shared" si="835"/>
        <v>0.000323854774798086</v>
      </c>
      <c r="CM158" s="49">
        <f t="shared" si="835"/>
        <v>0.000366560781152665</v>
      </c>
      <c r="CN158" s="49">
        <f t="shared" si="835"/>
        <v>0.000302501771620796</v>
      </c>
      <c r="CO158" s="49">
        <f t="shared" si="835"/>
        <v>0.000366560781152665</v>
      </c>
      <c r="CP158" s="49">
        <f t="shared" si="835"/>
        <v>0.000466208129313349</v>
      </c>
      <c r="CQ158" s="49">
        <f t="shared" si="835"/>
        <v>0.000259795765266217</v>
      </c>
      <c r="CR158" s="49">
        <f t="shared" si="835"/>
        <v>0.00019929558959723</v>
      </c>
      <c r="CS158" s="49">
        <f t="shared" si="835"/>
        <v>0.000330972442523849</v>
      </c>
      <c r="CT158" s="59">
        <v>2019</v>
      </c>
    </row>
    <row r="159" ht="22.5" customHeight="1" spans="1:98">
      <c r="A159" s="43">
        <v>2018</v>
      </c>
      <c r="B159" s="40">
        <v>5.40000000000001</v>
      </c>
      <c r="C159" s="40">
        <v>6.40000000000001</v>
      </c>
      <c r="D159" s="40">
        <v>6.90000000000001</v>
      </c>
      <c r="E159" s="40">
        <v>1.8</v>
      </c>
      <c r="F159" s="40">
        <v>8</v>
      </c>
      <c r="G159" s="40">
        <v>7.2</v>
      </c>
      <c r="H159" s="40">
        <v>6</v>
      </c>
      <c r="I159" s="40">
        <v>10</v>
      </c>
      <c r="J159" s="40">
        <v>7.09999999999999</v>
      </c>
      <c r="K159" s="40">
        <v>7.09999999999999</v>
      </c>
      <c r="L159" s="40">
        <v>8.90000000000001</v>
      </c>
      <c r="M159" s="40">
        <v>6.40000000000001</v>
      </c>
      <c r="N159" s="40">
        <v>7.2</v>
      </c>
      <c r="O159" s="40">
        <v>10.2</v>
      </c>
      <c r="Q159" s="50"/>
      <c r="R159" s="49">
        <f t="shared" si="814"/>
        <v>5.45212510024059</v>
      </c>
      <c r="S159" s="49">
        <f t="shared" ref="S159:AE159" si="836">(C159-MIN($B$155:$O$194)/(MAX($B$155:$O$194)-MIN($B$155:$O$194)))</f>
        <v>6.45212510024059</v>
      </c>
      <c r="T159" s="49">
        <f t="shared" si="836"/>
        <v>6.95212510024059</v>
      </c>
      <c r="U159" s="49">
        <f t="shared" si="836"/>
        <v>1.85212510024058</v>
      </c>
      <c r="V159" s="49">
        <f t="shared" si="836"/>
        <v>8.05212510024058</v>
      </c>
      <c r="W159" s="49">
        <f t="shared" si="836"/>
        <v>7.25212510024058</v>
      </c>
      <c r="X159" s="49">
        <f t="shared" si="836"/>
        <v>6.05212510024058</v>
      </c>
      <c r="Y159" s="49">
        <f t="shared" si="836"/>
        <v>10.0521251002406</v>
      </c>
      <c r="Z159" s="49">
        <f t="shared" si="836"/>
        <v>7.15212510024057</v>
      </c>
      <c r="AA159" s="49">
        <f t="shared" si="836"/>
        <v>7.15212510024057</v>
      </c>
      <c r="AB159" s="49">
        <f t="shared" si="836"/>
        <v>8.95212510024059</v>
      </c>
      <c r="AC159" s="49">
        <f t="shared" si="836"/>
        <v>6.45212510024059</v>
      </c>
      <c r="AD159" s="49">
        <f t="shared" si="836"/>
        <v>7.25212510024058</v>
      </c>
      <c r="AE159" s="49">
        <f t="shared" si="836"/>
        <v>10.2521251002406</v>
      </c>
      <c r="AF159" s="50"/>
      <c r="AG159" s="49">
        <f t="shared" si="816"/>
        <v>6.70002510024059</v>
      </c>
      <c r="AH159" s="49">
        <f t="shared" si="817"/>
        <v>7.70002510024059</v>
      </c>
      <c r="AI159" s="49">
        <f t="shared" si="806"/>
        <v>8.20002510024059</v>
      </c>
      <c r="AJ159" s="49">
        <f t="shared" si="807"/>
        <v>3.10002510024058</v>
      </c>
      <c r="AK159" s="49">
        <f t="shared" si="808"/>
        <v>9.30002510024058</v>
      </c>
      <c r="AL159" s="49">
        <f t="shared" ref="AL159:AT159" si="837">W159+1.2479</f>
        <v>8.50002510024058</v>
      </c>
      <c r="AM159" s="49">
        <f t="shared" si="837"/>
        <v>7.30002510024058</v>
      </c>
      <c r="AN159" s="49">
        <f t="shared" si="837"/>
        <v>11.3000251002406</v>
      </c>
      <c r="AO159" s="49">
        <f t="shared" si="837"/>
        <v>8.40002510024057</v>
      </c>
      <c r="AP159" s="49">
        <f t="shared" si="837"/>
        <v>8.40002510024057</v>
      </c>
      <c r="AQ159" s="49">
        <f t="shared" si="837"/>
        <v>10.2000251002406</v>
      </c>
      <c r="AR159" s="49">
        <f t="shared" si="837"/>
        <v>7.70002510024059</v>
      </c>
      <c r="AS159" s="49">
        <f t="shared" si="837"/>
        <v>8.50002510024058</v>
      </c>
      <c r="AT159" s="49">
        <f t="shared" si="837"/>
        <v>11.5000251002406</v>
      </c>
      <c r="AU159" s="49">
        <f t="shared" si="819"/>
        <v>116.800351403368</v>
      </c>
      <c r="AV159" s="50"/>
      <c r="AW159" s="49">
        <f t="shared" si="820"/>
        <v>0.00171269802462717</v>
      </c>
      <c r="AX159" s="49">
        <f t="shared" ref="AX159:BJ159" si="838">AH159/$AU$195</f>
        <v>0.00196832363781564</v>
      </c>
      <c r="AY159" s="49">
        <f t="shared" si="838"/>
        <v>0.00209613644440988</v>
      </c>
      <c r="AZ159" s="49">
        <f t="shared" si="838"/>
        <v>0.000792445817148657</v>
      </c>
      <c r="BA159" s="49">
        <f t="shared" si="838"/>
        <v>0.00237732461891719</v>
      </c>
      <c r="BB159" s="49">
        <f t="shared" si="838"/>
        <v>0.00217282412836642</v>
      </c>
      <c r="BC159" s="49">
        <f t="shared" si="838"/>
        <v>0.00186607339254025</v>
      </c>
      <c r="BD159" s="49">
        <f t="shared" si="838"/>
        <v>0.00288857584529414</v>
      </c>
      <c r="BE159" s="49">
        <f t="shared" si="838"/>
        <v>0.00214726156704757</v>
      </c>
      <c r="BF159" s="49">
        <f t="shared" si="838"/>
        <v>0.00214726156704757</v>
      </c>
      <c r="BG159" s="49">
        <f t="shared" si="838"/>
        <v>0.00260738767078682</v>
      </c>
      <c r="BH159" s="49">
        <f t="shared" si="838"/>
        <v>0.00196832363781564</v>
      </c>
      <c r="BI159" s="49">
        <f t="shared" si="838"/>
        <v>0.00217282412836642</v>
      </c>
      <c r="BJ159" s="49">
        <f t="shared" si="838"/>
        <v>0.00293970096793184</v>
      </c>
      <c r="BK159" s="49"/>
      <c r="BL159" s="49">
        <f t="shared" si="822"/>
        <v>-0.010909347533045</v>
      </c>
      <c r="BM159" s="49">
        <f t="shared" ref="BM159:BY159" si="839">AX159*LN(AX159)</f>
        <v>-0.0122637841991755</v>
      </c>
      <c r="BN159" s="49">
        <f t="shared" si="839"/>
        <v>-0.0129282556809294</v>
      </c>
      <c r="BO159" s="49">
        <f t="shared" si="839"/>
        <v>-0.00565836935458618</v>
      </c>
      <c r="BP159" s="49">
        <f t="shared" si="839"/>
        <v>-0.0143632712265428</v>
      </c>
      <c r="BQ159" s="49">
        <f t="shared" si="839"/>
        <v>-0.0133231654951753</v>
      </c>
      <c r="BR159" s="49">
        <f t="shared" si="839"/>
        <v>-0.0117262537591252</v>
      </c>
      <c r="BS159" s="49">
        <f t="shared" si="839"/>
        <v>-0.0168894789501189</v>
      </c>
      <c r="BT159" s="49">
        <f t="shared" si="839"/>
        <v>-0.0131918344351457</v>
      </c>
      <c r="BU159" s="49">
        <f t="shared" si="839"/>
        <v>-0.0131918344351457</v>
      </c>
      <c r="BV159" s="49">
        <f t="shared" si="839"/>
        <v>-0.0155124090296027</v>
      </c>
      <c r="BW159" s="49">
        <f t="shared" si="839"/>
        <v>-0.0122637841991755</v>
      </c>
      <c r="BX159" s="49">
        <f t="shared" si="839"/>
        <v>-0.0133231654951753</v>
      </c>
      <c r="BY159" s="49">
        <f t="shared" si="839"/>
        <v>-0.0171368322065969</v>
      </c>
      <c r="BZ159" s="49">
        <f t="shared" si="812"/>
        <v>-0.18268178599954</v>
      </c>
      <c r="CA159" s="49"/>
      <c r="CB159" s="49"/>
      <c r="CC159" s="50"/>
      <c r="CD159" s="49"/>
      <c r="CE159" s="49"/>
      <c r="CF159" s="49">
        <f t="shared" si="824"/>
        <v>0.000238442762088928</v>
      </c>
      <c r="CG159" s="49">
        <f t="shared" ref="CG159:CS159" si="840">AX159*$CD$195</f>
        <v>0.000274031100717744</v>
      </c>
      <c r="CH159" s="49">
        <f t="shared" si="840"/>
        <v>0.000291825270032152</v>
      </c>
      <c r="CI159" s="49">
        <f t="shared" si="840"/>
        <v>0.00011032474302519</v>
      </c>
      <c r="CJ159" s="49">
        <f t="shared" si="840"/>
        <v>0.000330972442523849</v>
      </c>
      <c r="CK159" s="49">
        <f t="shared" si="840"/>
        <v>0.000302501771620796</v>
      </c>
      <c r="CL159" s="49">
        <f t="shared" si="840"/>
        <v>0.000259795765266217</v>
      </c>
      <c r="CM159" s="49">
        <f t="shared" si="840"/>
        <v>0.00040214911978148</v>
      </c>
      <c r="CN159" s="49">
        <f t="shared" si="840"/>
        <v>0.000298942937757914</v>
      </c>
      <c r="CO159" s="49">
        <f t="shared" si="840"/>
        <v>0.000298942937757914</v>
      </c>
      <c r="CP159" s="49">
        <f t="shared" si="840"/>
        <v>0.000363001947289783</v>
      </c>
      <c r="CQ159" s="49">
        <f t="shared" si="840"/>
        <v>0.000274031100717744</v>
      </c>
      <c r="CR159" s="49">
        <f t="shared" si="840"/>
        <v>0.000302501771620796</v>
      </c>
      <c r="CS159" s="49">
        <f t="shared" si="840"/>
        <v>0.000409266787507244</v>
      </c>
      <c r="CT159" s="59">
        <v>2018</v>
      </c>
    </row>
    <row r="160" ht="22.5" customHeight="1" spans="1:98">
      <c r="A160" s="43">
        <v>2017</v>
      </c>
      <c r="B160" s="40">
        <v>8</v>
      </c>
      <c r="C160" s="40">
        <v>7</v>
      </c>
      <c r="D160" s="40">
        <v>3.90000000000001</v>
      </c>
      <c r="E160" s="40">
        <v>6</v>
      </c>
      <c r="F160" s="40">
        <v>10.2</v>
      </c>
      <c r="G160" s="40">
        <v>6.5</v>
      </c>
      <c r="H160" s="40">
        <v>8.3</v>
      </c>
      <c r="I160" s="40">
        <v>8.90000000000001</v>
      </c>
      <c r="J160" s="40">
        <v>7</v>
      </c>
      <c r="K160" s="40">
        <v>8.5</v>
      </c>
      <c r="L160" s="40">
        <v>5.3</v>
      </c>
      <c r="M160" s="40">
        <v>7.7</v>
      </c>
      <c r="N160" s="40">
        <v>7.09999999999999</v>
      </c>
      <c r="O160" s="40">
        <v>8.8</v>
      </c>
      <c r="Q160" s="50"/>
      <c r="R160" s="49">
        <f t="shared" si="814"/>
        <v>8.05212510024058</v>
      </c>
      <c r="S160" s="49">
        <f t="shared" ref="S160:AE160" si="841">(C160-MIN($B$155:$O$194)/(MAX($B$155:$O$194)-MIN($B$155:$O$194)))</f>
        <v>7.05212510024058</v>
      </c>
      <c r="T160" s="49">
        <f t="shared" si="841"/>
        <v>3.95212510024059</v>
      </c>
      <c r="U160" s="49">
        <f t="shared" si="841"/>
        <v>6.05212510024058</v>
      </c>
      <c r="V160" s="49">
        <f t="shared" si="841"/>
        <v>10.2521251002406</v>
      </c>
      <c r="W160" s="49">
        <f t="shared" si="841"/>
        <v>6.55212510024058</v>
      </c>
      <c r="X160" s="49">
        <f t="shared" si="841"/>
        <v>8.35212510024058</v>
      </c>
      <c r="Y160" s="49">
        <f t="shared" si="841"/>
        <v>8.95212510024059</v>
      </c>
      <c r="Z160" s="49">
        <f t="shared" si="841"/>
        <v>7.05212510024058</v>
      </c>
      <c r="AA160" s="49">
        <f t="shared" si="841"/>
        <v>8.55212510024058</v>
      </c>
      <c r="AB160" s="49">
        <f t="shared" si="841"/>
        <v>5.35212510024058</v>
      </c>
      <c r="AC160" s="49">
        <f t="shared" si="841"/>
        <v>7.75212510024058</v>
      </c>
      <c r="AD160" s="49">
        <f t="shared" si="841"/>
        <v>7.15212510024057</v>
      </c>
      <c r="AE160" s="49">
        <f t="shared" si="841"/>
        <v>8.85212510024058</v>
      </c>
      <c r="AF160" s="50"/>
      <c r="AG160" s="49">
        <f t="shared" si="816"/>
        <v>9.30002510024058</v>
      </c>
      <c r="AH160" s="49">
        <f t="shared" si="817"/>
        <v>8.30002510024058</v>
      </c>
      <c r="AI160" s="49">
        <f t="shared" si="806"/>
        <v>5.20002510024059</v>
      </c>
      <c r="AJ160" s="49">
        <f t="shared" si="807"/>
        <v>7.30002510024058</v>
      </c>
      <c r="AK160" s="49">
        <f t="shared" si="808"/>
        <v>11.5000251002406</v>
      </c>
      <c r="AL160" s="49">
        <f t="shared" ref="AL160:AT160" si="842">W160+1.2479</f>
        <v>7.80002510024058</v>
      </c>
      <c r="AM160" s="49">
        <f t="shared" si="842"/>
        <v>9.60002510024058</v>
      </c>
      <c r="AN160" s="49">
        <f t="shared" si="842"/>
        <v>10.2000251002406</v>
      </c>
      <c r="AO160" s="49">
        <f t="shared" si="842"/>
        <v>8.30002510024058</v>
      </c>
      <c r="AP160" s="49">
        <f t="shared" si="842"/>
        <v>9.80002510024058</v>
      </c>
      <c r="AQ160" s="49">
        <f t="shared" si="842"/>
        <v>6.60002510024058</v>
      </c>
      <c r="AR160" s="49">
        <f t="shared" si="842"/>
        <v>9.00002510024058</v>
      </c>
      <c r="AS160" s="49">
        <f t="shared" si="842"/>
        <v>8.40002510024057</v>
      </c>
      <c r="AT160" s="49">
        <f t="shared" si="842"/>
        <v>10.1000251002406</v>
      </c>
      <c r="AU160" s="49">
        <f t="shared" si="819"/>
        <v>121.400351403368</v>
      </c>
      <c r="AV160" s="50"/>
      <c r="AW160" s="49">
        <f t="shared" si="820"/>
        <v>0.00237732461891719</v>
      </c>
      <c r="AX160" s="49">
        <f t="shared" ref="AX160:BJ160" si="843">AH160/$AU$195</f>
        <v>0.00212169900572872</v>
      </c>
      <c r="AY160" s="49">
        <f t="shared" si="843"/>
        <v>0.00132925960484445</v>
      </c>
      <c r="AZ160" s="49">
        <f t="shared" si="843"/>
        <v>0.00186607339254025</v>
      </c>
      <c r="BA160" s="49">
        <f t="shared" si="843"/>
        <v>0.00293970096793184</v>
      </c>
      <c r="BB160" s="49">
        <f t="shared" si="843"/>
        <v>0.00199388619913448</v>
      </c>
      <c r="BC160" s="49">
        <f t="shared" si="843"/>
        <v>0.00245401230287374</v>
      </c>
      <c r="BD160" s="49">
        <f t="shared" si="843"/>
        <v>0.00260738767078682</v>
      </c>
      <c r="BE160" s="49">
        <f t="shared" si="843"/>
        <v>0.00212169900572872</v>
      </c>
      <c r="BF160" s="49">
        <f t="shared" si="843"/>
        <v>0.00250513742551143</v>
      </c>
      <c r="BG160" s="49">
        <f t="shared" si="843"/>
        <v>0.00168713546330832</v>
      </c>
      <c r="BH160" s="49">
        <f t="shared" si="843"/>
        <v>0.00230063693496065</v>
      </c>
      <c r="BI160" s="49">
        <f t="shared" si="843"/>
        <v>0.00214726156704757</v>
      </c>
      <c r="BJ160" s="49">
        <f t="shared" si="843"/>
        <v>0.00258182510946797</v>
      </c>
      <c r="BK160" s="49"/>
      <c r="BL160" s="49">
        <f t="shared" si="822"/>
        <v>-0.0143632712265428</v>
      </c>
      <c r="BM160" s="49">
        <f t="shared" ref="BM160:BY160" si="844">AX160*LN(AX160)</f>
        <v>-0.0130601990526308</v>
      </c>
      <c r="BN160" s="49">
        <f t="shared" si="844"/>
        <v>-0.00880386339347123</v>
      </c>
      <c r="BO160" s="49">
        <f t="shared" si="844"/>
        <v>-0.0117262537591252</v>
      </c>
      <c r="BP160" s="49">
        <f t="shared" si="844"/>
        <v>-0.0171368322065969</v>
      </c>
      <c r="BQ160" s="49">
        <f t="shared" si="844"/>
        <v>-0.0123973257671622</v>
      </c>
      <c r="BR160" s="49">
        <f t="shared" si="844"/>
        <v>-0.0147486898166383</v>
      </c>
      <c r="BS160" s="49">
        <f t="shared" si="844"/>
        <v>-0.0155124090296027</v>
      </c>
      <c r="BT160" s="49">
        <f t="shared" si="844"/>
        <v>-0.0130601990526308</v>
      </c>
      <c r="BU160" s="49">
        <f t="shared" si="844"/>
        <v>-0.0150042993700576</v>
      </c>
      <c r="BV160" s="49">
        <f t="shared" si="844"/>
        <v>-0.0107718929008855</v>
      </c>
      <c r="BW160" s="49">
        <f t="shared" si="844"/>
        <v>-0.0139753784176604</v>
      </c>
      <c r="BX160" s="49">
        <f t="shared" si="844"/>
        <v>-0.0131918344351457</v>
      </c>
      <c r="BY160" s="49">
        <f t="shared" si="844"/>
        <v>-0.0153857638058187</v>
      </c>
      <c r="BZ160" s="49">
        <f t="shared" si="812"/>
        <v>-0.189138212233969</v>
      </c>
      <c r="CA160" s="49"/>
      <c r="CB160" s="49"/>
      <c r="CC160" s="50"/>
      <c r="CD160" s="49"/>
      <c r="CE160" s="49"/>
      <c r="CF160" s="49">
        <f t="shared" si="824"/>
        <v>0.000330972442523849</v>
      </c>
      <c r="CG160" s="49">
        <f t="shared" ref="CG160:CS160" si="845">AX160*$CD$195</f>
        <v>0.000295384103895033</v>
      </c>
      <c r="CH160" s="49">
        <f t="shared" si="845"/>
        <v>0.000185060254145704</v>
      </c>
      <c r="CI160" s="49">
        <f t="shared" si="845"/>
        <v>0.000259795765266217</v>
      </c>
      <c r="CJ160" s="49">
        <f t="shared" si="845"/>
        <v>0.000409266787507244</v>
      </c>
      <c r="CK160" s="49">
        <f t="shared" si="845"/>
        <v>0.000277589934580625</v>
      </c>
      <c r="CL160" s="49">
        <f t="shared" si="845"/>
        <v>0.000341648944112494</v>
      </c>
      <c r="CM160" s="49">
        <f t="shared" si="845"/>
        <v>0.000363001947289783</v>
      </c>
      <c r="CN160" s="49">
        <f t="shared" si="845"/>
        <v>0.000295384103895033</v>
      </c>
      <c r="CO160" s="49">
        <f t="shared" si="845"/>
        <v>0.000348766611838257</v>
      </c>
      <c r="CP160" s="49">
        <f t="shared" si="845"/>
        <v>0.000234883928226046</v>
      </c>
      <c r="CQ160" s="49">
        <f t="shared" si="845"/>
        <v>0.000320295940935204</v>
      </c>
      <c r="CR160" s="49">
        <f t="shared" si="845"/>
        <v>0.000298942937757914</v>
      </c>
      <c r="CS160" s="49">
        <f t="shared" si="845"/>
        <v>0.000359443113426902</v>
      </c>
      <c r="CT160" s="59">
        <v>2017</v>
      </c>
    </row>
    <row r="161" ht="22.5" customHeight="1" spans="1:98">
      <c r="A161" s="43">
        <v>2016</v>
      </c>
      <c r="B161" s="40">
        <v>6.59999999999999</v>
      </c>
      <c r="C161" s="40">
        <v>7.09999999999999</v>
      </c>
      <c r="D161" s="40">
        <v>6.90000000000001</v>
      </c>
      <c r="E161" s="40">
        <v>7.2</v>
      </c>
      <c r="F161" s="40">
        <v>7.40000000000001</v>
      </c>
      <c r="G161" s="40">
        <v>8.3</v>
      </c>
      <c r="H161" s="40">
        <v>8.7</v>
      </c>
      <c r="I161" s="40">
        <v>7.7</v>
      </c>
      <c r="J161" s="40">
        <v>7.40000000000001</v>
      </c>
      <c r="K161" s="40">
        <v>8.5</v>
      </c>
      <c r="L161" s="40">
        <v>8.09999999999999</v>
      </c>
      <c r="M161" s="40">
        <v>4.8</v>
      </c>
      <c r="N161" s="40">
        <v>3.5</v>
      </c>
      <c r="O161" s="40">
        <v>7.7</v>
      </c>
      <c r="Q161" s="50"/>
      <c r="R161" s="49">
        <f t="shared" si="814"/>
        <v>6.65212510024057</v>
      </c>
      <c r="S161" s="49">
        <f t="shared" ref="S161:AE161" si="846">(C161-MIN($B$155:$O$194)/(MAX($B$155:$O$194)-MIN($B$155:$O$194)))</f>
        <v>7.15212510024057</v>
      </c>
      <c r="T161" s="49">
        <f t="shared" si="846"/>
        <v>6.95212510024059</v>
      </c>
      <c r="U161" s="49">
        <f t="shared" si="846"/>
        <v>7.25212510024058</v>
      </c>
      <c r="V161" s="49">
        <f t="shared" si="846"/>
        <v>7.45212510024059</v>
      </c>
      <c r="W161" s="49">
        <f t="shared" si="846"/>
        <v>8.35212510024058</v>
      </c>
      <c r="X161" s="49">
        <f t="shared" si="846"/>
        <v>8.75212510024058</v>
      </c>
      <c r="Y161" s="49">
        <f t="shared" si="846"/>
        <v>7.75212510024058</v>
      </c>
      <c r="Z161" s="49">
        <f t="shared" si="846"/>
        <v>7.45212510024059</v>
      </c>
      <c r="AA161" s="49">
        <f t="shared" si="846"/>
        <v>8.55212510024058</v>
      </c>
      <c r="AB161" s="49">
        <f t="shared" si="846"/>
        <v>8.15212510024057</v>
      </c>
      <c r="AC161" s="49">
        <f t="shared" si="846"/>
        <v>4.85212510024058</v>
      </c>
      <c r="AD161" s="49">
        <f t="shared" si="846"/>
        <v>3.55212510024058</v>
      </c>
      <c r="AE161" s="49">
        <f t="shared" si="846"/>
        <v>7.75212510024058</v>
      </c>
      <c r="AF161" s="50"/>
      <c r="AG161" s="49">
        <f t="shared" si="816"/>
        <v>7.90002510024057</v>
      </c>
      <c r="AH161" s="49">
        <f t="shared" si="817"/>
        <v>8.40002510024057</v>
      </c>
      <c r="AI161" s="49">
        <f t="shared" si="806"/>
        <v>8.20002510024059</v>
      </c>
      <c r="AJ161" s="49">
        <f t="shared" si="807"/>
        <v>8.50002510024058</v>
      </c>
      <c r="AK161" s="49">
        <f t="shared" si="808"/>
        <v>8.70002510024059</v>
      </c>
      <c r="AL161" s="49">
        <f t="shared" ref="AL161:AT161" si="847">W161+1.2479</f>
        <v>9.60002510024058</v>
      </c>
      <c r="AM161" s="49">
        <f t="shared" si="847"/>
        <v>10.0000251002406</v>
      </c>
      <c r="AN161" s="49">
        <f t="shared" si="847"/>
        <v>9.00002510024058</v>
      </c>
      <c r="AO161" s="49">
        <f t="shared" si="847"/>
        <v>8.70002510024059</v>
      </c>
      <c r="AP161" s="49">
        <f t="shared" si="847"/>
        <v>9.80002510024058</v>
      </c>
      <c r="AQ161" s="49">
        <f t="shared" si="847"/>
        <v>9.40002510024057</v>
      </c>
      <c r="AR161" s="49">
        <f t="shared" si="847"/>
        <v>6.10002510024058</v>
      </c>
      <c r="AS161" s="49">
        <f t="shared" si="847"/>
        <v>4.80002510024058</v>
      </c>
      <c r="AT161" s="49">
        <f t="shared" si="847"/>
        <v>9.00002510024058</v>
      </c>
      <c r="AU161" s="49">
        <f t="shared" si="819"/>
        <v>118.100351403368</v>
      </c>
      <c r="AV161" s="50"/>
      <c r="AW161" s="49">
        <f t="shared" si="820"/>
        <v>0.00201944876045333</v>
      </c>
      <c r="AX161" s="49">
        <f t="shared" ref="AX161:BJ161" si="848">AH161/$AU$195</f>
        <v>0.00214726156704757</v>
      </c>
      <c r="AY161" s="49">
        <f t="shared" si="848"/>
        <v>0.00209613644440988</v>
      </c>
      <c r="AZ161" s="49">
        <f t="shared" si="848"/>
        <v>0.00217282412836642</v>
      </c>
      <c r="BA161" s="49">
        <f t="shared" si="848"/>
        <v>0.00222394925100411</v>
      </c>
      <c r="BB161" s="49">
        <f t="shared" si="848"/>
        <v>0.00245401230287374</v>
      </c>
      <c r="BC161" s="49">
        <f t="shared" si="848"/>
        <v>0.00255626254814913</v>
      </c>
      <c r="BD161" s="49">
        <f t="shared" si="848"/>
        <v>0.00230063693496065</v>
      </c>
      <c r="BE161" s="49">
        <f t="shared" si="848"/>
        <v>0.00222394925100411</v>
      </c>
      <c r="BF161" s="49">
        <f t="shared" si="848"/>
        <v>0.00250513742551143</v>
      </c>
      <c r="BG161" s="49">
        <f t="shared" si="848"/>
        <v>0.00240288718023604</v>
      </c>
      <c r="BH161" s="49">
        <f t="shared" si="848"/>
        <v>0.00155932265671408</v>
      </c>
      <c r="BI161" s="49">
        <f t="shared" si="848"/>
        <v>0.00122700935956906</v>
      </c>
      <c r="BJ161" s="49">
        <f t="shared" si="848"/>
        <v>0.00230063693496065</v>
      </c>
      <c r="BK161" s="49"/>
      <c r="BL161" s="49">
        <f t="shared" si="822"/>
        <v>-0.0125305396020801</v>
      </c>
      <c r="BM161" s="49">
        <f t="shared" ref="BM161:BY161" si="849">AX161*LN(AX161)</f>
        <v>-0.0131918344351457</v>
      </c>
      <c r="BN161" s="49">
        <f t="shared" si="849"/>
        <v>-0.0129282556809294</v>
      </c>
      <c r="BO161" s="49">
        <f t="shared" si="849"/>
        <v>-0.0133231654951753</v>
      </c>
      <c r="BP161" s="49">
        <f t="shared" si="849"/>
        <v>-0.013584928886188</v>
      </c>
      <c r="BQ161" s="49">
        <f t="shared" si="849"/>
        <v>-0.0147486898166383</v>
      </c>
      <c r="BR161" s="49">
        <f t="shared" si="849"/>
        <v>-0.0152588654838619</v>
      </c>
      <c r="BS161" s="49">
        <f t="shared" si="849"/>
        <v>-0.0139753784176604</v>
      </c>
      <c r="BT161" s="49">
        <f t="shared" si="849"/>
        <v>-0.013584928886188</v>
      </c>
      <c r="BU161" s="49">
        <f t="shared" si="849"/>
        <v>-0.0150042993700576</v>
      </c>
      <c r="BV161" s="49">
        <f t="shared" si="849"/>
        <v>-0.0144920150822218</v>
      </c>
      <c r="BW161" s="49">
        <f t="shared" si="849"/>
        <v>-0.0100786878335559</v>
      </c>
      <c r="BX161" s="49">
        <f t="shared" si="849"/>
        <v>-0.00822485905926241</v>
      </c>
      <c r="BY161" s="49">
        <f t="shared" si="849"/>
        <v>-0.0139753784176604</v>
      </c>
      <c r="BZ161" s="49">
        <f t="shared" si="812"/>
        <v>-0.184901826466625</v>
      </c>
      <c r="CA161" s="49"/>
      <c r="CB161" s="49"/>
      <c r="CC161" s="50"/>
      <c r="CD161" s="49"/>
      <c r="CE161" s="49"/>
      <c r="CF161" s="49">
        <f t="shared" si="824"/>
        <v>0.000281148768443506</v>
      </c>
      <c r="CG161" s="49">
        <f t="shared" ref="CG161:CS161" si="850">AX161*$CD$195</f>
        <v>0.000298942937757914</v>
      </c>
      <c r="CH161" s="49">
        <f t="shared" si="850"/>
        <v>0.000291825270032152</v>
      </c>
      <c r="CI161" s="49">
        <f t="shared" si="850"/>
        <v>0.000302501771620796</v>
      </c>
      <c r="CJ161" s="49">
        <f t="shared" si="850"/>
        <v>0.00030961943934656</v>
      </c>
      <c r="CK161" s="49">
        <f t="shared" si="850"/>
        <v>0.000341648944112494</v>
      </c>
      <c r="CL161" s="49">
        <f t="shared" si="850"/>
        <v>0.00035588427956402</v>
      </c>
      <c r="CM161" s="49">
        <f t="shared" si="850"/>
        <v>0.000320295940935204</v>
      </c>
      <c r="CN161" s="49">
        <f t="shared" si="850"/>
        <v>0.00030961943934656</v>
      </c>
      <c r="CO161" s="49">
        <f t="shared" si="850"/>
        <v>0.000348766611838257</v>
      </c>
      <c r="CP161" s="49">
        <f t="shared" si="850"/>
        <v>0.00033453127638673</v>
      </c>
      <c r="CQ161" s="49">
        <f t="shared" si="850"/>
        <v>0.000217089758911638</v>
      </c>
      <c r="CR161" s="49">
        <f t="shared" si="850"/>
        <v>0.000170824918694177</v>
      </c>
      <c r="CS161" s="49">
        <f t="shared" si="850"/>
        <v>0.000320295940935204</v>
      </c>
      <c r="CT161" s="59">
        <v>2016</v>
      </c>
    </row>
    <row r="162" ht="22.5" customHeight="1" spans="1:98">
      <c r="A162" s="43">
        <v>2015</v>
      </c>
      <c r="B162" s="40">
        <v>8.40000000000001</v>
      </c>
      <c r="C162" s="40">
        <v>7</v>
      </c>
      <c r="D162" s="40">
        <v>7.8</v>
      </c>
      <c r="E162" s="40">
        <v>7.5</v>
      </c>
      <c r="F162" s="40">
        <v>9.40000000000001</v>
      </c>
      <c r="G162" s="40">
        <v>9.2</v>
      </c>
      <c r="H162" s="40">
        <v>7.8</v>
      </c>
      <c r="I162" s="40">
        <v>7.09999999999999</v>
      </c>
      <c r="J162" s="40">
        <v>8</v>
      </c>
      <c r="K162" s="40">
        <v>7.90000000000001</v>
      </c>
      <c r="L162" s="40">
        <v>7.40000000000001</v>
      </c>
      <c r="M162" s="40">
        <v>3.90000000000001</v>
      </c>
      <c r="N162" s="40">
        <v>3</v>
      </c>
      <c r="O162" s="40">
        <v>6.2</v>
      </c>
      <c r="Q162" s="50"/>
      <c r="R162" s="49">
        <f t="shared" si="814"/>
        <v>8.45212510024059</v>
      </c>
      <c r="S162" s="49">
        <f t="shared" ref="S162:AE162" si="851">(C162-MIN($B$155:$O$194)/(MAX($B$155:$O$194)-MIN($B$155:$O$194)))</f>
        <v>7.05212510024058</v>
      </c>
      <c r="T162" s="49">
        <f t="shared" si="851"/>
        <v>7.85212510024058</v>
      </c>
      <c r="U162" s="49">
        <f t="shared" si="851"/>
        <v>7.55212510024058</v>
      </c>
      <c r="V162" s="49">
        <f t="shared" si="851"/>
        <v>9.45212510024059</v>
      </c>
      <c r="W162" s="49">
        <f t="shared" si="851"/>
        <v>9.25212510024058</v>
      </c>
      <c r="X162" s="49">
        <f t="shared" si="851"/>
        <v>7.85212510024058</v>
      </c>
      <c r="Y162" s="49">
        <f t="shared" si="851"/>
        <v>7.15212510024057</v>
      </c>
      <c r="Z162" s="49">
        <f t="shared" si="851"/>
        <v>8.05212510024058</v>
      </c>
      <c r="AA162" s="49">
        <f t="shared" si="851"/>
        <v>7.95212510024059</v>
      </c>
      <c r="AB162" s="49">
        <f t="shared" si="851"/>
        <v>7.45212510024059</v>
      </c>
      <c r="AC162" s="49">
        <f t="shared" si="851"/>
        <v>3.95212510024059</v>
      </c>
      <c r="AD162" s="49">
        <f t="shared" si="851"/>
        <v>3.05212510024058</v>
      </c>
      <c r="AE162" s="49">
        <f t="shared" si="851"/>
        <v>6.25212510024058</v>
      </c>
      <c r="AF162" s="50"/>
      <c r="AG162" s="49">
        <f t="shared" si="816"/>
        <v>9.70002510024059</v>
      </c>
      <c r="AH162" s="49">
        <f t="shared" si="817"/>
        <v>8.30002510024058</v>
      </c>
      <c r="AI162" s="49">
        <f t="shared" si="806"/>
        <v>9.10002510024058</v>
      </c>
      <c r="AJ162" s="49">
        <f t="shared" si="807"/>
        <v>8.80002510024058</v>
      </c>
      <c r="AK162" s="49">
        <f t="shared" si="808"/>
        <v>10.7000251002406</v>
      </c>
      <c r="AL162" s="49">
        <f t="shared" ref="AL162:AT162" si="852">W162+1.2479</f>
        <v>10.5000251002406</v>
      </c>
      <c r="AM162" s="49">
        <f t="shared" si="852"/>
        <v>9.10002510024058</v>
      </c>
      <c r="AN162" s="49">
        <f t="shared" si="852"/>
        <v>8.40002510024057</v>
      </c>
      <c r="AO162" s="49">
        <f t="shared" si="852"/>
        <v>9.30002510024058</v>
      </c>
      <c r="AP162" s="49">
        <f t="shared" si="852"/>
        <v>9.20002510024059</v>
      </c>
      <c r="AQ162" s="49">
        <f t="shared" si="852"/>
        <v>8.70002510024059</v>
      </c>
      <c r="AR162" s="49">
        <f t="shared" si="852"/>
        <v>5.20002510024059</v>
      </c>
      <c r="AS162" s="49">
        <f t="shared" si="852"/>
        <v>4.30002510024058</v>
      </c>
      <c r="AT162" s="49">
        <f t="shared" si="852"/>
        <v>7.50002510024058</v>
      </c>
      <c r="AU162" s="49">
        <f t="shared" si="819"/>
        <v>118.800351403368</v>
      </c>
      <c r="AV162" s="50"/>
      <c r="AW162" s="49">
        <f t="shared" si="820"/>
        <v>0.00247957486419259</v>
      </c>
      <c r="AX162" s="49">
        <f t="shared" ref="AX162:BJ162" si="853">AH162/$AU$195</f>
        <v>0.00212169900572872</v>
      </c>
      <c r="AY162" s="49">
        <f t="shared" si="853"/>
        <v>0.0023261994962795</v>
      </c>
      <c r="AZ162" s="49">
        <f t="shared" si="853"/>
        <v>0.00224951181232296</v>
      </c>
      <c r="BA162" s="49">
        <f t="shared" si="853"/>
        <v>0.00273520047738106</v>
      </c>
      <c r="BB162" s="49">
        <f t="shared" si="853"/>
        <v>0.00268407535474336</v>
      </c>
      <c r="BC162" s="49">
        <f t="shared" si="853"/>
        <v>0.0023261994962795</v>
      </c>
      <c r="BD162" s="49">
        <f t="shared" si="853"/>
        <v>0.00214726156704757</v>
      </c>
      <c r="BE162" s="49">
        <f t="shared" si="853"/>
        <v>0.00237732461891719</v>
      </c>
      <c r="BF162" s="49">
        <f t="shared" si="853"/>
        <v>0.00235176205759835</v>
      </c>
      <c r="BG162" s="49">
        <f t="shared" si="853"/>
        <v>0.00222394925100411</v>
      </c>
      <c r="BH162" s="49">
        <f t="shared" si="853"/>
        <v>0.00132925960484445</v>
      </c>
      <c r="BI162" s="49">
        <f t="shared" si="853"/>
        <v>0.00109919655297483</v>
      </c>
      <c r="BJ162" s="49">
        <f t="shared" si="853"/>
        <v>0.00191719851517794</v>
      </c>
      <c r="BK162" s="49"/>
      <c r="BL162" s="49">
        <f t="shared" si="822"/>
        <v>-0.0148766263611211</v>
      </c>
      <c r="BM162" s="49">
        <f t="shared" ref="BM162:BY162" si="854">AX162*LN(AX162)</f>
        <v>-0.0130601990526308</v>
      </c>
      <c r="BN162" s="49">
        <f t="shared" si="854"/>
        <v>-0.0141049559149323</v>
      </c>
      <c r="BO162" s="49">
        <f t="shared" si="854"/>
        <v>-0.01371536813107</v>
      </c>
      <c r="BP162" s="49">
        <f t="shared" si="854"/>
        <v>-0.0161419238682645</v>
      </c>
      <c r="BQ162" s="49">
        <f t="shared" si="854"/>
        <v>-0.015890850686666</v>
      </c>
      <c r="BR162" s="49">
        <f t="shared" si="854"/>
        <v>-0.0141049559149323</v>
      </c>
      <c r="BS162" s="49">
        <f t="shared" si="854"/>
        <v>-0.0131918344351457</v>
      </c>
      <c r="BT162" s="49">
        <f t="shared" si="854"/>
        <v>-0.0143632712265428</v>
      </c>
      <c r="BU162" s="49">
        <f t="shared" si="854"/>
        <v>-0.014234252500058</v>
      </c>
      <c r="BV162" s="49">
        <f t="shared" si="854"/>
        <v>-0.013584928886188</v>
      </c>
      <c r="BW162" s="49">
        <f t="shared" si="854"/>
        <v>-0.00880386339347123</v>
      </c>
      <c r="BX162" s="49">
        <f t="shared" si="854"/>
        <v>-0.00748901932387879</v>
      </c>
      <c r="BY162" s="49">
        <f t="shared" si="854"/>
        <v>-0.0119957007259833</v>
      </c>
      <c r="BZ162" s="49">
        <f t="shared" si="812"/>
        <v>-0.185557750420885</v>
      </c>
      <c r="CA162" s="49"/>
      <c r="CB162" s="49"/>
      <c r="CC162" s="50"/>
      <c r="CD162" s="49"/>
      <c r="CE162" s="49"/>
      <c r="CF162" s="49">
        <f t="shared" si="824"/>
        <v>0.000345207777975375</v>
      </c>
      <c r="CG162" s="49">
        <f t="shared" ref="CG162:CS162" si="855">AX162*$CD$195</f>
        <v>0.000295384103895033</v>
      </c>
      <c r="CH162" s="49">
        <f t="shared" si="855"/>
        <v>0.000323854774798086</v>
      </c>
      <c r="CI162" s="49">
        <f t="shared" si="855"/>
        <v>0.000313178273209441</v>
      </c>
      <c r="CJ162" s="49">
        <f t="shared" si="855"/>
        <v>0.000380796116604191</v>
      </c>
      <c r="CK162" s="49">
        <f t="shared" si="855"/>
        <v>0.000373678448878428</v>
      </c>
      <c r="CL162" s="49">
        <f t="shared" si="855"/>
        <v>0.000323854774798086</v>
      </c>
      <c r="CM162" s="49">
        <f t="shared" si="855"/>
        <v>0.000298942937757914</v>
      </c>
      <c r="CN162" s="49">
        <f t="shared" si="855"/>
        <v>0.000330972442523849</v>
      </c>
      <c r="CO162" s="49">
        <f t="shared" si="855"/>
        <v>0.000327413608660968</v>
      </c>
      <c r="CP162" s="49">
        <f t="shared" si="855"/>
        <v>0.00030961943934656</v>
      </c>
      <c r="CQ162" s="49">
        <f t="shared" si="855"/>
        <v>0.000185060254145704</v>
      </c>
      <c r="CR162" s="49">
        <f t="shared" si="855"/>
        <v>0.00015303074937977</v>
      </c>
      <c r="CS162" s="49">
        <f t="shared" si="855"/>
        <v>0.00026691343299198</v>
      </c>
      <c r="CT162" s="59">
        <v>2015</v>
      </c>
    </row>
    <row r="163" ht="22.5" customHeight="1" spans="1:98">
      <c r="A163" s="43">
        <v>2014</v>
      </c>
      <c r="B163" s="40">
        <v>8.7</v>
      </c>
      <c r="C163" s="40">
        <v>8.5</v>
      </c>
      <c r="D163" s="40">
        <v>8.3</v>
      </c>
      <c r="E163" s="40">
        <v>6</v>
      </c>
      <c r="F163" s="40">
        <v>12.8</v>
      </c>
      <c r="G163" s="40">
        <v>10</v>
      </c>
      <c r="H163" s="40">
        <v>9.8</v>
      </c>
      <c r="I163" s="40">
        <v>4.59999999999999</v>
      </c>
      <c r="J163" s="40">
        <v>8.3</v>
      </c>
      <c r="K163" s="40">
        <v>8.09999999999999</v>
      </c>
      <c r="L163" s="40">
        <v>6.3</v>
      </c>
      <c r="M163" s="40">
        <v>8.09999999999999</v>
      </c>
      <c r="N163" s="40">
        <v>6</v>
      </c>
      <c r="O163" s="40">
        <v>7.7</v>
      </c>
      <c r="Q163" s="50"/>
      <c r="R163" s="49">
        <f t="shared" si="814"/>
        <v>8.75212510024058</v>
      </c>
      <c r="S163" s="49">
        <f t="shared" ref="S163:AE163" si="856">(C163-MIN($B$155:$O$194)/(MAX($B$155:$O$194)-MIN($B$155:$O$194)))</f>
        <v>8.55212510024058</v>
      </c>
      <c r="T163" s="49">
        <f t="shared" si="856"/>
        <v>8.35212510024058</v>
      </c>
      <c r="U163" s="49">
        <f t="shared" si="856"/>
        <v>6.05212510024058</v>
      </c>
      <c r="V163" s="49">
        <f t="shared" si="856"/>
        <v>12.8521251002406</v>
      </c>
      <c r="W163" s="49">
        <f t="shared" si="856"/>
        <v>10.0521251002406</v>
      </c>
      <c r="X163" s="49">
        <f t="shared" si="856"/>
        <v>9.85212510024058</v>
      </c>
      <c r="Y163" s="49">
        <f t="shared" si="856"/>
        <v>4.65212510024057</v>
      </c>
      <c r="Z163" s="49">
        <f t="shared" si="856"/>
        <v>8.35212510024058</v>
      </c>
      <c r="AA163" s="49">
        <f t="shared" si="856"/>
        <v>8.15212510024057</v>
      </c>
      <c r="AB163" s="49">
        <f t="shared" si="856"/>
        <v>6.35212510024058</v>
      </c>
      <c r="AC163" s="49">
        <f t="shared" si="856"/>
        <v>8.15212510024057</v>
      </c>
      <c r="AD163" s="49">
        <f t="shared" si="856"/>
        <v>6.05212510024058</v>
      </c>
      <c r="AE163" s="49">
        <f t="shared" si="856"/>
        <v>7.75212510024058</v>
      </c>
      <c r="AF163" s="50"/>
      <c r="AG163" s="49">
        <f t="shared" si="816"/>
        <v>10.0000251002406</v>
      </c>
      <c r="AH163" s="49">
        <f t="shared" si="817"/>
        <v>9.80002510024058</v>
      </c>
      <c r="AI163" s="49">
        <f t="shared" si="806"/>
        <v>9.60002510024058</v>
      </c>
      <c r="AJ163" s="49">
        <f t="shared" si="807"/>
        <v>7.30002510024058</v>
      </c>
      <c r="AK163" s="49">
        <f t="shared" si="808"/>
        <v>14.1000251002406</v>
      </c>
      <c r="AL163" s="49">
        <f t="shared" ref="AL163:AT163" si="857">W163+1.2479</f>
        <v>11.3000251002406</v>
      </c>
      <c r="AM163" s="49">
        <f t="shared" si="857"/>
        <v>11.1000251002406</v>
      </c>
      <c r="AN163" s="49">
        <f t="shared" si="857"/>
        <v>5.90002510024057</v>
      </c>
      <c r="AO163" s="49">
        <f t="shared" si="857"/>
        <v>9.60002510024058</v>
      </c>
      <c r="AP163" s="49">
        <f t="shared" si="857"/>
        <v>9.40002510024057</v>
      </c>
      <c r="AQ163" s="49">
        <f t="shared" si="857"/>
        <v>7.60002510024058</v>
      </c>
      <c r="AR163" s="49">
        <f t="shared" si="857"/>
        <v>9.40002510024057</v>
      </c>
      <c r="AS163" s="49">
        <f t="shared" si="857"/>
        <v>7.30002510024058</v>
      </c>
      <c r="AT163" s="49">
        <f t="shared" si="857"/>
        <v>9.00002510024058</v>
      </c>
      <c r="AU163" s="49">
        <f t="shared" si="819"/>
        <v>131.400351403368</v>
      </c>
      <c r="AV163" s="50"/>
      <c r="AW163" s="49">
        <f t="shared" si="820"/>
        <v>0.00255626254814913</v>
      </c>
      <c r="AX163" s="49">
        <f t="shared" ref="AX163:BJ163" si="858">AH163/$AU$195</f>
        <v>0.00250513742551143</v>
      </c>
      <c r="AY163" s="49">
        <f t="shared" si="858"/>
        <v>0.00245401230287374</v>
      </c>
      <c r="AZ163" s="49">
        <f t="shared" si="858"/>
        <v>0.00186607339254025</v>
      </c>
      <c r="BA163" s="49">
        <f t="shared" si="858"/>
        <v>0.00360432756222187</v>
      </c>
      <c r="BB163" s="49">
        <f t="shared" si="858"/>
        <v>0.00288857584529414</v>
      </c>
      <c r="BC163" s="49">
        <f t="shared" si="858"/>
        <v>0.00283745072265645</v>
      </c>
      <c r="BD163" s="49">
        <f t="shared" si="858"/>
        <v>0.00150819753407638</v>
      </c>
      <c r="BE163" s="49">
        <f t="shared" si="858"/>
        <v>0.00245401230287374</v>
      </c>
      <c r="BF163" s="49">
        <f t="shared" si="858"/>
        <v>0.00240288718023604</v>
      </c>
      <c r="BG163" s="49">
        <f t="shared" si="858"/>
        <v>0.00194276107649679</v>
      </c>
      <c r="BH163" s="49">
        <f t="shared" si="858"/>
        <v>0.00240288718023604</v>
      </c>
      <c r="BI163" s="49">
        <f t="shared" si="858"/>
        <v>0.00186607339254025</v>
      </c>
      <c r="BJ163" s="49">
        <f t="shared" si="858"/>
        <v>0.00230063693496065</v>
      </c>
      <c r="BK163" s="49"/>
      <c r="BL163" s="49">
        <f t="shared" si="822"/>
        <v>-0.0152588654838619</v>
      </c>
      <c r="BM163" s="49">
        <f t="shared" ref="BM163:BY163" si="859">AX163*LN(AX163)</f>
        <v>-0.0150042993700576</v>
      </c>
      <c r="BN163" s="49">
        <f t="shared" si="859"/>
        <v>-0.0147486898166383</v>
      </c>
      <c r="BO163" s="49">
        <f t="shared" si="859"/>
        <v>-0.0117262537591252</v>
      </c>
      <c r="BP163" s="49">
        <f t="shared" si="859"/>
        <v>-0.0202765774182743</v>
      </c>
      <c r="BQ163" s="49">
        <f t="shared" si="859"/>
        <v>-0.0168894789501189</v>
      </c>
      <c r="BR163" s="49">
        <f t="shared" si="859"/>
        <v>-0.0166412207789749</v>
      </c>
      <c r="BS163" s="49">
        <f t="shared" si="859"/>
        <v>-0.00979851810832396</v>
      </c>
      <c r="BT163" s="49">
        <f t="shared" si="859"/>
        <v>-0.0147486898166383</v>
      </c>
      <c r="BU163" s="49">
        <f t="shared" si="859"/>
        <v>-0.0144920150822218</v>
      </c>
      <c r="BV163" s="49">
        <f t="shared" si="859"/>
        <v>-0.0121299106416225</v>
      </c>
      <c r="BW163" s="49">
        <f t="shared" si="859"/>
        <v>-0.0144920150822218</v>
      </c>
      <c r="BX163" s="49">
        <f t="shared" si="859"/>
        <v>-0.0117262537591252</v>
      </c>
      <c r="BY163" s="49">
        <f t="shared" si="859"/>
        <v>-0.0139753784176604</v>
      </c>
      <c r="BZ163" s="49">
        <f t="shared" si="812"/>
        <v>-0.201908166484865</v>
      </c>
      <c r="CA163" s="49"/>
      <c r="CB163" s="49"/>
      <c r="CC163" s="50"/>
      <c r="CD163" s="49"/>
      <c r="CE163" s="49"/>
      <c r="CF163" s="49">
        <f t="shared" si="824"/>
        <v>0.00035588427956402</v>
      </c>
      <c r="CG163" s="49">
        <f t="shared" ref="CG163:CS163" si="860">AX163*$CD$195</f>
        <v>0.000348766611838257</v>
      </c>
      <c r="CH163" s="49">
        <f t="shared" si="860"/>
        <v>0.000341648944112494</v>
      </c>
      <c r="CI163" s="49">
        <f t="shared" si="860"/>
        <v>0.000259795765266217</v>
      </c>
      <c r="CJ163" s="49">
        <f t="shared" si="860"/>
        <v>0.000501796467942165</v>
      </c>
      <c r="CK163" s="49">
        <f t="shared" si="860"/>
        <v>0.00040214911978148</v>
      </c>
      <c r="CL163" s="49">
        <f t="shared" si="860"/>
        <v>0.000395031452055717</v>
      </c>
      <c r="CM163" s="49">
        <f t="shared" si="860"/>
        <v>0.000209972091185875</v>
      </c>
      <c r="CN163" s="49">
        <f t="shared" si="860"/>
        <v>0.000341648944112494</v>
      </c>
      <c r="CO163" s="49">
        <f t="shared" si="860"/>
        <v>0.00033453127638673</v>
      </c>
      <c r="CP163" s="49">
        <f t="shared" si="860"/>
        <v>0.000270472266854862</v>
      </c>
      <c r="CQ163" s="49">
        <f t="shared" si="860"/>
        <v>0.00033453127638673</v>
      </c>
      <c r="CR163" s="49">
        <f t="shared" si="860"/>
        <v>0.000259795765266217</v>
      </c>
      <c r="CS163" s="49">
        <f t="shared" si="860"/>
        <v>0.000320295940935204</v>
      </c>
      <c r="CT163" s="59">
        <v>2014</v>
      </c>
    </row>
    <row r="164" ht="22.5" customHeight="1" spans="1:98">
      <c r="A164" s="43">
        <v>2013</v>
      </c>
      <c r="B164" s="40">
        <v>11.7</v>
      </c>
      <c r="C164" s="40">
        <v>9.7</v>
      </c>
      <c r="D164" s="40">
        <v>10.9</v>
      </c>
      <c r="E164" s="40">
        <v>12.8</v>
      </c>
      <c r="F164" s="40">
        <v>12.1</v>
      </c>
      <c r="G164" s="40">
        <v>11.1</v>
      </c>
      <c r="H164" s="40">
        <v>7.90000000000001</v>
      </c>
      <c r="I164" s="40">
        <v>7.59999999999999</v>
      </c>
      <c r="J164" s="40">
        <v>10.3</v>
      </c>
      <c r="K164" s="40">
        <v>8.5</v>
      </c>
      <c r="L164" s="40">
        <v>8.7</v>
      </c>
      <c r="M164" s="40">
        <v>6.40000000000001</v>
      </c>
      <c r="N164" s="40">
        <v>3</v>
      </c>
      <c r="O164" s="40">
        <v>8.8</v>
      </c>
      <c r="Q164" s="50"/>
      <c r="R164" s="49">
        <f t="shared" si="814"/>
        <v>11.7521251002406</v>
      </c>
      <c r="S164" s="49">
        <f t="shared" ref="S164:AE164" si="861">(C164-MIN($B$155:$O$194)/(MAX($B$155:$O$194)-MIN($B$155:$O$194)))</f>
        <v>9.75212510024058</v>
      </c>
      <c r="T164" s="49">
        <f t="shared" si="861"/>
        <v>10.9521251002406</v>
      </c>
      <c r="U164" s="49">
        <f t="shared" si="861"/>
        <v>12.8521251002406</v>
      </c>
      <c r="V164" s="49">
        <f t="shared" si="861"/>
        <v>12.1521251002406</v>
      </c>
      <c r="W164" s="49">
        <f t="shared" si="861"/>
        <v>11.1521251002406</v>
      </c>
      <c r="X164" s="49">
        <f t="shared" si="861"/>
        <v>7.95212510024059</v>
      </c>
      <c r="Y164" s="49">
        <f t="shared" si="861"/>
        <v>7.65212510024057</v>
      </c>
      <c r="Z164" s="49">
        <f t="shared" si="861"/>
        <v>10.3521251002406</v>
      </c>
      <c r="AA164" s="49">
        <f t="shared" si="861"/>
        <v>8.55212510024058</v>
      </c>
      <c r="AB164" s="49">
        <f t="shared" si="861"/>
        <v>8.75212510024058</v>
      </c>
      <c r="AC164" s="49">
        <f t="shared" si="861"/>
        <v>6.45212510024059</v>
      </c>
      <c r="AD164" s="49">
        <f t="shared" si="861"/>
        <v>3.05212510024058</v>
      </c>
      <c r="AE164" s="49">
        <f t="shared" si="861"/>
        <v>8.85212510024058</v>
      </c>
      <c r="AF164" s="50"/>
      <c r="AG164" s="49">
        <f t="shared" si="816"/>
        <v>13.0000251002406</v>
      </c>
      <c r="AH164" s="49">
        <f t="shared" si="817"/>
        <v>11.0000251002406</v>
      </c>
      <c r="AI164" s="49">
        <f t="shared" si="806"/>
        <v>12.2000251002406</v>
      </c>
      <c r="AJ164" s="49">
        <f t="shared" si="807"/>
        <v>14.1000251002406</v>
      </c>
      <c r="AK164" s="49">
        <f t="shared" si="808"/>
        <v>13.4000251002406</v>
      </c>
      <c r="AL164" s="49">
        <f t="shared" ref="AL164:AT164" si="862">W164+1.2479</f>
        <v>12.4000251002406</v>
      </c>
      <c r="AM164" s="49">
        <f t="shared" si="862"/>
        <v>9.20002510024059</v>
      </c>
      <c r="AN164" s="49">
        <f t="shared" si="862"/>
        <v>8.90002510024057</v>
      </c>
      <c r="AO164" s="49">
        <f t="shared" si="862"/>
        <v>11.6000251002406</v>
      </c>
      <c r="AP164" s="49">
        <f t="shared" si="862"/>
        <v>9.80002510024058</v>
      </c>
      <c r="AQ164" s="49">
        <f t="shared" si="862"/>
        <v>10.0000251002406</v>
      </c>
      <c r="AR164" s="49">
        <f t="shared" si="862"/>
        <v>7.70002510024059</v>
      </c>
      <c r="AS164" s="49">
        <f t="shared" si="862"/>
        <v>4.30002510024058</v>
      </c>
      <c r="AT164" s="49">
        <f t="shared" si="862"/>
        <v>10.1000251002406</v>
      </c>
      <c r="AU164" s="49">
        <f t="shared" si="819"/>
        <v>147.700351403368</v>
      </c>
      <c r="AV164" s="50"/>
      <c r="AW164" s="49">
        <f t="shared" si="820"/>
        <v>0.00332313938771455</v>
      </c>
      <c r="AX164" s="49">
        <f t="shared" ref="AX164:BJ164" si="863">AH164/$AU$195</f>
        <v>0.0028118881613376</v>
      </c>
      <c r="AY164" s="49">
        <f t="shared" si="863"/>
        <v>0.00311863889716377</v>
      </c>
      <c r="AZ164" s="49">
        <f t="shared" si="863"/>
        <v>0.00360432756222187</v>
      </c>
      <c r="BA164" s="49">
        <f t="shared" si="863"/>
        <v>0.00342538963298994</v>
      </c>
      <c r="BB164" s="49">
        <f t="shared" si="863"/>
        <v>0.00316976401980146</v>
      </c>
      <c r="BC164" s="49">
        <f t="shared" si="863"/>
        <v>0.00235176205759835</v>
      </c>
      <c r="BD164" s="49">
        <f t="shared" si="863"/>
        <v>0.0022750743736418</v>
      </c>
      <c r="BE164" s="49">
        <f t="shared" si="863"/>
        <v>0.00296526352925068</v>
      </c>
      <c r="BF164" s="49">
        <f t="shared" si="863"/>
        <v>0.00250513742551143</v>
      </c>
      <c r="BG164" s="49">
        <f t="shared" si="863"/>
        <v>0.00255626254814913</v>
      </c>
      <c r="BH164" s="49">
        <f t="shared" si="863"/>
        <v>0.00196832363781564</v>
      </c>
      <c r="BI164" s="49">
        <f t="shared" si="863"/>
        <v>0.00109919655297483</v>
      </c>
      <c r="BJ164" s="49">
        <f t="shared" si="863"/>
        <v>0.00258182510946797</v>
      </c>
      <c r="BK164" s="49"/>
      <c r="BL164" s="49">
        <f t="shared" si="822"/>
        <v>-0.0189646425427115</v>
      </c>
      <c r="BM164" s="49">
        <f t="shared" ref="BM164:BY164" si="864">AX164*LN(AX164)</f>
        <v>-0.0165167472776254</v>
      </c>
      <c r="BN164" s="49">
        <f t="shared" si="864"/>
        <v>-0.0179956648530671</v>
      </c>
      <c r="BO164" s="49">
        <f t="shared" si="864"/>
        <v>-0.0202765774182743</v>
      </c>
      <c r="BP164" s="49">
        <f t="shared" si="864"/>
        <v>-0.0194443614463368</v>
      </c>
      <c r="BQ164" s="49">
        <f t="shared" si="864"/>
        <v>-0.0182391332365266</v>
      </c>
      <c r="BR164" s="49">
        <f t="shared" si="864"/>
        <v>-0.014234252500058</v>
      </c>
      <c r="BS164" s="49">
        <f t="shared" si="864"/>
        <v>-0.013845516886877</v>
      </c>
      <c r="BT164" s="49">
        <f t="shared" si="864"/>
        <v>-0.0172601744316898</v>
      </c>
      <c r="BU164" s="49">
        <f t="shared" si="864"/>
        <v>-0.0150042993700576</v>
      </c>
      <c r="BV164" s="49">
        <f t="shared" si="864"/>
        <v>-0.0152588654838619</v>
      </c>
      <c r="BW164" s="49">
        <f t="shared" si="864"/>
        <v>-0.0122637841991755</v>
      </c>
      <c r="BX164" s="49">
        <f t="shared" si="864"/>
        <v>-0.00748901932387879</v>
      </c>
      <c r="BY164" s="49">
        <f t="shared" si="864"/>
        <v>-0.0153857638058187</v>
      </c>
      <c r="BZ164" s="49">
        <f t="shared" si="812"/>
        <v>-0.222178802775959</v>
      </c>
      <c r="CA164" s="49"/>
      <c r="CB164" s="49"/>
      <c r="CC164" s="50"/>
      <c r="CD164" s="49"/>
      <c r="CE164" s="49"/>
      <c r="CF164" s="49">
        <f t="shared" si="824"/>
        <v>0.000462649295450467</v>
      </c>
      <c r="CG164" s="49">
        <f t="shared" ref="CG164:CS164" si="865">AX164*$CD$195</f>
        <v>0.000391472618192836</v>
      </c>
      <c r="CH164" s="49">
        <f t="shared" si="865"/>
        <v>0.000434178624547415</v>
      </c>
      <c r="CI164" s="49">
        <f t="shared" si="865"/>
        <v>0.000501796467942165</v>
      </c>
      <c r="CJ164" s="49">
        <f t="shared" si="865"/>
        <v>0.000476884630901994</v>
      </c>
      <c r="CK164" s="49">
        <f t="shared" si="865"/>
        <v>0.000441296292273178</v>
      </c>
      <c r="CL164" s="49">
        <f t="shared" si="865"/>
        <v>0.000327413608660968</v>
      </c>
      <c r="CM164" s="49">
        <f t="shared" si="865"/>
        <v>0.000316737107072322</v>
      </c>
      <c r="CN164" s="49">
        <f t="shared" si="865"/>
        <v>0.000412825621370125</v>
      </c>
      <c r="CO164" s="49">
        <f t="shared" si="865"/>
        <v>0.000348766611838257</v>
      </c>
      <c r="CP164" s="49">
        <f t="shared" si="865"/>
        <v>0.00035588427956402</v>
      </c>
      <c r="CQ164" s="49">
        <f t="shared" si="865"/>
        <v>0.000274031100717744</v>
      </c>
      <c r="CR164" s="49">
        <f t="shared" si="865"/>
        <v>0.00015303074937977</v>
      </c>
      <c r="CS164" s="49">
        <f t="shared" si="865"/>
        <v>0.000359443113426902</v>
      </c>
      <c r="CT164" s="59">
        <v>2013</v>
      </c>
    </row>
    <row r="165" ht="22.5" customHeight="1" spans="1:98">
      <c r="A165" s="42" t="s">
        <v>63</v>
      </c>
      <c r="B165" s="40">
        <v>7.723</v>
      </c>
      <c r="C165" s="40">
        <v>7.423</v>
      </c>
      <c r="D165" s="40">
        <v>4.954</v>
      </c>
      <c r="E165" s="40">
        <v>4.434</v>
      </c>
      <c r="F165" s="40">
        <v>6.09</v>
      </c>
      <c r="G165" s="40">
        <v>6.519</v>
      </c>
      <c r="H165" s="40">
        <v>3.448</v>
      </c>
      <c r="I165" s="40">
        <v>3.926</v>
      </c>
      <c r="J165" s="40">
        <v>3.999</v>
      </c>
      <c r="K165" s="40">
        <v>3.828</v>
      </c>
      <c r="L165" s="40">
        <v>4.069</v>
      </c>
      <c r="M165" s="40">
        <v>3.673</v>
      </c>
      <c r="N165" s="40">
        <v>3.819</v>
      </c>
      <c r="O165" s="40">
        <v>3.779</v>
      </c>
      <c r="Q165" s="50"/>
      <c r="R165" s="49">
        <f t="shared" si="814"/>
        <v>7.77512510024058</v>
      </c>
      <c r="S165" s="49">
        <f t="shared" ref="S165:AE165" si="866">(C165-MIN($B$155:$O$194)/(MAX($B$155:$O$194)-MIN($B$155:$O$194)))</f>
        <v>7.47512510024058</v>
      </c>
      <c r="T165" s="49">
        <f t="shared" si="866"/>
        <v>5.00612510024058</v>
      </c>
      <c r="U165" s="49">
        <f t="shared" si="866"/>
        <v>4.48612510024058</v>
      </c>
      <c r="V165" s="49">
        <f t="shared" si="866"/>
        <v>6.14212510024058</v>
      </c>
      <c r="W165" s="49">
        <f t="shared" si="866"/>
        <v>6.57112510024058</v>
      </c>
      <c r="X165" s="49">
        <f t="shared" si="866"/>
        <v>3.50012510024058</v>
      </c>
      <c r="Y165" s="49">
        <f t="shared" si="866"/>
        <v>3.97812510024058</v>
      </c>
      <c r="Z165" s="49">
        <f t="shared" si="866"/>
        <v>4.05112510024058</v>
      </c>
      <c r="AA165" s="49">
        <f t="shared" si="866"/>
        <v>3.88012510024058</v>
      </c>
      <c r="AB165" s="49">
        <f t="shared" si="866"/>
        <v>4.12112510024058</v>
      </c>
      <c r="AC165" s="49">
        <f t="shared" si="866"/>
        <v>3.72512510024058</v>
      </c>
      <c r="AD165" s="49">
        <f t="shared" si="866"/>
        <v>3.87112510024058</v>
      </c>
      <c r="AE165" s="49">
        <f t="shared" si="866"/>
        <v>3.83112510024058</v>
      </c>
      <c r="AF165" s="50"/>
      <c r="AG165" s="49">
        <f t="shared" si="816"/>
        <v>9.02302510024058</v>
      </c>
      <c r="AH165" s="49">
        <f t="shared" si="817"/>
        <v>8.72302510024058</v>
      </c>
      <c r="AI165" s="49">
        <f t="shared" si="806"/>
        <v>6.25402510024058</v>
      </c>
      <c r="AJ165" s="49">
        <f t="shared" si="807"/>
        <v>5.73402510024058</v>
      </c>
      <c r="AK165" s="49">
        <f t="shared" si="808"/>
        <v>7.39002510024058</v>
      </c>
      <c r="AL165" s="49">
        <f t="shared" ref="AL165:AT165" si="867">W165+1.2479</f>
        <v>7.81902510024058</v>
      </c>
      <c r="AM165" s="49">
        <f t="shared" si="867"/>
        <v>4.74802510024058</v>
      </c>
      <c r="AN165" s="49">
        <f t="shared" si="867"/>
        <v>5.22602510024058</v>
      </c>
      <c r="AO165" s="49">
        <f t="shared" si="867"/>
        <v>5.29902510024058</v>
      </c>
      <c r="AP165" s="49">
        <f t="shared" si="867"/>
        <v>5.12802510024058</v>
      </c>
      <c r="AQ165" s="49">
        <f t="shared" si="867"/>
        <v>5.36902510024058</v>
      </c>
      <c r="AR165" s="49">
        <f t="shared" si="867"/>
        <v>4.97302510024058</v>
      </c>
      <c r="AS165" s="49">
        <f t="shared" si="867"/>
        <v>5.11902510024058</v>
      </c>
      <c r="AT165" s="49">
        <f t="shared" si="867"/>
        <v>5.07902510024058</v>
      </c>
      <c r="AU165" s="49">
        <f t="shared" si="819"/>
        <v>85.8843514033681</v>
      </c>
      <c r="AV165" s="50"/>
      <c r="AW165" s="49">
        <f t="shared" si="820"/>
        <v>0.00230651632406399</v>
      </c>
      <c r="AX165" s="49">
        <f t="shared" ref="AX165:BJ165" si="868">AH165/$AU$195</f>
        <v>0.00222982864010745</v>
      </c>
      <c r="AY165" s="49">
        <f t="shared" si="868"/>
        <v>0.0015986890011451</v>
      </c>
      <c r="AZ165" s="49">
        <f t="shared" si="868"/>
        <v>0.0014657636822871</v>
      </c>
      <c r="BA165" s="49">
        <f t="shared" si="868"/>
        <v>0.00188907969772721</v>
      </c>
      <c r="BB165" s="49">
        <f t="shared" si="868"/>
        <v>0.00199874308578507</v>
      </c>
      <c r="BC165" s="49">
        <f t="shared" si="868"/>
        <v>0.00121371682768326</v>
      </c>
      <c r="BD165" s="49">
        <f t="shared" si="868"/>
        <v>0.00133590587078735</v>
      </c>
      <c r="BE165" s="49">
        <f t="shared" si="868"/>
        <v>0.00135456654055011</v>
      </c>
      <c r="BF165" s="49">
        <f t="shared" si="868"/>
        <v>0.00131085456069488</v>
      </c>
      <c r="BG165" s="49">
        <f t="shared" si="868"/>
        <v>0.0013724603334733</v>
      </c>
      <c r="BH165" s="49">
        <f t="shared" si="868"/>
        <v>0.00127123259065067</v>
      </c>
      <c r="BI165" s="49">
        <f t="shared" si="868"/>
        <v>0.00130855393017619</v>
      </c>
      <c r="BJ165" s="49">
        <f t="shared" si="868"/>
        <v>0.00129832890564865</v>
      </c>
      <c r="BK165" s="49"/>
      <c r="BL165" s="49">
        <f t="shared" si="822"/>
        <v>-0.0140052062787675</v>
      </c>
      <c r="BM165" s="49">
        <f t="shared" ref="BM165:BY165" si="869">AX165*LN(AX165)</f>
        <v>-0.0136149558085391</v>
      </c>
      <c r="BN165" s="49">
        <f t="shared" si="869"/>
        <v>-0.0102932732161461</v>
      </c>
      <c r="BO165" s="49">
        <f t="shared" si="869"/>
        <v>-0.00956466338645644</v>
      </c>
      <c r="BP165" s="49">
        <f t="shared" si="869"/>
        <v>-0.0118476759687244</v>
      </c>
      <c r="BQ165" s="49">
        <f t="shared" si="869"/>
        <v>-0.0124226614867591</v>
      </c>
      <c r="BR165" s="49">
        <f t="shared" si="869"/>
        <v>-0.00814897715501702</v>
      </c>
      <c r="BS165" s="49">
        <f t="shared" si="869"/>
        <v>-0.00884121964405563</v>
      </c>
      <c r="BT165" s="49">
        <f t="shared" si="869"/>
        <v>-0.00894592827632093</v>
      </c>
      <c r="BU165" s="49">
        <f t="shared" si="869"/>
        <v>-0.00870024136792594</v>
      </c>
      <c r="BV165" s="49">
        <f t="shared" si="869"/>
        <v>-0.00904609231939799</v>
      </c>
      <c r="BW165" s="49">
        <f t="shared" si="869"/>
        <v>-0.00847628437668801</v>
      </c>
      <c r="BX165" s="49">
        <f t="shared" si="869"/>
        <v>-0.00868727051874635</v>
      </c>
      <c r="BY165" s="49">
        <f t="shared" si="869"/>
        <v>-0.00862957326331286</v>
      </c>
      <c r="BZ165" s="49">
        <f t="shared" si="812"/>
        <v>-0.141224023066857</v>
      </c>
      <c r="CA165" s="49"/>
      <c r="CB165" s="49"/>
      <c r="CC165" s="50"/>
      <c r="CD165" s="49"/>
      <c r="CE165" s="49"/>
      <c r="CF165" s="49">
        <f t="shared" si="824"/>
        <v>0.000321114472723667</v>
      </c>
      <c r="CG165" s="49">
        <f t="shared" ref="CG165:CS165" si="870">AX165*$CD$195</f>
        <v>0.000310437971135022</v>
      </c>
      <c r="CH165" s="49">
        <f t="shared" si="870"/>
        <v>0.000222570363060476</v>
      </c>
      <c r="CI165" s="49">
        <f t="shared" si="870"/>
        <v>0.000204064426973491</v>
      </c>
      <c r="CJ165" s="49">
        <f t="shared" si="870"/>
        <v>0.000262998715742811</v>
      </c>
      <c r="CK165" s="49">
        <f t="shared" si="870"/>
        <v>0.000278266113014573</v>
      </c>
      <c r="CL165" s="49">
        <f t="shared" si="870"/>
        <v>0.000168974325085479</v>
      </c>
      <c r="CM165" s="49">
        <f t="shared" si="870"/>
        <v>0.000185985550950053</v>
      </c>
      <c r="CN165" s="49">
        <f t="shared" si="870"/>
        <v>0.000188583499669957</v>
      </c>
      <c r="CO165" s="49">
        <f t="shared" si="870"/>
        <v>0.000182497893764429</v>
      </c>
      <c r="CP165" s="49">
        <f t="shared" si="870"/>
        <v>0.000191074683373974</v>
      </c>
      <c r="CQ165" s="49">
        <f t="shared" si="870"/>
        <v>0.000176981701276963</v>
      </c>
      <c r="CR165" s="49">
        <f t="shared" si="870"/>
        <v>0.00018217759871677</v>
      </c>
      <c r="CS165" s="49">
        <f t="shared" si="870"/>
        <v>0.000180754065171617</v>
      </c>
      <c r="CT165" s="58" t="s">
        <v>63</v>
      </c>
    </row>
    <row r="166" ht="22.5" customHeight="1" spans="1:98">
      <c r="A166" s="42">
        <v>2021</v>
      </c>
      <c r="B166" s="40">
        <v>7.696</v>
      </c>
      <c r="C166" s="40">
        <v>7.401</v>
      </c>
      <c r="D166" s="40">
        <v>4.878</v>
      </c>
      <c r="E166" s="40">
        <v>4.429</v>
      </c>
      <c r="F166" s="40">
        <v>6.034</v>
      </c>
      <c r="G166" s="40">
        <v>6.484</v>
      </c>
      <c r="H166" s="40">
        <v>3.38</v>
      </c>
      <c r="I166" s="40">
        <v>3.872</v>
      </c>
      <c r="J166" s="40">
        <v>3.946</v>
      </c>
      <c r="K166" s="40">
        <v>3.765</v>
      </c>
      <c r="L166" s="40">
        <v>4.037</v>
      </c>
      <c r="M166" s="40">
        <v>3.624</v>
      </c>
      <c r="N166" s="40">
        <v>3.8</v>
      </c>
      <c r="O166" s="40">
        <v>3.724</v>
      </c>
      <c r="Q166" s="50"/>
      <c r="R166" s="49">
        <f t="shared" si="814"/>
        <v>7.74812510024058</v>
      </c>
      <c r="S166" s="49">
        <f t="shared" ref="S166:AE166" si="871">(C166-MIN($B$155:$O$194)/(MAX($B$155:$O$194)-MIN($B$155:$O$194)))</f>
        <v>7.45312510024058</v>
      </c>
      <c r="T166" s="49">
        <f t="shared" si="871"/>
        <v>4.93012510024058</v>
      </c>
      <c r="U166" s="49">
        <f t="shared" si="871"/>
        <v>4.48112510024058</v>
      </c>
      <c r="V166" s="49">
        <f t="shared" si="871"/>
        <v>6.08612510024058</v>
      </c>
      <c r="W166" s="49">
        <f t="shared" si="871"/>
        <v>6.53612510024058</v>
      </c>
      <c r="X166" s="49">
        <f t="shared" si="871"/>
        <v>3.43212510024058</v>
      </c>
      <c r="Y166" s="49">
        <f t="shared" si="871"/>
        <v>3.92412510024058</v>
      </c>
      <c r="Z166" s="49">
        <f t="shared" si="871"/>
        <v>3.99812510024058</v>
      </c>
      <c r="AA166" s="49">
        <f t="shared" si="871"/>
        <v>3.81712510024058</v>
      </c>
      <c r="AB166" s="49">
        <f t="shared" si="871"/>
        <v>4.08912510024058</v>
      </c>
      <c r="AC166" s="49">
        <f t="shared" si="871"/>
        <v>3.67612510024058</v>
      </c>
      <c r="AD166" s="49">
        <f t="shared" si="871"/>
        <v>3.85212510024058</v>
      </c>
      <c r="AE166" s="49">
        <f t="shared" si="871"/>
        <v>3.77612510024058</v>
      </c>
      <c r="AF166" s="50"/>
      <c r="AG166" s="49">
        <f t="shared" si="816"/>
        <v>8.99602510024058</v>
      </c>
      <c r="AH166" s="49">
        <f t="shared" si="817"/>
        <v>8.70102510024058</v>
      </c>
      <c r="AI166" s="49">
        <f t="shared" si="806"/>
        <v>6.17802510024058</v>
      </c>
      <c r="AJ166" s="49">
        <f t="shared" si="807"/>
        <v>5.72902510024058</v>
      </c>
      <c r="AK166" s="49">
        <f t="shared" si="808"/>
        <v>7.33402510024058</v>
      </c>
      <c r="AL166" s="49">
        <f t="shared" ref="AL166:AT166" si="872">W166+1.2479</f>
        <v>7.78402510024058</v>
      </c>
      <c r="AM166" s="49">
        <f t="shared" si="872"/>
        <v>4.68002510024058</v>
      </c>
      <c r="AN166" s="49">
        <f t="shared" si="872"/>
        <v>5.17202510024058</v>
      </c>
      <c r="AO166" s="49">
        <f t="shared" si="872"/>
        <v>5.24602510024058</v>
      </c>
      <c r="AP166" s="49">
        <f t="shared" si="872"/>
        <v>5.06502510024058</v>
      </c>
      <c r="AQ166" s="49">
        <f t="shared" si="872"/>
        <v>5.33702510024058</v>
      </c>
      <c r="AR166" s="49">
        <f t="shared" si="872"/>
        <v>4.92402510024058</v>
      </c>
      <c r="AS166" s="49">
        <f t="shared" si="872"/>
        <v>5.10002510024058</v>
      </c>
      <c r="AT166" s="49">
        <f t="shared" si="872"/>
        <v>5.02402510024058</v>
      </c>
      <c r="AU166" s="49">
        <f t="shared" si="819"/>
        <v>85.2703514033681</v>
      </c>
      <c r="AV166" s="50"/>
      <c r="AW166" s="49">
        <f t="shared" si="820"/>
        <v>0.0022996144325079</v>
      </c>
      <c r="AX166" s="49">
        <f t="shared" ref="AX166:BJ166" si="873">AH166/$AU$195</f>
        <v>0.0022242048766173</v>
      </c>
      <c r="AY166" s="49">
        <f t="shared" si="873"/>
        <v>0.00157926145454278</v>
      </c>
      <c r="AZ166" s="49">
        <f t="shared" si="873"/>
        <v>0.00146448555422116</v>
      </c>
      <c r="BA166" s="49">
        <f t="shared" si="873"/>
        <v>0.00187476466338866</v>
      </c>
      <c r="BB166" s="49">
        <f t="shared" si="873"/>
        <v>0.00198979618932347</v>
      </c>
      <c r="BC166" s="49">
        <f t="shared" si="873"/>
        <v>0.00119633428598645</v>
      </c>
      <c r="BD166" s="49">
        <f t="shared" si="873"/>
        <v>0.00132210208767517</v>
      </c>
      <c r="BE166" s="49">
        <f t="shared" si="873"/>
        <v>0.00134101838305112</v>
      </c>
      <c r="BF166" s="49">
        <f t="shared" si="873"/>
        <v>0.00129475014706401</v>
      </c>
      <c r="BG166" s="49">
        <f t="shared" si="873"/>
        <v>0.00136428031385127</v>
      </c>
      <c r="BH166" s="49">
        <f t="shared" si="873"/>
        <v>0.00125870693560443</v>
      </c>
      <c r="BI166" s="49">
        <f t="shared" si="873"/>
        <v>0.0013036970435256</v>
      </c>
      <c r="BJ166" s="49">
        <f t="shared" si="873"/>
        <v>0.00128426949692328</v>
      </c>
      <c r="BK166" s="49"/>
      <c r="BL166" s="49">
        <f t="shared" si="822"/>
        <v>-0.0139701894308833</v>
      </c>
      <c r="BM166" s="49">
        <f t="shared" ref="BM166:BY166" si="874">AX166*LN(AX166)</f>
        <v>-0.0135862347274581</v>
      </c>
      <c r="BN166" s="49">
        <f t="shared" si="874"/>
        <v>-0.010187496593052</v>
      </c>
      <c r="BO166" s="49">
        <f t="shared" si="874"/>
        <v>-0.00955760068720727</v>
      </c>
      <c r="BP166" s="49">
        <f t="shared" si="874"/>
        <v>-0.0117721575204288</v>
      </c>
      <c r="BQ166" s="49">
        <f t="shared" si="874"/>
        <v>-0.0123759812492379</v>
      </c>
      <c r="BR166" s="49">
        <f t="shared" si="874"/>
        <v>-0.00804952705934551</v>
      </c>
      <c r="BS166" s="49">
        <f t="shared" si="874"/>
        <v>-0.00876359641636514</v>
      </c>
      <c r="BT166" s="49">
        <f t="shared" si="874"/>
        <v>-0.00886993271231662</v>
      </c>
      <c r="BU166" s="49">
        <f t="shared" si="874"/>
        <v>-0.00860936023161083</v>
      </c>
      <c r="BV166" s="49">
        <f t="shared" si="874"/>
        <v>-0.00900033217485132</v>
      </c>
      <c r="BW166" s="49">
        <f t="shared" si="874"/>
        <v>-0.00840522995370712</v>
      </c>
      <c r="BX166" s="49">
        <f t="shared" si="874"/>
        <v>-0.00865987432317169</v>
      </c>
      <c r="BY166" s="49">
        <f t="shared" si="874"/>
        <v>-0.00855010791934405</v>
      </c>
      <c r="BZ166" s="49">
        <f t="shared" si="812"/>
        <v>-0.14035762099898</v>
      </c>
      <c r="CA166" s="49"/>
      <c r="CB166" s="49"/>
      <c r="CC166" s="50"/>
      <c r="CD166" s="49"/>
      <c r="CE166" s="49"/>
      <c r="CF166" s="49">
        <f t="shared" si="824"/>
        <v>0.000320153587580689</v>
      </c>
      <c r="CG166" s="49">
        <f t="shared" ref="CG166:CS166" si="875">AX166*$CD$195</f>
        <v>0.000309655027685188</v>
      </c>
      <c r="CH166" s="49">
        <f t="shared" si="875"/>
        <v>0.000219865649324686</v>
      </c>
      <c r="CI166" s="49">
        <f t="shared" si="875"/>
        <v>0.000203886485280347</v>
      </c>
      <c r="CJ166" s="49">
        <f t="shared" si="875"/>
        <v>0.000261005768779597</v>
      </c>
      <c r="CK166" s="49">
        <f t="shared" si="875"/>
        <v>0.000277020521162564</v>
      </c>
      <c r="CL166" s="49">
        <f t="shared" si="875"/>
        <v>0.00016655431805872</v>
      </c>
      <c r="CM166" s="49">
        <f t="shared" si="875"/>
        <v>0.000184063780664097</v>
      </c>
      <c r="CN166" s="49">
        <f t="shared" si="875"/>
        <v>0.000186697317722629</v>
      </c>
      <c r="CO166" s="49">
        <f t="shared" si="875"/>
        <v>0.000180255828430814</v>
      </c>
      <c r="CP166" s="49">
        <f t="shared" si="875"/>
        <v>0.000189935856537852</v>
      </c>
      <c r="CQ166" s="49">
        <f t="shared" si="875"/>
        <v>0.000175237872684151</v>
      </c>
      <c r="CR166" s="49">
        <f t="shared" si="875"/>
        <v>0.000181501420282822</v>
      </c>
      <c r="CS166" s="49">
        <f t="shared" si="875"/>
        <v>0.000178796706547032</v>
      </c>
      <c r="CT166" s="58">
        <v>2021</v>
      </c>
    </row>
    <row r="167" ht="22.5" customHeight="1" spans="1:98">
      <c r="A167" s="42">
        <v>2020</v>
      </c>
      <c r="B167" s="40">
        <v>7.621</v>
      </c>
      <c r="C167" s="40">
        <v>7.373</v>
      </c>
      <c r="D167" s="40">
        <v>4.792</v>
      </c>
      <c r="E167" s="40">
        <v>4.505</v>
      </c>
      <c r="F167" s="40">
        <v>5.399</v>
      </c>
      <c r="G167" s="40">
        <v>6.364</v>
      </c>
      <c r="H167" s="40">
        <v>3.324</v>
      </c>
      <c r="I167" s="40">
        <v>3.814</v>
      </c>
      <c r="J167" s="40">
        <v>3.896</v>
      </c>
      <c r="K167" s="40">
        <v>3.673</v>
      </c>
      <c r="L167" s="40">
        <v>3.98</v>
      </c>
      <c r="M167" s="40">
        <v>3.541</v>
      </c>
      <c r="N167" s="40">
        <v>3.742</v>
      </c>
      <c r="O167" s="40">
        <v>3.644</v>
      </c>
      <c r="Q167" s="50"/>
      <c r="R167" s="49">
        <f t="shared" si="814"/>
        <v>7.67312510024058</v>
      </c>
      <c r="S167" s="49">
        <f t="shared" ref="S167:AE167" si="876">(C167-MIN($B$155:$O$194)/(MAX($B$155:$O$194)-MIN($B$155:$O$194)))</f>
        <v>7.42512510024058</v>
      </c>
      <c r="T167" s="49">
        <f t="shared" si="876"/>
        <v>4.84412510024058</v>
      </c>
      <c r="U167" s="49">
        <f t="shared" si="876"/>
        <v>4.55712510024058</v>
      </c>
      <c r="V167" s="49">
        <f t="shared" si="876"/>
        <v>5.45112510024058</v>
      </c>
      <c r="W167" s="49">
        <f t="shared" si="876"/>
        <v>6.41612510024058</v>
      </c>
      <c r="X167" s="49">
        <f t="shared" si="876"/>
        <v>3.37612510024058</v>
      </c>
      <c r="Y167" s="49">
        <f t="shared" si="876"/>
        <v>3.86612510024058</v>
      </c>
      <c r="Z167" s="49">
        <f t="shared" si="876"/>
        <v>3.94812510024058</v>
      </c>
      <c r="AA167" s="49">
        <f t="shared" si="876"/>
        <v>3.72512510024058</v>
      </c>
      <c r="AB167" s="49">
        <f t="shared" si="876"/>
        <v>4.03212510024058</v>
      </c>
      <c r="AC167" s="49">
        <f t="shared" si="876"/>
        <v>3.59312510024058</v>
      </c>
      <c r="AD167" s="49">
        <f t="shared" si="876"/>
        <v>3.79412510024058</v>
      </c>
      <c r="AE167" s="49">
        <f t="shared" si="876"/>
        <v>3.69612510024058</v>
      </c>
      <c r="AF167" s="50"/>
      <c r="AG167" s="49">
        <f t="shared" si="816"/>
        <v>8.92102510024058</v>
      </c>
      <c r="AH167" s="49">
        <f t="shared" si="817"/>
        <v>8.67302510024058</v>
      </c>
      <c r="AI167" s="49">
        <f t="shared" si="806"/>
        <v>6.09202510024058</v>
      </c>
      <c r="AJ167" s="49">
        <f t="shared" si="807"/>
        <v>5.80502510024058</v>
      </c>
      <c r="AK167" s="49">
        <f t="shared" si="808"/>
        <v>6.69902510024058</v>
      </c>
      <c r="AL167" s="49">
        <f t="shared" ref="AL167:AT167" si="877">W167+1.2479</f>
        <v>7.66402510024058</v>
      </c>
      <c r="AM167" s="49">
        <f t="shared" si="877"/>
        <v>4.62402510024058</v>
      </c>
      <c r="AN167" s="49">
        <f t="shared" si="877"/>
        <v>5.11402510024058</v>
      </c>
      <c r="AO167" s="49">
        <f t="shared" si="877"/>
        <v>5.19602510024058</v>
      </c>
      <c r="AP167" s="49">
        <f t="shared" si="877"/>
        <v>4.97302510024058</v>
      </c>
      <c r="AQ167" s="49">
        <f t="shared" si="877"/>
        <v>5.28002510024058</v>
      </c>
      <c r="AR167" s="49">
        <f t="shared" si="877"/>
        <v>4.84102510024058</v>
      </c>
      <c r="AS167" s="49">
        <f t="shared" si="877"/>
        <v>5.04202510024058</v>
      </c>
      <c r="AT167" s="49">
        <f t="shared" si="877"/>
        <v>4.94402510024058</v>
      </c>
      <c r="AU167" s="49">
        <f t="shared" si="819"/>
        <v>83.8683514033681</v>
      </c>
      <c r="AV167" s="50"/>
      <c r="AW167" s="49">
        <f t="shared" si="820"/>
        <v>0.00228044251151876</v>
      </c>
      <c r="AX167" s="49">
        <f t="shared" ref="AX167:BJ167" si="878">AH167/$AU$195</f>
        <v>0.00221704735944802</v>
      </c>
      <c r="AY167" s="49">
        <f t="shared" si="878"/>
        <v>0.00155727765180857</v>
      </c>
      <c r="AZ167" s="49">
        <f t="shared" si="878"/>
        <v>0.00148391310082348</v>
      </c>
      <c r="BA167" s="49">
        <f t="shared" si="878"/>
        <v>0.00171244239901397</v>
      </c>
      <c r="BB167" s="49">
        <f t="shared" si="878"/>
        <v>0.00195912111574085</v>
      </c>
      <c r="BC167" s="49">
        <f t="shared" si="878"/>
        <v>0.00118201925164789</v>
      </c>
      <c r="BD167" s="49">
        <f t="shared" si="878"/>
        <v>0.00130727580211024</v>
      </c>
      <c r="BE167" s="49">
        <f t="shared" si="878"/>
        <v>0.0013282371023917</v>
      </c>
      <c r="BF167" s="49">
        <f t="shared" si="878"/>
        <v>0.00127123259065067</v>
      </c>
      <c r="BG167" s="49">
        <f t="shared" si="878"/>
        <v>0.00134970965389953</v>
      </c>
      <c r="BH167" s="49">
        <f t="shared" si="878"/>
        <v>0.00123749000970979</v>
      </c>
      <c r="BI167" s="49">
        <f t="shared" si="878"/>
        <v>0.00128887075796067</v>
      </c>
      <c r="BJ167" s="49">
        <f t="shared" si="878"/>
        <v>0.0012638194478682</v>
      </c>
      <c r="BK167" s="49"/>
      <c r="BL167" s="49">
        <f t="shared" si="822"/>
        <v>-0.0138728115258106</v>
      </c>
      <c r="BM167" s="49">
        <f t="shared" ref="BM167:BY167" si="879">AX167*LN(AX167)</f>
        <v>-0.0135496600543526</v>
      </c>
      <c r="BN167" s="49">
        <f t="shared" si="879"/>
        <v>-0.0100675136000253</v>
      </c>
      <c r="BO167" s="49">
        <f t="shared" si="879"/>
        <v>-0.00966483389627487</v>
      </c>
      <c r="BP167" s="49">
        <f t="shared" si="879"/>
        <v>-0.0109079748848549</v>
      </c>
      <c r="BQ167" s="49">
        <f t="shared" si="879"/>
        <v>-0.0122156281893532</v>
      </c>
      <c r="BR167" s="49">
        <f t="shared" si="879"/>
        <v>-0.00796743749435761</v>
      </c>
      <c r="BS167" s="49">
        <f t="shared" si="879"/>
        <v>-0.00868006274410541</v>
      </c>
      <c r="BT167" s="49">
        <f t="shared" si="879"/>
        <v>-0.00879811333263351</v>
      </c>
      <c r="BU167" s="49">
        <f t="shared" si="879"/>
        <v>-0.00847628437668801</v>
      </c>
      <c r="BV167" s="49">
        <f t="shared" si="879"/>
        <v>-0.00891870023608352</v>
      </c>
      <c r="BW167" s="49">
        <f t="shared" si="879"/>
        <v>-0.00828458741224078</v>
      </c>
      <c r="BX167" s="49">
        <f t="shared" si="879"/>
        <v>-0.00857613162086089</v>
      </c>
      <c r="BY167" s="49">
        <f t="shared" si="879"/>
        <v>-0.00843424674411926</v>
      </c>
      <c r="BZ167" s="49">
        <f t="shared" si="812"/>
        <v>-0.13841398611176</v>
      </c>
      <c r="CA167" s="49"/>
      <c r="CB167" s="49"/>
      <c r="CC167" s="50"/>
      <c r="CD167" s="49"/>
      <c r="CE167" s="49"/>
      <c r="CF167" s="49">
        <f t="shared" si="824"/>
        <v>0.000317484462183528</v>
      </c>
      <c r="CG167" s="49">
        <f t="shared" ref="CG167:CS167" si="880">AX167*$CD$195</f>
        <v>0.000308658554203581</v>
      </c>
      <c r="CH167" s="49">
        <f t="shared" si="880"/>
        <v>0.000216805052202608</v>
      </c>
      <c r="CI167" s="49">
        <f t="shared" si="880"/>
        <v>0.000206591199016137</v>
      </c>
      <c r="CJ167" s="49">
        <f t="shared" si="880"/>
        <v>0.000238407173750299</v>
      </c>
      <c r="CK167" s="49">
        <f t="shared" si="880"/>
        <v>0.000272749920527106</v>
      </c>
      <c r="CL167" s="49">
        <f t="shared" si="880"/>
        <v>0.000164561371095506</v>
      </c>
      <c r="CM167" s="49">
        <f t="shared" si="880"/>
        <v>0.000181999657023626</v>
      </c>
      <c r="CN167" s="49">
        <f t="shared" si="880"/>
        <v>0.000184917900791189</v>
      </c>
      <c r="CO167" s="49">
        <f t="shared" si="880"/>
        <v>0.000176981701276963</v>
      </c>
      <c r="CP167" s="49">
        <f t="shared" si="880"/>
        <v>0.000187907321236009</v>
      </c>
      <c r="CQ167" s="49">
        <f t="shared" si="880"/>
        <v>0.000172284040577959</v>
      </c>
      <c r="CR167" s="49">
        <f t="shared" si="880"/>
        <v>0.000179437296642351</v>
      </c>
      <c r="CS167" s="49">
        <f t="shared" si="880"/>
        <v>0.000175949639456727</v>
      </c>
      <c r="CT167" s="58">
        <v>2020</v>
      </c>
    </row>
    <row r="168" ht="22.5" customHeight="1" spans="1:98">
      <c r="A168" s="43">
        <v>2019</v>
      </c>
      <c r="B168" s="40">
        <v>7.381</v>
      </c>
      <c r="C168" s="40">
        <v>7.203</v>
      </c>
      <c r="D168" s="40">
        <v>4.686</v>
      </c>
      <c r="E168" s="40">
        <v>4.448</v>
      </c>
      <c r="F168" s="40">
        <v>5.328</v>
      </c>
      <c r="G168" s="40">
        <v>6.151</v>
      </c>
      <c r="H168" s="40">
        <v>3.233</v>
      </c>
      <c r="I168" s="40">
        <v>3.756</v>
      </c>
      <c r="J168" s="40">
        <v>3.84</v>
      </c>
      <c r="K168" s="40">
        <v>3.536</v>
      </c>
      <c r="L168" s="40">
        <v>3.891</v>
      </c>
      <c r="M168" s="40">
        <v>3.403</v>
      </c>
      <c r="N168" s="40">
        <v>3.632</v>
      </c>
      <c r="O168" s="40">
        <v>3.526</v>
      </c>
      <c r="Q168" s="50"/>
      <c r="R168" s="49">
        <f t="shared" si="814"/>
        <v>7.43312510024058</v>
      </c>
      <c r="S168" s="49">
        <f t="shared" ref="S168:AE168" si="881">(C168-MIN($B$155:$O$194)/(MAX($B$155:$O$194)-MIN($B$155:$O$194)))</f>
        <v>7.25512510024058</v>
      </c>
      <c r="T168" s="49">
        <f t="shared" si="881"/>
        <v>4.73812510024058</v>
      </c>
      <c r="U168" s="49">
        <f t="shared" si="881"/>
        <v>4.50012510024058</v>
      </c>
      <c r="V168" s="49">
        <f t="shared" si="881"/>
        <v>5.38012510024058</v>
      </c>
      <c r="W168" s="49">
        <f t="shared" si="881"/>
        <v>6.20312510024058</v>
      </c>
      <c r="X168" s="49">
        <f t="shared" si="881"/>
        <v>3.28512510024058</v>
      </c>
      <c r="Y168" s="49">
        <f t="shared" si="881"/>
        <v>3.80812510024058</v>
      </c>
      <c r="Z168" s="49">
        <f t="shared" si="881"/>
        <v>3.89212510024058</v>
      </c>
      <c r="AA168" s="49">
        <f t="shared" si="881"/>
        <v>3.58812510024058</v>
      </c>
      <c r="AB168" s="49">
        <f t="shared" si="881"/>
        <v>3.94312510024058</v>
      </c>
      <c r="AC168" s="49">
        <f t="shared" si="881"/>
        <v>3.45512510024058</v>
      </c>
      <c r="AD168" s="49">
        <f t="shared" si="881"/>
        <v>3.68412510024058</v>
      </c>
      <c r="AE168" s="49">
        <f t="shared" si="881"/>
        <v>3.57812510024058</v>
      </c>
      <c r="AF168" s="50"/>
      <c r="AG168" s="49">
        <f t="shared" si="816"/>
        <v>8.68102510024058</v>
      </c>
      <c r="AH168" s="49">
        <f t="shared" si="817"/>
        <v>8.50302510024058</v>
      </c>
      <c r="AI168" s="49">
        <f t="shared" si="806"/>
        <v>5.98602510024058</v>
      </c>
      <c r="AJ168" s="49">
        <f t="shared" si="807"/>
        <v>5.74802510024058</v>
      </c>
      <c r="AK168" s="49">
        <f t="shared" si="808"/>
        <v>6.62802510024058</v>
      </c>
      <c r="AL168" s="49">
        <f t="shared" ref="AL168:AT168" si="882">W168+1.2479</f>
        <v>7.45102510024058</v>
      </c>
      <c r="AM168" s="49">
        <f t="shared" si="882"/>
        <v>4.53302510024058</v>
      </c>
      <c r="AN168" s="49">
        <f t="shared" si="882"/>
        <v>5.05602510024058</v>
      </c>
      <c r="AO168" s="49">
        <f t="shared" si="882"/>
        <v>5.14002510024058</v>
      </c>
      <c r="AP168" s="49">
        <f t="shared" si="882"/>
        <v>4.83602510024058</v>
      </c>
      <c r="AQ168" s="49">
        <f t="shared" si="882"/>
        <v>5.19102510024058</v>
      </c>
      <c r="AR168" s="49">
        <f t="shared" si="882"/>
        <v>4.70302510024058</v>
      </c>
      <c r="AS168" s="49">
        <f t="shared" si="882"/>
        <v>4.93202510024058</v>
      </c>
      <c r="AT168" s="49">
        <f t="shared" si="882"/>
        <v>4.82602510024058</v>
      </c>
      <c r="AU168" s="49">
        <f t="shared" si="819"/>
        <v>82.2143514033681</v>
      </c>
      <c r="AV168" s="50"/>
      <c r="AW168" s="49">
        <f t="shared" si="820"/>
        <v>0.00221909236435353</v>
      </c>
      <c r="AX168" s="49">
        <f t="shared" ref="AX168:BJ168" si="883">AH168/$AU$195</f>
        <v>0.00217359100520598</v>
      </c>
      <c r="AY168" s="49">
        <f t="shared" si="883"/>
        <v>0.00153018133681059</v>
      </c>
      <c r="AZ168" s="49">
        <f t="shared" si="883"/>
        <v>0.00146934244087174</v>
      </c>
      <c r="BA168" s="49">
        <f t="shared" si="883"/>
        <v>0.00169429298047759</v>
      </c>
      <c r="BB168" s="49">
        <f t="shared" si="883"/>
        <v>0.00190467286013171</v>
      </c>
      <c r="BC168" s="49">
        <f t="shared" si="883"/>
        <v>0.00115875732084774</v>
      </c>
      <c r="BD168" s="49">
        <f t="shared" si="883"/>
        <v>0.00129244951654531</v>
      </c>
      <c r="BE168" s="49">
        <f t="shared" si="883"/>
        <v>0.00131392206805314</v>
      </c>
      <c r="BF168" s="49">
        <f t="shared" si="883"/>
        <v>0.00123621188164385</v>
      </c>
      <c r="BG168" s="49">
        <f t="shared" si="883"/>
        <v>0.00132695897432576</v>
      </c>
      <c r="BH168" s="49">
        <f t="shared" si="883"/>
        <v>0.00120221367508978</v>
      </c>
      <c r="BI168" s="49">
        <f t="shared" si="883"/>
        <v>0.00126075194050994</v>
      </c>
      <c r="BJ168" s="49">
        <f t="shared" si="883"/>
        <v>0.00123365562551196</v>
      </c>
      <c r="BK168" s="49"/>
      <c r="BL168" s="49">
        <f t="shared" si="822"/>
        <v>-0.0135601123155885</v>
      </c>
      <c r="BM168" s="49">
        <f t="shared" ref="BM168:BY168" si="884">AX168*LN(AX168)</f>
        <v>-0.0133271007628393</v>
      </c>
      <c r="BN168" s="49">
        <f t="shared" si="884"/>
        <v>-0.00991920010773362</v>
      </c>
      <c r="BO168" s="49">
        <f t="shared" si="884"/>
        <v>-0.00958443301824734</v>
      </c>
      <c r="BP168" s="49">
        <f t="shared" si="884"/>
        <v>-0.0108104189883706</v>
      </c>
      <c r="BQ168" s="49">
        <f t="shared" si="884"/>
        <v>-0.0119298137255032</v>
      </c>
      <c r="BR168" s="49">
        <f t="shared" si="884"/>
        <v>-0.00783367124594292</v>
      </c>
      <c r="BS168" s="49">
        <f t="shared" si="884"/>
        <v>-0.00859636091799784</v>
      </c>
      <c r="BT168" s="49">
        <f t="shared" si="884"/>
        <v>-0.00871752955377708</v>
      </c>
      <c r="BU168" s="49">
        <f t="shared" si="884"/>
        <v>-0.00827730823423534</v>
      </c>
      <c r="BV168" s="49">
        <f t="shared" si="884"/>
        <v>-0.00879092464959673</v>
      </c>
      <c r="BW168" s="49">
        <f t="shared" si="884"/>
        <v>-0.00808319267607361</v>
      </c>
      <c r="BX168" s="49">
        <f t="shared" si="884"/>
        <v>-0.00841683915702917</v>
      </c>
      <c r="BY168" s="49">
        <f t="shared" si="884"/>
        <v>-0.00826274591245955</v>
      </c>
      <c r="BZ168" s="49">
        <f t="shared" si="812"/>
        <v>-0.136109651265395</v>
      </c>
      <c r="CA168" s="49"/>
      <c r="CB168" s="49"/>
      <c r="CC168" s="50"/>
      <c r="CD168" s="49"/>
      <c r="CE168" s="49"/>
      <c r="CF168" s="49">
        <f t="shared" si="824"/>
        <v>0.000308943260912612</v>
      </c>
      <c r="CG168" s="49">
        <f t="shared" ref="CG168:CS168" si="885">AX168*$CD$195</f>
        <v>0.000302608536636683</v>
      </c>
      <c r="CH168" s="49">
        <f t="shared" si="885"/>
        <v>0.000213032688307953</v>
      </c>
      <c r="CI168" s="49">
        <f t="shared" si="885"/>
        <v>0.000204562663714295</v>
      </c>
      <c r="CJ168" s="49">
        <f t="shared" si="885"/>
        <v>0.000235880401707653</v>
      </c>
      <c r="CK168" s="49">
        <f t="shared" si="885"/>
        <v>0.000265169604399168</v>
      </c>
      <c r="CL168" s="49">
        <f t="shared" si="885"/>
        <v>0.000161322832280284</v>
      </c>
      <c r="CM168" s="49">
        <f t="shared" si="885"/>
        <v>0.000179935533383154</v>
      </c>
      <c r="CN168" s="49">
        <f t="shared" si="885"/>
        <v>0.000182924953827975</v>
      </c>
      <c r="CO168" s="49">
        <f t="shared" si="885"/>
        <v>0.000172106098884815</v>
      </c>
      <c r="CP168" s="49">
        <f t="shared" si="885"/>
        <v>0.000184739959098044</v>
      </c>
      <c r="CQ168" s="49">
        <f t="shared" si="885"/>
        <v>0.000167372849847182</v>
      </c>
      <c r="CR168" s="49">
        <f t="shared" si="885"/>
        <v>0.000175522579393181</v>
      </c>
      <c r="CS168" s="49">
        <f t="shared" si="885"/>
        <v>0.000171750215498527</v>
      </c>
      <c r="CT168" s="59">
        <v>2019</v>
      </c>
    </row>
    <row r="169" ht="22.5" customHeight="1" spans="1:98">
      <c r="A169" s="43">
        <v>2018</v>
      </c>
      <c r="B169" s="40">
        <v>7.111</v>
      </c>
      <c r="C169" s="40">
        <v>7.083</v>
      </c>
      <c r="D169" s="40">
        <v>4.597</v>
      </c>
      <c r="E169" s="40">
        <v>4.435</v>
      </c>
      <c r="F169" s="40">
        <v>5.267</v>
      </c>
      <c r="G169" s="40">
        <v>5.97</v>
      </c>
      <c r="H169" s="40">
        <v>3.145</v>
      </c>
      <c r="I169" s="40">
        <v>3.697</v>
      </c>
      <c r="J169" s="40">
        <v>3.779</v>
      </c>
      <c r="K169" s="40">
        <v>3.476</v>
      </c>
      <c r="L169" s="40">
        <v>3.844</v>
      </c>
      <c r="M169" s="40">
        <v>3.336</v>
      </c>
      <c r="N169" s="40">
        <v>3.539</v>
      </c>
      <c r="O169" s="40">
        <v>3.44</v>
      </c>
      <c r="Q169" s="50"/>
      <c r="R169" s="49">
        <f t="shared" si="814"/>
        <v>7.16312510024058</v>
      </c>
      <c r="S169" s="49">
        <f t="shared" ref="S169:AE169" si="886">(C169-MIN($B$155:$O$194)/(MAX($B$155:$O$194)-MIN($B$155:$O$194)))</f>
        <v>7.13512510024058</v>
      </c>
      <c r="T169" s="49">
        <f t="shared" si="886"/>
        <v>4.64912510024058</v>
      </c>
      <c r="U169" s="49">
        <f t="shared" si="886"/>
        <v>4.48712510024058</v>
      </c>
      <c r="V169" s="49">
        <f t="shared" si="886"/>
        <v>5.31912510024058</v>
      </c>
      <c r="W169" s="49">
        <f t="shared" si="886"/>
        <v>6.02212510024058</v>
      </c>
      <c r="X169" s="49">
        <f t="shared" si="886"/>
        <v>3.19712510024058</v>
      </c>
      <c r="Y169" s="49">
        <f t="shared" si="886"/>
        <v>3.74912510024058</v>
      </c>
      <c r="Z169" s="49">
        <f t="shared" si="886"/>
        <v>3.83112510024058</v>
      </c>
      <c r="AA169" s="49">
        <f t="shared" si="886"/>
        <v>3.52812510024058</v>
      </c>
      <c r="AB169" s="49">
        <f t="shared" si="886"/>
        <v>3.89612510024058</v>
      </c>
      <c r="AC169" s="49">
        <f t="shared" si="886"/>
        <v>3.38812510024058</v>
      </c>
      <c r="AD169" s="49">
        <f t="shared" si="886"/>
        <v>3.59112510024058</v>
      </c>
      <c r="AE169" s="49">
        <f t="shared" si="886"/>
        <v>3.49212510024058</v>
      </c>
      <c r="AF169" s="50"/>
      <c r="AG169" s="49">
        <f t="shared" si="816"/>
        <v>8.41102510024058</v>
      </c>
      <c r="AH169" s="49">
        <f t="shared" si="817"/>
        <v>8.38302510024058</v>
      </c>
      <c r="AI169" s="49">
        <f t="shared" si="806"/>
        <v>5.89702510024058</v>
      </c>
      <c r="AJ169" s="49">
        <f t="shared" si="807"/>
        <v>5.73502510024058</v>
      </c>
      <c r="AK169" s="49">
        <f t="shared" si="808"/>
        <v>6.56702510024058</v>
      </c>
      <c r="AL169" s="49">
        <f t="shared" ref="AL169:AT169" si="887">W169+1.2479</f>
        <v>7.27002510024058</v>
      </c>
      <c r="AM169" s="49">
        <f t="shared" si="887"/>
        <v>4.44502510024058</v>
      </c>
      <c r="AN169" s="49">
        <f t="shared" si="887"/>
        <v>4.99702510024058</v>
      </c>
      <c r="AO169" s="49">
        <f t="shared" si="887"/>
        <v>5.07902510024058</v>
      </c>
      <c r="AP169" s="49">
        <f t="shared" si="887"/>
        <v>4.77602510024058</v>
      </c>
      <c r="AQ169" s="49">
        <f t="shared" si="887"/>
        <v>5.14402510024058</v>
      </c>
      <c r="AR169" s="49">
        <f t="shared" si="887"/>
        <v>4.63602510024058</v>
      </c>
      <c r="AS169" s="49">
        <f t="shared" si="887"/>
        <v>4.83902510024058</v>
      </c>
      <c r="AT169" s="49">
        <f t="shared" si="887"/>
        <v>4.74002510024058</v>
      </c>
      <c r="AU169" s="49">
        <f t="shared" si="819"/>
        <v>80.9193514033681</v>
      </c>
      <c r="AV169" s="50"/>
      <c r="AW169" s="49">
        <f t="shared" si="820"/>
        <v>0.00215007344879264</v>
      </c>
      <c r="AX169" s="49">
        <f t="shared" ref="AX169:BJ169" si="888">AH169/$AU$195</f>
        <v>0.00214291593162336</v>
      </c>
      <c r="AY169" s="49">
        <f t="shared" si="888"/>
        <v>0.00150743065723682</v>
      </c>
      <c r="AZ169" s="49">
        <f t="shared" si="888"/>
        <v>0.00146601930790029</v>
      </c>
      <c r="BA169" s="49">
        <f t="shared" si="888"/>
        <v>0.0016786998180731</v>
      </c>
      <c r="BB169" s="49">
        <f t="shared" si="888"/>
        <v>0.00185840462414459</v>
      </c>
      <c r="BC169" s="49">
        <f t="shared" si="888"/>
        <v>0.00113626226688715</v>
      </c>
      <c r="BD169" s="49">
        <f t="shared" si="888"/>
        <v>0.00127736760536719</v>
      </c>
      <c r="BE169" s="49">
        <f t="shared" si="888"/>
        <v>0.00129832890564865</v>
      </c>
      <c r="BF169" s="49">
        <f t="shared" si="888"/>
        <v>0.00122087434485254</v>
      </c>
      <c r="BG169" s="49">
        <f t="shared" si="888"/>
        <v>0.0013149445705059</v>
      </c>
      <c r="BH169" s="49">
        <f t="shared" si="888"/>
        <v>0.00118508675900615</v>
      </c>
      <c r="BI169" s="49">
        <f t="shared" si="888"/>
        <v>0.00123697875848341</v>
      </c>
      <c r="BJ169" s="49">
        <f t="shared" si="888"/>
        <v>0.00121167182277775</v>
      </c>
      <c r="BK169" s="49"/>
      <c r="BL169" s="49">
        <f t="shared" si="822"/>
        <v>-0.0132062956827606</v>
      </c>
      <c r="BM169" s="49">
        <f t="shared" ref="BM169:BY169" si="889">AX169*LN(AX169)</f>
        <v>-0.013169477989854</v>
      </c>
      <c r="BN169" s="49">
        <f t="shared" si="889"/>
        <v>-0.0097943025140154</v>
      </c>
      <c r="BO169" s="49">
        <f t="shared" si="889"/>
        <v>-0.0095660757925337</v>
      </c>
      <c r="BP169" s="49">
        <f t="shared" si="889"/>
        <v>-0.0107264481621774</v>
      </c>
      <c r="BQ169" s="49">
        <f t="shared" si="889"/>
        <v>-0.0116857168299555</v>
      </c>
      <c r="BR169" s="49">
        <f t="shared" si="889"/>
        <v>-0.00770387080085731</v>
      </c>
      <c r="BS169" s="49">
        <f t="shared" si="889"/>
        <v>-0.00851104143850662</v>
      </c>
      <c r="BT169" s="49">
        <f t="shared" si="889"/>
        <v>-0.00862957326331286</v>
      </c>
      <c r="BU169" s="49">
        <f t="shared" si="889"/>
        <v>-0.00818985463064637</v>
      </c>
      <c r="BV169" s="49">
        <f t="shared" si="889"/>
        <v>-0.00872329069013163</v>
      </c>
      <c r="BW169" s="49">
        <f t="shared" si="889"/>
        <v>-0.00798504263879438</v>
      </c>
      <c r="BX169" s="49">
        <f t="shared" si="889"/>
        <v>-0.00828167589952708</v>
      </c>
      <c r="BY169" s="49">
        <f t="shared" si="889"/>
        <v>-0.00813729013440006</v>
      </c>
      <c r="BZ169" s="49">
        <f t="shared" si="812"/>
        <v>-0.134309956467473</v>
      </c>
      <c r="CA169" s="49"/>
      <c r="CB169" s="49"/>
      <c r="CC169" s="50"/>
      <c r="CD169" s="49"/>
      <c r="CE169" s="49"/>
      <c r="CF169" s="49">
        <f t="shared" si="824"/>
        <v>0.000299334409482831</v>
      </c>
      <c r="CG169" s="49">
        <f t="shared" ref="CG169:CS169" si="890">AX169*$CD$195</f>
        <v>0.000298337936001225</v>
      </c>
      <c r="CH169" s="49">
        <f t="shared" si="890"/>
        <v>0.000209865326169988</v>
      </c>
      <c r="CI169" s="49">
        <f t="shared" si="890"/>
        <v>0.00020410001531212</v>
      </c>
      <c r="CJ169" s="49">
        <f t="shared" si="890"/>
        <v>0.000233709513051295</v>
      </c>
      <c r="CK169" s="49">
        <f t="shared" si="890"/>
        <v>0.000258728115107353</v>
      </c>
      <c r="CL169" s="49">
        <f t="shared" si="890"/>
        <v>0.000158191058480948</v>
      </c>
      <c r="CM169" s="49">
        <f t="shared" si="890"/>
        <v>0.000177835821404054</v>
      </c>
      <c r="CN169" s="49">
        <f t="shared" si="890"/>
        <v>0.000180754065171617</v>
      </c>
      <c r="CO169" s="49">
        <f t="shared" si="890"/>
        <v>0.000169970798567086</v>
      </c>
      <c r="CP169" s="49">
        <f t="shared" si="890"/>
        <v>0.00018306730718249</v>
      </c>
      <c r="CQ169" s="49">
        <f t="shared" si="890"/>
        <v>0.000164988431159052</v>
      </c>
      <c r="CR169" s="49">
        <f t="shared" si="890"/>
        <v>0.000172212863900701</v>
      </c>
      <c r="CS169" s="49">
        <f t="shared" si="890"/>
        <v>0.000168689618376449</v>
      </c>
      <c r="CT169" s="59">
        <v>2018</v>
      </c>
    </row>
    <row r="170" ht="22.5" customHeight="1" spans="1:98">
      <c r="A170" s="43">
        <v>2017</v>
      </c>
      <c r="B170" s="40">
        <v>6.89</v>
      </c>
      <c r="C170" s="40">
        <v>6.963</v>
      </c>
      <c r="D170" s="40">
        <v>4.509</v>
      </c>
      <c r="E170" s="40">
        <v>4.386</v>
      </c>
      <c r="F170" s="40">
        <v>5.219</v>
      </c>
      <c r="G170" s="40">
        <v>5.825</v>
      </c>
      <c r="H170" s="40">
        <v>3.075</v>
      </c>
      <c r="I170" s="40">
        <v>3.65</v>
      </c>
      <c r="J170" s="40">
        <v>3.728</v>
      </c>
      <c r="K170" s="40">
        <v>3.403</v>
      </c>
      <c r="L170" s="40">
        <v>3.775</v>
      </c>
      <c r="M170" s="40">
        <v>3.23</v>
      </c>
      <c r="N170" s="40">
        <v>3.488</v>
      </c>
      <c r="O170" s="40">
        <v>3.353</v>
      </c>
      <c r="Q170" s="50"/>
      <c r="R170" s="49">
        <f t="shared" si="814"/>
        <v>6.94212510024058</v>
      </c>
      <c r="S170" s="49">
        <f t="shared" ref="S170:AE170" si="891">(C170-MIN($B$155:$O$194)/(MAX($B$155:$O$194)-MIN($B$155:$O$194)))</f>
        <v>7.01512510024058</v>
      </c>
      <c r="T170" s="49">
        <f t="shared" si="891"/>
        <v>4.56112510024058</v>
      </c>
      <c r="U170" s="49">
        <f t="shared" si="891"/>
        <v>4.43812510024058</v>
      </c>
      <c r="V170" s="49">
        <f t="shared" si="891"/>
        <v>5.27112510024058</v>
      </c>
      <c r="W170" s="49">
        <f t="shared" si="891"/>
        <v>5.87712510024058</v>
      </c>
      <c r="X170" s="49">
        <f t="shared" si="891"/>
        <v>3.12712510024058</v>
      </c>
      <c r="Y170" s="49">
        <f t="shared" si="891"/>
        <v>3.70212510024058</v>
      </c>
      <c r="Z170" s="49">
        <f t="shared" si="891"/>
        <v>3.78012510024058</v>
      </c>
      <c r="AA170" s="49">
        <f t="shared" si="891"/>
        <v>3.45512510024058</v>
      </c>
      <c r="AB170" s="49">
        <f t="shared" si="891"/>
        <v>3.82712510024058</v>
      </c>
      <c r="AC170" s="49">
        <f t="shared" si="891"/>
        <v>3.28212510024058</v>
      </c>
      <c r="AD170" s="49">
        <f t="shared" si="891"/>
        <v>3.54012510024058</v>
      </c>
      <c r="AE170" s="49">
        <f t="shared" si="891"/>
        <v>3.40512510024058</v>
      </c>
      <c r="AF170" s="50"/>
      <c r="AG170" s="49">
        <f t="shared" si="816"/>
        <v>8.19002510024058</v>
      </c>
      <c r="AH170" s="49">
        <f t="shared" si="817"/>
        <v>8.26302510024058</v>
      </c>
      <c r="AI170" s="49">
        <f t="shared" si="806"/>
        <v>5.80902510024058</v>
      </c>
      <c r="AJ170" s="49">
        <f t="shared" si="807"/>
        <v>5.68602510024058</v>
      </c>
      <c r="AK170" s="49">
        <f t="shared" si="808"/>
        <v>6.51902510024058</v>
      </c>
      <c r="AL170" s="49">
        <f t="shared" ref="AL170:AT170" si="892">W170+1.2479</f>
        <v>7.12502510024058</v>
      </c>
      <c r="AM170" s="49">
        <f t="shared" si="892"/>
        <v>4.37502510024058</v>
      </c>
      <c r="AN170" s="49">
        <f t="shared" si="892"/>
        <v>4.95002510024058</v>
      </c>
      <c r="AO170" s="49">
        <f t="shared" si="892"/>
        <v>5.02802510024058</v>
      </c>
      <c r="AP170" s="49">
        <f t="shared" si="892"/>
        <v>4.70302510024058</v>
      </c>
      <c r="AQ170" s="49">
        <f t="shared" si="892"/>
        <v>5.07502510024058</v>
      </c>
      <c r="AR170" s="49">
        <f t="shared" si="892"/>
        <v>4.53002510024058</v>
      </c>
      <c r="AS170" s="49">
        <f t="shared" si="892"/>
        <v>4.78802510024058</v>
      </c>
      <c r="AT170" s="49">
        <f t="shared" si="892"/>
        <v>4.65302510024058</v>
      </c>
      <c r="AU170" s="49">
        <f t="shared" si="819"/>
        <v>79.6943514033681</v>
      </c>
      <c r="AV170" s="50"/>
      <c r="AW170" s="49">
        <f t="shared" si="820"/>
        <v>0.00209358018827799</v>
      </c>
      <c r="AX170" s="49">
        <f t="shared" ref="AX170:BJ170" si="893">AH170/$AU$195</f>
        <v>0.00211224085804075</v>
      </c>
      <c r="AY170" s="49">
        <f t="shared" si="893"/>
        <v>0.00148493560327623</v>
      </c>
      <c r="AZ170" s="49">
        <f t="shared" si="893"/>
        <v>0.00145349365285405</v>
      </c>
      <c r="BA170" s="49">
        <f t="shared" si="893"/>
        <v>0.00166642978864005</v>
      </c>
      <c r="BB170" s="49">
        <f t="shared" si="893"/>
        <v>0.00182133891023226</v>
      </c>
      <c r="BC170" s="49">
        <f t="shared" si="893"/>
        <v>0.00111836847396396</v>
      </c>
      <c r="BD170" s="49">
        <f t="shared" si="893"/>
        <v>0.00126535320154733</v>
      </c>
      <c r="BE170" s="49">
        <f t="shared" si="893"/>
        <v>0.00128529199937603</v>
      </c>
      <c r="BF170" s="49">
        <f t="shared" si="893"/>
        <v>0.00120221367508978</v>
      </c>
      <c r="BG170" s="49">
        <f t="shared" si="893"/>
        <v>0.00129730640319589</v>
      </c>
      <c r="BH170" s="49">
        <f t="shared" si="893"/>
        <v>0.00115799044400817</v>
      </c>
      <c r="BI170" s="49">
        <f t="shared" si="893"/>
        <v>0.0012239418522108</v>
      </c>
      <c r="BJ170" s="49">
        <f t="shared" si="893"/>
        <v>0.00118943239443036</v>
      </c>
      <c r="BK170" s="49"/>
      <c r="BL170" s="49">
        <f t="shared" si="822"/>
        <v>-0.0129150442605349</v>
      </c>
      <c r="BM170" s="49">
        <f t="shared" ref="BM170:BY170" si="894">AX170*LN(AX170)</f>
        <v>-0.0130114160991865</v>
      </c>
      <c r="BN170" s="49">
        <f t="shared" si="894"/>
        <v>-0.00967047067442508</v>
      </c>
      <c r="BO170" s="49">
        <f t="shared" si="894"/>
        <v>-0.00949681532425414</v>
      </c>
      <c r="BP170" s="49">
        <f t="shared" si="894"/>
        <v>-0.0106602709944796</v>
      </c>
      <c r="BQ170" s="49">
        <f t="shared" si="894"/>
        <v>-0.0114893398490661</v>
      </c>
      <c r="BR170" s="49">
        <f t="shared" si="894"/>
        <v>-0.00760030283814917</v>
      </c>
      <c r="BS170" s="49">
        <f t="shared" si="894"/>
        <v>-0.00844294774451963</v>
      </c>
      <c r="BT170" s="49">
        <f t="shared" si="894"/>
        <v>-0.00855589238670785</v>
      </c>
      <c r="BU170" s="49">
        <f t="shared" si="894"/>
        <v>-0.00808319267607361</v>
      </c>
      <c r="BV170" s="49">
        <f t="shared" si="894"/>
        <v>-0.00862379911918209</v>
      </c>
      <c r="BW170" s="49">
        <f t="shared" si="894"/>
        <v>-0.00782925346931439</v>
      </c>
      <c r="BX170" s="49">
        <f t="shared" si="894"/>
        <v>-0.00820736068893244</v>
      </c>
      <c r="BY170" s="49">
        <f t="shared" si="894"/>
        <v>-0.00800996967318777</v>
      </c>
      <c r="BZ170" s="49">
        <f t="shared" si="812"/>
        <v>-0.132596075798013</v>
      </c>
      <c r="CA170" s="49"/>
      <c r="CB170" s="49"/>
      <c r="CC170" s="50"/>
      <c r="CD170" s="49"/>
      <c r="CE170" s="49"/>
      <c r="CF170" s="49">
        <f t="shared" si="824"/>
        <v>0.000291469386645863</v>
      </c>
      <c r="CG170" s="49">
        <f t="shared" ref="CG170:CS170" si="895">AX170*$CD$195</f>
        <v>0.000294067335365767</v>
      </c>
      <c r="CH170" s="49">
        <f t="shared" si="895"/>
        <v>0.000206733552370653</v>
      </c>
      <c r="CI170" s="49">
        <f t="shared" si="895"/>
        <v>0.000202356186719308</v>
      </c>
      <c r="CJ170" s="49">
        <f t="shared" si="895"/>
        <v>0.000232001272797112</v>
      </c>
      <c r="CK170" s="49">
        <f t="shared" si="895"/>
        <v>0.000253567806006174</v>
      </c>
      <c r="CL170" s="49">
        <f t="shared" si="895"/>
        <v>0.000155699874776931</v>
      </c>
      <c r="CM170" s="49">
        <f t="shared" si="895"/>
        <v>0.0001761631694885</v>
      </c>
      <c r="CN170" s="49">
        <f t="shared" si="895"/>
        <v>0.000178939059901547</v>
      </c>
      <c r="CO170" s="49">
        <f t="shared" si="895"/>
        <v>0.000167372849847182</v>
      </c>
      <c r="CP170" s="49">
        <f t="shared" si="895"/>
        <v>0.000180611711817102</v>
      </c>
      <c r="CQ170" s="49">
        <f t="shared" si="895"/>
        <v>0.000161216067264397</v>
      </c>
      <c r="CR170" s="49">
        <f t="shared" si="895"/>
        <v>0.000170397858630632</v>
      </c>
      <c r="CS170" s="49">
        <f t="shared" si="895"/>
        <v>0.000165593432915742</v>
      </c>
      <c r="CT170" s="59">
        <v>2017</v>
      </c>
    </row>
    <row r="171" ht="22.5" customHeight="1" spans="1:98">
      <c r="A171" s="43">
        <v>2016</v>
      </c>
      <c r="B171" s="40">
        <v>6.566</v>
      </c>
      <c r="C171" s="40">
        <v>6.751</v>
      </c>
      <c r="D171" s="40">
        <v>4.365</v>
      </c>
      <c r="E171" s="40">
        <v>4.304</v>
      </c>
      <c r="F171" s="40">
        <v>5.06</v>
      </c>
      <c r="G171" s="40">
        <v>5.618</v>
      </c>
      <c r="H171" s="40">
        <v>2.969</v>
      </c>
      <c r="I171" s="40">
        <v>3.568</v>
      </c>
      <c r="J171" s="40">
        <v>3.67</v>
      </c>
      <c r="K171" s="40">
        <v>3.266</v>
      </c>
      <c r="L171" s="40">
        <v>3.666</v>
      </c>
      <c r="M171" s="40">
        <v>3.119</v>
      </c>
      <c r="N171" s="40">
        <v>3.35</v>
      </c>
      <c r="O171" s="40">
        <v>3.219</v>
      </c>
      <c r="Q171" s="50"/>
      <c r="R171" s="49">
        <f t="shared" si="814"/>
        <v>6.61812510024058</v>
      </c>
      <c r="S171" s="49">
        <f t="shared" ref="S171:AE171" si="896">(C171-MIN($B$155:$O$194)/(MAX($B$155:$O$194)-MIN($B$155:$O$194)))</f>
        <v>6.80312510024058</v>
      </c>
      <c r="T171" s="49">
        <f t="shared" si="896"/>
        <v>4.41712510024058</v>
      </c>
      <c r="U171" s="49">
        <f t="shared" si="896"/>
        <v>4.35612510024058</v>
      </c>
      <c r="V171" s="49">
        <f t="shared" si="896"/>
        <v>5.11212510024058</v>
      </c>
      <c r="W171" s="49">
        <f t="shared" si="896"/>
        <v>5.67012510024058</v>
      </c>
      <c r="X171" s="49">
        <f t="shared" si="896"/>
        <v>3.02112510024058</v>
      </c>
      <c r="Y171" s="49">
        <f t="shared" si="896"/>
        <v>3.62012510024058</v>
      </c>
      <c r="Z171" s="49">
        <f t="shared" si="896"/>
        <v>3.72212510024058</v>
      </c>
      <c r="AA171" s="49">
        <f t="shared" si="896"/>
        <v>3.31812510024058</v>
      </c>
      <c r="AB171" s="49">
        <f t="shared" si="896"/>
        <v>3.71812510024058</v>
      </c>
      <c r="AC171" s="49">
        <f t="shared" si="896"/>
        <v>3.17112510024058</v>
      </c>
      <c r="AD171" s="49">
        <f t="shared" si="896"/>
        <v>3.40212510024058</v>
      </c>
      <c r="AE171" s="49">
        <f t="shared" si="896"/>
        <v>3.27112510024058</v>
      </c>
      <c r="AF171" s="50"/>
      <c r="AG171" s="49">
        <f t="shared" si="816"/>
        <v>7.86602510024058</v>
      </c>
      <c r="AH171" s="49">
        <f t="shared" si="817"/>
        <v>8.05102510024058</v>
      </c>
      <c r="AI171" s="49">
        <f t="shared" si="806"/>
        <v>5.66502510024058</v>
      </c>
      <c r="AJ171" s="49">
        <f t="shared" si="807"/>
        <v>5.60402510024058</v>
      </c>
      <c r="AK171" s="49">
        <f t="shared" si="808"/>
        <v>6.36002510024058</v>
      </c>
      <c r="AL171" s="49">
        <f t="shared" ref="AL171:AT171" si="897">W171+1.2479</f>
        <v>6.91802510024058</v>
      </c>
      <c r="AM171" s="49">
        <f t="shared" si="897"/>
        <v>4.26902510024058</v>
      </c>
      <c r="AN171" s="49">
        <f t="shared" si="897"/>
        <v>4.86802510024058</v>
      </c>
      <c r="AO171" s="49">
        <f t="shared" si="897"/>
        <v>4.97002510024058</v>
      </c>
      <c r="AP171" s="49">
        <f t="shared" si="897"/>
        <v>4.56602510024058</v>
      </c>
      <c r="AQ171" s="49">
        <f t="shared" si="897"/>
        <v>4.96602510024058</v>
      </c>
      <c r="AR171" s="49">
        <f t="shared" si="897"/>
        <v>4.41902510024058</v>
      </c>
      <c r="AS171" s="49">
        <f t="shared" si="897"/>
        <v>4.65002510024058</v>
      </c>
      <c r="AT171" s="49">
        <f t="shared" si="897"/>
        <v>4.51902510024058</v>
      </c>
      <c r="AU171" s="49">
        <f t="shared" si="819"/>
        <v>77.6913514033681</v>
      </c>
      <c r="AV171" s="50"/>
      <c r="AW171" s="49">
        <f t="shared" si="820"/>
        <v>0.00201075748960492</v>
      </c>
      <c r="AX171" s="49">
        <f t="shared" ref="AX171:BJ171" si="898">AH171/$AU$195</f>
        <v>0.00205804822804479</v>
      </c>
      <c r="AY171" s="49">
        <f t="shared" si="898"/>
        <v>0.00144812551497709</v>
      </c>
      <c r="AZ171" s="49">
        <f t="shared" si="898"/>
        <v>0.0014325323525726</v>
      </c>
      <c r="BA171" s="49">
        <f t="shared" si="898"/>
        <v>0.00162578531614308</v>
      </c>
      <c r="BB171" s="49">
        <f t="shared" si="898"/>
        <v>0.00176842440830225</v>
      </c>
      <c r="BC171" s="49">
        <f t="shared" si="898"/>
        <v>0.00109127215896598</v>
      </c>
      <c r="BD171" s="49">
        <f t="shared" si="898"/>
        <v>0.00124439190126588</v>
      </c>
      <c r="BE171" s="49">
        <f t="shared" si="898"/>
        <v>0.0012704657138111</v>
      </c>
      <c r="BF171" s="49">
        <f t="shared" si="898"/>
        <v>0.00116719296608296</v>
      </c>
      <c r="BG171" s="49">
        <f t="shared" si="898"/>
        <v>0.00126944321135835</v>
      </c>
      <c r="BH171" s="49">
        <f t="shared" si="898"/>
        <v>0.00112961600094425</v>
      </c>
      <c r="BI171" s="49">
        <f t="shared" si="898"/>
        <v>0.00118866551759079</v>
      </c>
      <c r="BJ171" s="49">
        <f t="shared" si="898"/>
        <v>0.0011551785622631</v>
      </c>
      <c r="BK171" s="49"/>
      <c r="BL171" s="49">
        <f t="shared" si="822"/>
        <v>-0.0124852834100928</v>
      </c>
      <c r="BM171" s="49">
        <f t="shared" ref="BM171:BY171" si="899">AX171*LN(AX171)</f>
        <v>-0.0127310805914223</v>
      </c>
      <c r="BN171" s="49">
        <f t="shared" si="899"/>
        <v>-0.00946709927708804</v>
      </c>
      <c r="BO171" s="49">
        <f t="shared" si="899"/>
        <v>-0.00938066811419696</v>
      </c>
      <c r="BP171" s="49">
        <f t="shared" si="899"/>
        <v>-0.0104404101164355</v>
      </c>
      <c r="BQ171" s="49">
        <f t="shared" si="899"/>
        <v>-0.0112076837653286</v>
      </c>
      <c r="BR171" s="49">
        <f t="shared" si="899"/>
        <v>-0.00744292479521446</v>
      </c>
      <c r="BS171" s="49">
        <f t="shared" si="899"/>
        <v>-0.00832387219658636</v>
      </c>
      <c r="BT171" s="49">
        <f t="shared" si="899"/>
        <v>-0.00847193766508511</v>
      </c>
      <c r="BU171" s="49">
        <f t="shared" si="899"/>
        <v>-0.00788223336573019</v>
      </c>
      <c r="BV171" s="49">
        <f t="shared" si="899"/>
        <v>-0.0084661413294977</v>
      </c>
      <c r="BW171" s="49">
        <f t="shared" si="899"/>
        <v>-0.00766543583402518</v>
      </c>
      <c r="BX171" s="49">
        <f t="shared" si="899"/>
        <v>-0.00800557194010918</v>
      </c>
      <c r="BY171" s="49">
        <f t="shared" si="899"/>
        <v>-0.00781305060740152</v>
      </c>
      <c r="BZ171" s="49">
        <f t="shared" si="812"/>
        <v>-0.129783393008214</v>
      </c>
      <c r="CA171" s="49"/>
      <c r="CB171" s="49"/>
      <c r="CC171" s="50"/>
      <c r="CD171" s="49"/>
      <c r="CE171" s="49"/>
      <c r="CF171" s="49">
        <f t="shared" si="824"/>
        <v>0.000279938764930127</v>
      </c>
      <c r="CG171" s="49">
        <f t="shared" ref="CG171:CS171" si="900">AX171*$CD$195</f>
        <v>0.000286522607576458</v>
      </c>
      <c r="CH171" s="49">
        <f t="shared" si="900"/>
        <v>0.000201608831608103</v>
      </c>
      <c r="CI171" s="49">
        <f t="shared" si="900"/>
        <v>0.000199437942951745</v>
      </c>
      <c r="CJ171" s="49">
        <f t="shared" si="900"/>
        <v>0.00022634272695513</v>
      </c>
      <c r="CK171" s="49">
        <f t="shared" si="900"/>
        <v>0.000246201019910009</v>
      </c>
      <c r="CL171" s="49">
        <f t="shared" si="900"/>
        <v>0.000151927510882276</v>
      </c>
      <c r="CM171" s="49">
        <f t="shared" si="900"/>
        <v>0.000173244925720937</v>
      </c>
      <c r="CN171" s="49">
        <f t="shared" si="900"/>
        <v>0.000176874936261076</v>
      </c>
      <c r="CO171" s="49">
        <f t="shared" si="900"/>
        <v>0.000162497247455035</v>
      </c>
      <c r="CP171" s="49">
        <f t="shared" si="900"/>
        <v>0.000176732582906561</v>
      </c>
      <c r="CQ171" s="49">
        <f t="shared" si="900"/>
        <v>0.000157265761676599</v>
      </c>
      <c r="CR171" s="49">
        <f t="shared" si="900"/>
        <v>0.000165486667899855</v>
      </c>
      <c r="CS171" s="49">
        <f t="shared" si="900"/>
        <v>0.00016082459553948</v>
      </c>
      <c r="CT171" s="59">
        <v>2016</v>
      </c>
    </row>
    <row r="172" ht="22.5" customHeight="1" spans="1:98">
      <c r="A172" s="43">
        <v>2015</v>
      </c>
      <c r="B172" s="40">
        <v>6.329</v>
      </c>
      <c r="C172" s="40">
        <v>6.605</v>
      </c>
      <c r="D172" s="40">
        <v>4.291</v>
      </c>
      <c r="E172" s="40">
        <v>4.27</v>
      </c>
      <c r="F172" s="40">
        <v>4.978</v>
      </c>
      <c r="G172" s="40">
        <v>5.449</v>
      </c>
      <c r="H172" s="40">
        <v>2.924</v>
      </c>
      <c r="I172" s="40">
        <v>3.497</v>
      </c>
      <c r="J172" s="40">
        <v>3.625</v>
      </c>
      <c r="K172" s="40">
        <v>3.157</v>
      </c>
      <c r="L172" s="40">
        <v>3.571</v>
      </c>
      <c r="M172" s="40">
        <v>3.032</v>
      </c>
      <c r="N172" s="40">
        <v>3.254</v>
      </c>
      <c r="O172" s="40">
        <v>3.118</v>
      </c>
      <c r="Q172" s="50"/>
      <c r="R172" s="49">
        <f t="shared" si="814"/>
        <v>6.38112510024058</v>
      </c>
      <c r="S172" s="49">
        <f t="shared" ref="S172:AE172" si="901">(C172-MIN($B$155:$O$194)/(MAX($B$155:$O$194)-MIN($B$155:$O$194)))</f>
        <v>6.65712510024058</v>
      </c>
      <c r="T172" s="49">
        <f t="shared" si="901"/>
        <v>4.34312510024058</v>
      </c>
      <c r="U172" s="49">
        <f t="shared" si="901"/>
        <v>4.32212510024058</v>
      </c>
      <c r="V172" s="49">
        <f t="shared" si="901"/>
        <v>5.03012510024058</v>
      </c>
      <c r="W172" s="49">
        <f t="shared" si="901"/>
        <v>5.50112510024058</v>
      </c>
      <c r="X172" s="49">
        <f t="shared" si="901"/>
        <v>2.97612510024058</v>
      </c>
      <c r="Y172" s="49">
        <f t="shared" si="901"/>
        <v>3.54912510024058</v>
      </c>
      <c r="Z172" s="49">
        <f t="shared" si="901"/>
        <v>3.67712510024058</v>
      </c>
      <c r="AA172" s="49">
        <f t="shared" si="901"/>
        <v>3.20912510024058</v>
      </c>
      <c r="AB172" s="49">
        <f t="shared" si="901"/>
        <v>3.62312510024058</v>
      </c>
      <c r="AC172" s="49">
        <f t="shared" si="901"/>
        <v>3.08412510024058</v>
      </c>
      <c r="AD172" s="49">
        <f t="shared" si="901"/>
        <v>3.30612510024058</v>
      </c>
      <c r="AE172" s="49">
        <f t="shared" si="901"/>
        <v>3.17012510024058</v>
      </c>
      <c r="AF172" s="50"/>
      <c r="AG172" s="49">
        <f t="shared" si="816"/>
        <v>7.62902510024058</v>
      </c>
      <c r="AH172" s="49">
        <f t="shared" si="817"/>
        <v>7.90502510024058</v>
      </c>
      <c r="AI172" s="49">
        <f t="shared" si="806"/>
        <v>5.59102510024058</v>
      </c>
      <c r="AJ172" s="49">
        <f t="shared" si="807"/>
        <v>5.57002510024058</v>
      </c>
      <c r="AK172" s="49">
        <f t="shared" si="808"/>
        <v>6.27802510024058</v>
      </c>
      <c r="AL172" s="49">
        <f t="shared" ref="AL172:AT172" si="902">W172+1.2479</f>
        <v>6.74902510024058</v>
      </c>
      <c r="AM172" s="49">
        <f t="shared" si="902"/>
        <v>4.22402510024058</v>
      </c>
      <c r="AN172" s="49">
        <f t="shared" si="902"/>
        <v>4.79702510024058</v>
      </c>
      <c r="AO172" s="49">
        <f t="shared" si="902"/>
        <v>4.92502510024058</v>
      </c>
      <c r="AP172" s="49">
        <f t="shared" si="902"/>
        <v>4.45702510024058</v>
      </c>
      <c r="AQ172" s="49">
        <f t="shared" si="902"/>
        <v>4.87102510024058</v>
      </c>
      <c r="AR172" s="49">
        <f t="shared" si="902"/>
        <v>4.33202510024058</v>
      </c>
      <c r="AS172" s="49">
        <f t="shared" si="902"/>
        <v>4.55402510024058</v>
      </c>
      <c r="AT172" s="49">
        <f t="shared" si="902"/>
        <v>4.41802510024058</v>
      </c>
      <c r="AU172" s="49">
        <f t="shared" si="819"/>
        <v>76.3003514033681</v>
      </c>
      <c r="AV172" s="50"/>
      <c r="AW172" s="49">
        <f t="shared" si="820"/>
        <v>0.00195017421927925</v>
      </c>
      <c r="AX172" s="49">
        <f t="shared" ref="AX172:BJ172" si="903">AH172/$AU$195</f>
        <v>0.00202072688851927</v>
      </c>
      <c r="AY172" s="49">
        <f t="shared" si="903"/>
        <v>0.00142920921960115</v>
      </c>
      <c r="AZ172" s="49">
        <f t="shared" si="903"/>
        <v>0.00142384108172419</v>
      </c>
      <c r="BA172" s="49">
        <f t="shared" si="903"/>
        <v>0.00160482401586163</v>
      </c>
      <c r="BB172" s="49">
        <f t="shared" si="903"/>
        <v>0.0017252236796734</v>
      </c>
      <c r="BC172" s="49">
        <f t="shared" si="903"/>
        <v>0.0010797690063725</v>
      </c>
      <c r="BD172" s="49">
        <f t="shared" si="903"/>
        <v>0.0012262424827295</v>
      </c>
      <c r="BE172" s="49">
        <f t="shared" si="903"/>
        <v>0.00125896256121762</v>
      </c>
      <c r="BF172" s="49">
        <f t="shared" si="903"/>
        <v>0.00113932977424542</v>
      </c>
      <c r="BG172" s="49">
        <f t="shared" si="903"/>
        <v>0.00124515877810544</v>
      </c>
      <c r="BH172" s="49">
        <f t="shared" si="903"/>
        <v>0.00110737657259686</v>
      </c>
      <c r="BI172" s="49">
        <f t="shared" si="903"/>
        <v>0.0011641254587247</v>
      </c>
      <c r="BJ172" s="49">
        <f t="shared" si="903"/>
        <v>0.00112936037533107</v>
      </c>
      <c r="BK172" s="49"/>
      <c r="BL172" s="49">
        <f t="shared" si="822"/>
        <v>-0.012168768405825</v>
      </c>
      <c r="BM172" s="49">
        <f t="shared" ref="BM172:BY172" si="904">AX172*LN(AX172)</f>
        <v>-0.0125371917656992</v>
      </c>
      <c r="BN172" s="49">
        <f t="shared" si="904"/>
        <v>-0.00936222647981117</v>
      </c>
      <c r="BO172" s="49">
        <f t="shared" si="904"/>
        <v>-0.00933241981723552</v>
      </c>
      <c r="BP172" s="49">
        <f t="shared" si="904"/>
        <v>-0.010326627174858</v>
      </c>
      <c r="BQ172" s="49">
        <f t="shared" si="904"/>
        <v>-0.0109765606682216</v>
      </c>
      <c r="BR172" s="49">
        <f t="shared" si="904"/>
        <v>-0.00737591087585693</v>
      </c>
      <c r="BS172" s="49">
        <f t="shared" si="904"/>
        <v>-0.00822048518637307</v>
      </c>
      <c r="BT172" s="49">
        <f t="shared" si="904"/>
        <v>-0.0084066812857106</v>
      </c>
      <c r="BU172" s="49">
        <f t="shared" si="904"/>
        <v>-0.00772159689061534</v>
      </c>
      <c r="BV172" s="49">
        <f t="shared" si="904"/>
        <v>-0.00832823480572859</v>
      </c>
      <c r="BW172" s="49">
        <f t="shared" si="904"/>
        <v>-0.00753654085388179</v>
      </c>
      <c r="BX172" s="49">
        <f t="shared" si="904"/>
        <v>-0.00786458149036482</v>
      </c>
      <c r="BY172" s="49">
        <f t="shared" si="904"/>
        <v>-0.00766395678660923</v>
      </c>
      <c r="BZ172" s="49">
        <f t="shared" si="812"/>
        <v>-0.127821782486791</v>
      </c>
      <c r="CA172" s="49"/>
      <c r="CB172" s="49"/>
      <c r="CC172" s="50"/>
      <c r="CD172" s="49"/>
      <c r="CE172" s="49"/>
      <c r="CF172" s="49">
        <f t="shared" si="824"/>
        <v>0.000271504328675097</v>
      </c>
      <c r="CG172" s="49">
        <f t="shared" ref="CG172:CS172" si="905">AX172*$CD$195</f>
        <v>0.000281326710136651</v>
      </c>
      <c r="CH172" s="49">
        <f t="shared" si="905"/>
        <v>0.000198975294549571</v>
      </c>
      <c r="CI172" s="49">
        <f t="shared" si="905"/>
        <v>0.000198227939438366</v>
      </c>
      <c r="CJ172" s="49">
        <f t="shared" si="905"/>
        <v>0.000223424483187567</v>
      </c>
      <c r="CK172" s="49">
        <f t="shared" si="905"/>
        <v>0.00024018659068174</v>
      </c>
      <c r="CL172" s="49">
        <f t="shared" si="905"/>
        <v>0.00015032603564398</v>
      </c>
      <c r="CM172" s="49">
        <f t="shared" si="905"/>
        <v>0.000170718153678291</v>
      </c>
      <c r="CN172" s="49">
        <f t="shared" si="905"/>
        <v>0.000175273461022779</v>
      </c>
      <c r="CO172" s="49">
        <f t="shared" si="905"/>
        <v>0.000158618118544494</v>
      </c>
      <c r="CP172" s="49">
        <f t="shared" si="905"/>
        <v>0.000173351690736823</v>
      </c>
      <c r="CQ172" s="49">
        <f t="shared" si="905"/>
        <v>0.000154169576215892</v>
      </c>
      <c r="CR172" s="49">
        <f t="shared" si="905"/>
        <v>0.000162070187391489</v>
      </c>
      <c r="CS172" s="49">
        <f t="shared" si="905"/>
        <v>0.00015723017333797</v>
      </c>
      <c r="CT172" s="59">
        <v>2015</v>
      </c>
    </row>
    <row r="173" ht="22.5" customHeight="1" spans="1:98">
      <c r="A173" s="43">
        <v>2014</v>
      </c>
      <c r="B173" s="40">
        <v>6.105</v>
      </c>
      <c r="C173" s="40">
        <v>6.427</v>
      </c>
      <c r="D173" s="40">
        <v>4.177</v>
      </c>
      <c r="E173" s="40">
        <v>4.216</v>
      </c>
      <c r="F173" s="40">
        <v>4.905</v>
      </c>
      <c r="G173" s="40">
        <v>5.272</v>
      </c>
      <c r="H173" s="40">
        <v>2.83</v>
      </c>
      <c r="I173" s="40">
        <v>3.45</v>
      </c>
      <c r="J173" s="40">
        <v>3.541</v>
      </c>
      <c r="K173" s="40">
        <v>2.987</v>
      </c>
      <c r="L173" s="40">
        <v>3.48</v>
      </c>
      <c r="M173" s="40">
        <v>2.857</v>
      </c>
      <c r="N173" s="40">
        <v>3.134</v>
      </c>
      <c r="O173" s="40">
        <v>2.994</v>
      </c>
      <c r="Q173" s="50"/>
      <c r="R173" s="49">
        <f t="shared" si="814"/>
        <v>6.15712510024058</v>
      </c>
      <c r="S173" s="49">
        <f t="shared" ref="S173:AE173" si="906">(C173-MIN($B$155:$O$194)/(MAX($B$155:$O$194)-MIN($B$155:$O$194)))</f>
        <v>6.47912510024058</v>
      </c>
      <c r="T173" s="49">
        <f t="shared" si="906"/>
        <v>4.22912510024058</v>
      </c>
      <c r="U173" s="49">
        <f t="shared" si="906"/>
        <v>4.26812510024058</v>
      </c>
      <c r="V173" s="49">
        <f t="shared" si="906"/>
        <v>4.95712510024058</v>
      </c>
      <c r="W173" s="49">
        <f t="shared" si="906"/>
        <v>5.32412510024058</v>
      </c>
      <c r="X173" s="49">
        <f t="shared" si="906"/>
        <v>2.88212510024058</v>
      </c>
      <c r="Y173" s="49">
        <f t="shared" si="906"/>
        <v>3.50212510024058</v>
      </c>
      <c r="Z173" s="49">
        <f t="shared" si="906"/>
        <v>3.59312510024058</v>
      </c>
      <c r="AA173" s="49">
        <f t="shared" si="906"/>
        <v>3.03912510024058</v>
      </c>
      <c r="AB173" s="49">
        <f t="shared" si="906"/>
        <v>3.53212510024058</v>
      </c>
      <c r="AC173" s="49">
        <f t="shared" si="906"/>
        <v>2.90912510024058</v>
      </c>
      <c r="AD173" s="49">
        <f t="shared" si="906"/>
        <v>3.18612510024058</v>
      </c>
      <c r="AE173" s="49">
        <f t="shared" si="906"/>
        <v>3.04612510024058</v>
      </c>
      <c r="AF173" s="50"/>
      <c r="AG173" s="49">
        <f t="shared" si="816"/>
        <v>7.40502510024058</v>
      </c>
      <c r="AH173" s="49">
        <f t="shared" si="817"/>
        <v>7.72702510024058</v>
      </c>
      <c r="AI173" s="49">
        <f t="shared" si="806"/>
        <v>5.47702510024058</v>
      </c>
      <c r="AJ173" s="49">
        <f t="shared" si="807"/>
        <v>5.51602510024058</v>
      </c>
      <c r="AK173" s="49">
        <f t="shared" si="808"/>
        <v>6.20502510024058</v>
      </c>
      <c r="AL173" s="49">
        <f t="shared" ref="AL173:AT173" si="907">W173+1.2479</f>
        <v>6.57202510024058</v>
      </c>
      <c r="AM173" s="49">
        <f t="shared" si="907"/>
        <v>4.13002510024058</v>
      </c>
      <c r="AN173" s="49">
        <f t="shared" si="907"/>
        <v>4.75002510024058</v>
      </c>
      <c r="AO173" s="49">
        <f t="shared" si="907"/>
        <v>4.84102510024058</v>
      </c>
      <c r="AP173" s="49">
        <f t="shared" si="907"/>
        <v>4.28702510024058</v>
      </c>
      <c r="AQ173" s="49">
        <f t="shared" si="907"/>
        <v>4.78002510024058</v>
      </c>
      <c r="AR173" s="49">
        <f t="shared" si="907"/>
        <v>4.15702510024058</v>
      </c>
      <c r="AS173" s="49">
        <f t="shared" si="907"/>
        <v>4.43402510024058</v>
      </c>
      <c r="AT173" s="49">
        <f t="shared" si="907"/>
        <v>4.29402510024058</v>
      </c>
      <c r="AU173" s="49">
        <f t="shared" si="819"/>
        <v>74.5753514033681</v>
      </c>
      <c r="AV173" s="50"/>
      <c r="AW173" s="49">
        <f t="shared" si="820"/>
        <v>0.00189291408192504</v>
      </c>
      <c r="AX173" s="49">
        <f t="shared" ref="AX173:BJ173" si="908">AH173/$AU$195</f>
        <v>0.00197522552937173</v>
      </c>
      <c r="AY173" s="49">
        <f t="shared" si="908"/>
        <v>0.00140006789969766</v>
      </c>
      <c r="AZ173" s="49">
        <f t="shared" si="908"/>
        <v>0.00141003729861201</v>
      </c>
      <c r="BA173" s="49">
        <f t="shared" si="908"/>
        <v>0.00158616334609887</v>
      </c>
      <c r="BB173" s="49">
        <f t="shared" si="908"/>
        <v>0.00167997794613904</v>
      </c>
      <c r="BC173" s="49">
        <f t="shared" si="908"/>
        <v>0.00105574019873279</v>
      </c>
      <c r="BD173" s="49">
        <f t="shared" si="908"/>
        <v>0.00121422807890964</v>
      </c>
      <c r="BE173" s="49">
        <f t="shared" si="908"/>
        <v>0.00123749000970979</v>
      </c>
      <c r="BF173" s="49">
        <f t="shared" si="908"/>
        <v>0.00109587342000338</v>
      </c>
      <c r="BG173" s="49">
        <f t="shared" si="908"/>
        <v>0.00122189684730529</v>
      </c>
      <c r="BH173" s="49">
        <f t="shared" si="908"/>
        <v>0.00106264209028887</v>
      </c>
      <c r="BI173" s="49">
        <f t="shared" si="908"/>
        <v>0.00113345038514208</v>
      </c>
      <c r="BJ173" s="49">
        <f t="shared" si="908"/>
        <v>0.0010976627992957</v>
      </c>
      <c r="BK173" s="49"/>
      <c r="BL173" s="49">
        <f t="shared" si="822"/>
        <v>-0.0118678856708019</v>
      </c>
      <c r="BM173" s="49">
        <f t="shared" ref="BM173:BY173" si="909">AX173*LN(AX173)</f>
        <v>-0.0122998729605391</v>
      </c>
      <c r="BN173" s="49">
        <f t="shared" si="909"/>
        <v>-0.00920017454609291</v>
      </c>
      <c r="BO173" s="49">
        <f t="shared" si="909"/>
        <v>-0.00925568099533441</v>
      </c>
      <c r="BP173" s="49">
        <f t="shared" si="909"/>
        <v>-0.0102251023497257</v>
      </c>
      <c r="BQ173" s="49">
        <f t="shared" si="909"/>
        <v>-0.0107333364482004</v>
      </c>
      <c r="BR173" s="49">
        <f t="shared" si="909"/>
        <v>-0.00723552933277558</v>
      </c>
      <c r="BS173" s="49">
        <f t="shared" si="909"/>
        <v>-0.00815189837156124</v>
      </c>
      <c r="BT173" s="49">
        <f t="shared" si="909"/>
        <v>-0.00828458741224078</v>
      </c>
      <c r="BU173" s="49">
        <f t="shared" si="909"/>
        <v>-0.00746969633941945</v>
      </c>
      <c r="BV173" s="49">
        <f t="shared" si="909"/>
        <v>-0.00819569083881611</v>
      </c>
      <c r="BW173" s="49">
        <f t="shared" si="909"/>
        <v>-0.00727590713422213</v>
      </c>
      <c r="BX173" s="49">
        <f t="shared" si="909"/>
        <v>-0.00768761461098958</v>
      </c>
      <c r="BY173" s="49">
        <f t="shared" si="909"/>
        <v>-0.00748010227359787</v>
      </c>
      <c r="BZ173" s="49">
        <f t="shared" si="812"/>
        <v>-0.125363079284317</v>
      </c>
      <c r="CA173" s="49"/>
      <c r="CB173" s="49"/>
      <c r="CC173" s="50"/>
      <c r="CD173" s="49"/>
      <c r="CE173" s="49"/>
      <c r="CF173" s="49">
        <f t="shared" si="824"/>
        <v>0.000263532540822243</v>
      </c>
      <c r="CG173" s="49">
        <f t="shared" ref="CG173:CS173" si="910">AX173*$CD$195</f>
        <v>0.000274991985860721</v>
      </c>
      <c r="CH173" s="49">
        <f t="shared" si="910"/>
        <v>0.000194918223945886</v>
      </c>
      <c r="CI173" s="49">
        <f t="shared" si="910"/>
        <v>0.00019630616915241</v>
      </c>
      <c r="CJ173" s="49">
        <f t="shared" si="910"/>
        <v>0.000220826534467664</v>
      </c>
      <c r="CK173" s="49">
        <f t="shared" si="910"/>
        <v>0.000233887454744439</v>
      </c>
      <c r="CL173" s="49">
        <f t="shared" si="910"/>
        <v>0.000146980731812871</v>
      </c>
      <c r="CM173" s="49">
        <f t="shared" si="910"/>
        <v>0.000169045501762737</v>
      </c>
      <c r="CN173" s="49">
        <f t="shared" si="910"/>
        <v>0.000172284040577959</v>
      </c>
      <c r="CO173" s="49">
        <f t="shared" si="910"/>
        <v>0.000152568100977595</v>
      </c>
      <c r="CP173" s="49">
        <f t="shared" si="910"/>
        <v>0.000170113151921601</v>
      </c>
      <c r="CQ173" s="49">
        <f t="shared" si="910"/>
        <v>0.000147941616955849</v>
      </c>
      <c r="CR173" s="49">
        <f t="shared" si="910"/>
        <v>0.000157799586756031</v>
      </c>
      <c r="CS173" s="49">
        <f t="shared" si="910"/>
        <v>0.000152817219347997</v>
      </c>
      <c r="CT173" s="59">
        <v>2014</v>
      </c>
    </row>
    <row r="174" ht="22.5" customHeight="1" spans="1:98">
      <c r="A174" s="43">
        <v>2013</v>
      </c>
      <c r="B174" s="40">
        <v>5.886</v>
      </c>
      <c r="C174" s="40">
        <v>6.247</v>
      </c>
      <c r="D174" s="40">
        <v>4.063</v>
      </c>
      <c r="E174" s="40">
        <v>4.177</v>
      </c>
      <c r="F174" s="40">
        <v>4.748</v>
      </c>
      <c r="G174" s="40">
        <v>5.101</v>
      </c>
      <c r="H174" s="40">
        <v>2.786</v>
      </c>
      <c r="I174" s="40">
        <v>3.413</v>
      </c>
      <c r="J174" s="40">
        <v>3.474</v>
      </c>
      <c r="K174" s="40">
        <v>2.787</v>
      </c>
      <c r="L174" s="40">
        <v>3.415</v>
      </c>
      <c r="M174" s="40">
        <v>2.74</v>
      </c>
      <c r="N174" s="40">
        <v>2.988</v>
      </c>
      <c r="O174" s="40">
        <v>2.857</v>
      </c>
      <c r="Q174" s="50"/>
      <c r="R174" s="49">
        <f t="shared" si="814"/>
        <v>5.93812510024058</v>
      </c>
      <c r="S174" s="49">
        <f t="shared" ref="S174:AE174" si="911">(C174-MIN($B$155:$O$194)/(MAX($B$155:$O$194)-MIN($B$155:$O$194)))</f>
        <v>6.29912510024058</v>
      </c>
      <c r="T174" s="49">
        <f t="shared" si="911"/>
        <v>4.11512510024058</v>
      </c>
      <c r="U174" s="49">
        <f t="shared" si="911"/>
        <v>4.22912510024058</v>
      </c>
      <c r="V174" s="49">
        <f t="shared" si="911"/>
        <v>4.80012510024058</v>
      </c>
      <c r="W174" s="49">
        <f t="shared" si="911"/>
        <v>5.15312510024058</v>
      </c>
      <c r="X174" s="49">
        <f t="shared" si="911"/>
        <v>2.83812510024058</v>
      </c>
      <c r="Y174" s="49">
        <f t="shared" si="911"/>
        <v>3.46512510024058</v>
      </c>
      <c r="Z174" s="49">
        <f t="shared" si="911"/>
        <v>3.52612510024058</v>
      </c>
      <c r="AA174" s="49">
        <f t="shared" si="911"/>
        <v>2.83912510024058</v>
      </c>
      <c r="AB174" s="49">
        <f t="shared" si="911"/>
        <v>3.46712510024058</v>
      </c>
      <c r="AC174" s="49">
        <f t="shared" si="911"/>
        <v>2.79212510024058</v>
      </c>
      <c r="AD174" s="49">
        <f t="shared" si="911"/>
        <v>3.04012510024058</v>
      </c>
      <c r="AE174" s="49">
        <f t="shared" si="911"/>
        <v>2.90912510024058</v>
      </c>
      <c r="AF174" s="50"/>
      <c r="AG174" s="49">
        <f t="shared" si="816"/>
        <v>7.18602510024058</v>
      </c>
      <c r="AH174" s="49">
        <f t="shared" si="817"/>
        <v>7.54702510024058</v>
      </c>
      <c r="AI174" s="49">
        <f t="shared" si="806"/>
        <v>5.36302510024058</v>
      </c>
      <c r="AJ174" s="49">
        <f t="shared" si="807"/>
        <v>5.47702510024058</v>
      </c>
      <c r="AK174" s="49">
        <f t="shared" si="808"/>
        <v>6.04802510024058</v>
      </c>
      <c r="AL174" s="49">
        <f t="shared" ref="AL174:AT174" si="912">W174+1.2479</f>
        <v>6.40102510024058</v>
      </c>
      <c r="AM174" s="49">
        <f t="shared" si="912"/>
        <v>4.08602510024058</v>
      </c>
      <c r="AN174" s="49">
        <f t="shared" si="912"/>
        <v>4.71302510024058</v>
      </c>
      <c r="AO174" s="49">
        <f t="shared" si="912"/>
        <v>4.77402510024058</v>
      </c>
      <c r="AP174" s="49">
        <f t="shared" si="912"/>
        <v>4.08702510024058</v>
      </c>
      <c r="AQ174" s="49">
        <f t="shared" si="912"/>
        <v>4.71502510024058</v>
      </c>
      <c r="AR174" s="49">
        <f t="shared" si="912"/>
        <v>4.04002510024058</v>
      </c>
      <c r="AS174" s="49">
        <f t="shared" si="912"/>
        <v>4.28802510024058</v>
      </c>
      <c r="AT174" s="49">
        <f t="shared" si="912"/>
        <v>4.15702510024058</v>
      </c>
      <c r="AU174" s="49">
        <f t="shared" si="819"/>
        <v>72.8823514033681</v>
      </c>
      <c r="AV174" s="50"/>
      <c r="AW174" s="49">
        <f t="shared" si="820"/>
        <v>0.00183693207263676</v>
      </c>
      <c r="AX174" s="49">
        <f t="shared" ref="AX174:BJ174" si="913">AH174/$AU$195</f>
        <v>0.0019292129189978</v>
      </c>
      <c r="AY174" s="49">
        <f t="shared" si="913"/>
        <v>0.00137092657979417</v>
      </c>
      <c r="AZ174" s="49">
        <f t="shared" si="913"/>
        <v>0.00140006789969766</v>
      </c>
      <c r="BA174" s="49">
        <f t="shared" si="913"/>
        <v>0.00154603012482828</v>
      </c>
      <c r="BB174" s="49">
        <f t="shared" si="913"/>
        <v>0.00163626596628381</v>
      </c>
      <c r="BC174" s="49">
        <f t="shared" si="913"/>
        <v>0.00104449267175249</v>
      </c>
      <c r="BD174" s="49">
        <f t="shared" si="913"/>
        <v>0.00120476993122167</v>
      </c>
      <c r="BE174" s="49">
        <f t="shared" si="913"/>
        <v>0.00122036309362616</v>
      </c>
      <c r="BF174" s="49">
        <f t="shared" si="913"/>
        <v>0.00104474829736568</v>
      </c>
      <c r="BG174" s="49">
        <f t="shared" si="913"/>
        <v>0.00120528118244804</v>
      </c>
      <c r="BH174" s="49">
        <f t="shared" si="913"/>
        <v>0.00103273389354582</v>
      </c>
      <c r="BI174" s="49">
        <f t="shared" si="913"/>
        <v>0.00109612904561656</v>
      </c>
      <c r="BJ174" s="49">
        <f t="shared" si="913"/>
        <v>0.00106264209028887</v>
      </c>
      <c r="BK174" s="49"/>
      <c r="BL174" s="49">
        <f t="shared" si="822"/>
        <v>-0.0115720446548715</v>
      </c>
      <c r="BM174" s="49">
        <f t="shared" ref="BM174:BY174" si="914">AX174*LN(AX174)</f>
        <v>-0.0120588215618501</v>
      </c>
      <c r="BN174" s="49">
        <f t="shared" si="914"/>
        <v>-0.00903751601475574</v>
      </c>
      <c r="BO174" s="49">
        <f t="shared" si="914"/>
        <v>-0.00920017454609291</v>
      </c>
      <c r="BP174" s="49">
        <f t="shared" si="914"/>
        <v>-0.0100060072176582</v>
      </c>
      <c r="BQ174" s="49">
        <f t="shared" si="914"/>
        <v>-0.0104972000218201</v>
      </c>
      <c r="BR174" s="49">
        <f t="shared" si="914"/>
        <v>-0.00716963165798356</v>
      </c>
      <c r="BS174" s="49">
        <f t="shared" si="914"/>
        <v>-0.0080978209241293</v>
      </c>
      <c r="BT174" s="49">
        <f t="shared" si="914"/>
        <v>-0.00818693620547028</v>
      </c>
      <c r="BU174" s="49">
        <f t="shared" si="914"/>
        <v>-0.00717113067255973</v>
      </c>
      <c r="BV174" s="49">
        <f t="shared" si="914"/>
        <v>-0.00810074592251435</v>
      </c>
      <c r="BW174" s="49">
        <f t="shared" si="914"/>
        <v>-0.00710060910941773</v>
      </c>
      <c r="BX174" s="49">
        <f t="shared" si="914"/>
        <v>-0.00747118308021697</v>
      </c>
      <c r="BY174" s="49">
        <f t="shared" si="914"/>
        <v>-0.00727590713422213</v>
      </c>
      <c r="BZ174" s="49">
        <f t="shared" si="812"/>
        <v>-0.122945728723563</v>
      </c>
      <c r="CA174" s="49"/>
      <c r="CB174" s="49"/>
      <c r="CC174" s="50"/>
      <c r="CD174" s="49"/>
      <c r="CE174" s="49"/>
      <c r="CF174" s="49">
        <f t="shared" si="824"/>
        <v>0.000255738694662532</v>
      </c>
      <c r="CG174" s="49">
        <f t="shared" ref="CG174:CS174" si="915">AX174*$CD$195</f>
        <v>0.000268586084907535</v>
      </c>
      <c r="CH174" s="49">
        <f t="shared" si="915"/>
        <v>0.000190861153342201</v>
      </c>
      <c r="CI174" s="49">
        <f t="shared" si="915"/>
        <v>0.000194918223945886</v>
      </c>
      <c r="CJ174" s="49">
        <f t="shared" si="915"/>
        <v>0.00021523916530294</v>
      </c>
      <c r="CK174" s="49">
        <f t="shared" si="915"/>
        <v>0.000227801848838912</v>
      </c>
      <c r="CL174" s="49">
        <f t="shared" si="915"/>
        <v>0.000145414844913203</v>
      </c>
      <c r="CM174" s="49">
        <f t="shared" si="915"/>
        <v>0.00016772873323347</v>
      </c>
      <c r="CN174" s="49">
        <f t="shared" si="915"/>
        <v>0.000169899621889828</v>
      </c>
      <c r="CO174" s="49">
        <f t="shared" si="915"/>
        <v>0.000145450433251832</v>
      </c>
      <c r="CP174" s="49">
        <f t="shared" si="915"/>
        <v>0.000167799909910728</v>
      </c>
      <c r="CQ174" s="49">
        <f t="shared" si="915"/>
        <v>0.000143777781336277</v>
      </c>
      <c r="CR174" s="49">
        <f t="shared" si="915"/>
        <v>0.000152603689316224</v>
      </c>
      <c r="CS174" s="49">
        <f t="shared" si="915"/>
        <v>0.000147941616955849</v>
      </c>
      <c r="CT174" s="59">
        <v>2013</v>
      </c>
    </row>
    <row r="175" ht="22.5" customHeight="1" spans="1:98">
      <c r="A175" s="42" t="s">
        <v>64</v>
      </c>
      <c r="B175" s="40">
        <v>23.59</v>
      </c>
      <c r="C175" s="40">
        <v>13.04</v>
      </c>
      <c r="D175" s="40">
        <v>9.33</v>
      </c>
      <c r="E175" s="40">
        <v>3.21</v>
      </c>
      <c r="F175" s="40">
        <v>3.45</v>
      </c>
      <c r="G175" s="40">
        <v>1.32</v>
      </c>
      <c r="H175" s="40">
        <v>4.88</v>
      </c>
      <c r="I175" s="40">
        <v>4.61</v>
      </c>
      <c r="J175" s="40">
        <v>8.65</v>
      </c>
      <c r="K175" s="40">
        <v>4.19</v>
      </c>
      <c r="L175" s="40">
        <v>2.01</v>
      </c>
      <c r="M175" s="40">
        <v>3.1</v>
      </c>
      <c r="N175" s="40">
        <v>1.46</v>
      </c>
      <c r="O175" s="40">
        <v>2.55</v>
      </c>
      <c r="Q175" s="50"/>
      <c r="R175" s="49">
        <f t="shared" si="814"/>
        <v>23.6421251002406</v>
      </c>
      <c r="S175" s="49">
        <f t="shared" ref="S175:AE175" si="916">(C175-MIN($B$155:$O$194)/(MAX($B$155:$O$194)-MIN($B$155:$O$194)))</f>
        <v>13.0921251002406</v>
      </c>
      <c r="T175" s="49">
        <f t="shared" si="916"/>
        <v>9.38212510024058</v>
      </c>
      <c r="U175" s="49">
        <f t="shared" si="916"/>
        <v>3.26212510024058</v>
      </c>
      <c r="V175" s="49">
        <f t="shared" si="916"/>
        <v>3.50212510024058</v>
      </c>
      <c r="W175" s="49">
        <f t="shared" si="916"/>
        <v>1.37212510024058</v>
      </c>
      <c r="X175" s="49">
        <f t="shared" si="916"/>
        <v>4.93212510024058</v>
      </c>
      <c r="Y175" s="49">
        <f t="shared" si="916"/>
        <v>4.66212510024058</v>
      </c>
      <c r="Z175" s="49">
        <f t="shared" si="916"/>
        <v>8.70212510024058</v>
      </c>
      <c r="AA175" s="49">
        <f t="shared" si="916"/>
        <v>4.24212510024058</v>
      </c>
      <c r="AB175" s="49">
        <f t="shared" si="916"/>
        <v>2.06212510024058</v>
      </c>
      <c r="AC175" s="49">
        <f t="shared" si="916"/>
        <v>3.15212510024058</v>
      </c>
      <c r="AD175" s="49">
        <f t="shared" si="916"/>
        <v>1.51212510024058</v>
      </c>
      <c r="AE175" s="49">
        <f t="shared" si="916"/>
        <v>2.60212510024058</v>
      </c>
      <c r="AF175" s="50"/>
      <c r="AG175" s="49">
        <f t="shared" si="816"/>
        <v>24.8900251002406</v>
      </c>
      <c r="AH175" s="49">
        <f t="shared" si="817"/>
        <v>14.3400251002406</v>
      </c>
      <c r="AI175" s="49">
        <f t="shared" si="806"/>
        <v>10.6300251002406</v>
      </c>
      <c r="AJ175" s="49">
        <f t="shared" si="807"/>
        <v>4.51002510024058</v>
      </c>
      <c r="AK175" s="49">
        <f t="shared" si="808"/>
        <v>4.75002510024058</v>
      </c>
      <c r="AL175" s="49">
        <f t="shared" ref="AL175:AT175" si="917">W175+1.2479</f>
        <v>2.62002510024058</v>
      </c>
      <c r="AM175" s="49">
        <f t="shared" si="917"/>
        <v>6.18002510024058</v>
      </c>
      <c r="AN175" s="49">
        <f t="shared" si="917"/>
        <v>5.91002510024058</v>
      </c>
      <c r="AO175" s="49">
        <f t="shared" si="917"/>
        <v>9.95002510024058</v>
      </c>
      <c r="AP175" s="49">
        <f t="shared" si="917"/>
        <v>5.49002510024058</v>
      </c>
      <c r="AQ175" s="49">
        <f t="shared" si="917"/>
        <v>3.31002510024058</v>
      </c>
      <c r="AR175" s="49">
        <f t="shared" si="917"/>
        <v>4.40002510024058</v>
      </c>
      <c r="AS175" s="49">
        <f t="shared" si="917"/>
        <v>2.76002510024058</v>
      </c>
      <c r="AT175" s="49">
        <f t="shared" si="917"/>
        <v>3.85002510024058</v>
      </c>
      <c r="AU175" s="49">
        <f t="shared" si="819"/>
        <v>103.590351403368</v>
      </c>
      <c r="AV175" s="50"/>
      <c r="AW175" s="49">
        <f t="shared" si="820"/>
        <v>0.0063625279285255</v>
      </c>
      <c r="AX175" s="49">
        <f t="shared" ref="AX175:BJ175" si="918">AH175/$AU$195</f>
        <v>0.0036656777093871</v>
      </c>
      <c r="AY175" s="49">
        <f t="shared" si="918"/>
        <v>0.00271730668445786</v>
      </c>
      <c r="AZ175" s="49">
        <f t="shared" si="918"/>
        <v>0.00115287793174441</v>
      </c>
      <c r="BA175" s="49">
        <f t="shared" si="918"/>
        <v>0.00121422807890964</v>
      </c>
      <c r="BB175" s="49">
        <f t="shared" si="918"/>
        <v>0.00066974552281819</v>
      </c>
      <c r="BC175" s="49">
        <f t="shared" si="918"/>
        <v>0.00157977270576916</v>
      </c>
      <c r="BD175" s="49">
        <f t="shared" si="918"/>
        <v>0.00151075379020827</v>
      </c>
      <c r="BE175" s="49">
        <f t="shared" si="918"/>
        <v>0.0025434812674897</v>
      </c>
      <c r="BF175" s="49">
        <f t="shared" si="918"/>
        <v>0.00140339103266911</v>
      </c>
      <c r="BG175" s="49">
        <f t="shared" si="918"/>
        <v>0.000846127195918237</v>
      </c>
      <c r="BH175" s="49">
        <f t="shared" si="918"/>
        <v>0.00112475911429367</v>
      </c>
      <c r="BI175" s="49">
        <f t="shared" si="918"/>
        <v>0.000705533108664576</v>
      </c>
      <c r="BJ175" s="49">
        <f t="shared" si="918"/>
        <v>0.000984165027040013</v>
      </c>
      <c r="BK175" s="49"/>
      <c r="BL175" s="49">
        <f t="shared" si="822"/>
        <v>-0.0321774002356256</v>
      </c>
      <c r="BM175" s="49">
        <f t="shared" ref="BM175:BY175" si="919">AX175*LN(AX175)</f>
        <v>-0.0205598406988526</v>
      </c>
      <c r="BN175" s="49">
        <f t="shared" si="919"/>
        <v>-0.0160541578787903</v>
      </c>
      <c r="BO175" s="49">
        <f t="shared" si="919"/>
        <v>-0.00779978863014008</v>
      </c>
      <c r="BP175" s="49">
        <f t="shared" si="919"/>
        <v>-0.00815189837156124</v>
      </c>
      <c r="BQ175" s="49">
        <f t="shared" si="919"/>
        <v>-0.0048949106568879</v>
      </c>
      <c r="BR175" s="49">
        <f t="shared" si="919"/>
        <v>-0.0101902832374573</v>
      </c>
      <c r="BS175" s="49">
        <f t="shared" si="919"/>
        <v>-0.00981256727426284</v>
      </c>
      <c r="BT175" s="49">
        <f t="shared" si="919"/>
        <v>-0.0151953206220921</v>
      </c>
      <c r="BU175" s="49">
        <f t="shared" si="919"/>
        <v>-0.00921868455860025</v>
      </c>
      <c r="BV175" s="49">
        <f t="shared" si="919"/>
        <v>-0.00598621525833321</v>
      </c>
      <c r="BW175" s="49">
        <f t="shared" si="919"/>
        <v>-0.00763732402639689</v>
      </c>
      <c r="BX175" s="49">
        <f t="shared" si="919"/>
        <v>-0.00511974111851596</v>
      </c>
      <c r="BY175" s="49">
        <f t="shared" si="919"/>
        <v>-0.00681408009365079</v>
      </c>
      <c r="BZ175" s="49">
        <f t="shared" si="812"/>
        <v>-0.159612212661167</v>
      </c>
      <c r="CA175" s="49"/>
      <c r="CB175" s="49"/>
      <c r="CC175" s="50"/>
      <c r="CD175" s="49"/>
      <c r="CE175" s="49"/>
      <c r="CF175" s="49">
        <f t="shared" si="824"/>
        <v>0.000885794641747088</v>
      </c>
      <c r="CG175" s="49">
        <f t="shared" ref="CG175:CS175" si="920">AX175*$CD$195</f>
        <v>0.000510337669213081</v>
      </c>
      <c r="CH175" s="49">
        <f t="shared" si="920"/>
        <v>0.000378304932900174</v>
      </c>
      <c r="CI175" s="49">
        <f t="shared" si="920"/>
        <v>0.000160504300491821</v>
      </c>
      <c r="CJ175" s="49">
        <f t="shared" si="920"/>
        <v>0.000169045501762737</v>
      </c>
      <c r="CK175" s="49">
        <f t="shared" si="920"/>
        <v>9.32423404833589e-5</v>
      </c>
      <c r="CL175" s="49">
        <f t="shared" si="920"/>
        <v>0.000219936826001943</v>
      </c>
      <c r="CM175" s="49">
        <f t="shared" si="920"/>
        <v>0.000210327974572163</v>
      </c>
      <c r="CN175" s="49">
        <f t="shared" si="920"/>
        <v>0.000354104862632579</v>
      </c>
      <c r="CO175" s="49">
        <f t="shared" si="920"/>
        <v>0.00019538087234806</v>
      </c>
      <c r="CP175" s="49">
        <f t="shared" si="920"/>
        <v>0.000117798294137242</v>
      </c>
      <c r="CQ175" s="49">
        <f t="shared" si="920"/>
        <v>0.000156589583242651</v>
      </c>
      <c r="CR175" s="49">
        <f t="shared" si="920"/>
        <v>9.82247078913931e-5</v>
      </c>
      <c r="CS175" s="49">
        <f t="shared" si="920"/>
        <v>0.000137015996996802</v>
      </c>
      <c r="CT175" s="58" t="s">
        <v>64</v>
      </c>
    </row>
    <row r="176" ht="22.5" customHeight="1" spans="1:98">
      <c r="A176" s="42">
        <v>2021</v>
      </c>
      <c r="B176" s="40">
        <v>23.64</v>
      </c>
      <c r="C176" s="40">
        <v>13.32</v>
      </c>
      <c r="D176" s="40">
        <v>9.43</v>
      </c>
      <c r="E176" s="40">
        <v>3.16</v>
      </c>
      <c r="F176" s="40">
        <v>3.5</v>
      </c>
      <c r="G176" s="40">
        <v>1.38</v>
      </c>
      <c r="H176" s="40">
        <v>4.7</v>
      </c>
      <c r="I176" s="40">
        <v>4.58</v>
      </c>
      <c r="J176" s="40">
        <v>8.41</v>
      </c>
      <c r="K176" s="40">
        <v>4.21</v>
      </c>
      <c r="L176" s="40">
        <v>2</v>
      </c>
      <c r="M176" s="40">
        <v>3.09</v>
      </c>
      <c r="N176" s="40">
        <v>1.44</v>
      </c>
      <c r="O176" s="40">
        <v>2.52</v>
      </c>
      <c r="Q176" s="50"/>
      <c r="R176" s="49">
        <f t="shared" si="814"/>
        <v>23.6921251002406</v>
      </c>
      <c r="S176" s="49">
        <f t="shared" ref="S176:AE176" si="921">(C176-MIN($B$155:$O$194)/(MAX($B$155:$O$194)-MIN($B$155:$O$194)))</f>
        <v>13.3721251002406</v>
      </c>
      <c r="T176" s="49">
        <f t="shared" si="921"/>
        <v>9.48212510024058</v>
      </c>
      <c r="U176" s="49">
        <f t="shared" si="921"/>
        <v>3.21212510024058</v>
      </c>
      <c r="V176" s="49">
        <f t="shared" si="921"/>
        <v>3.55212510024058</v>
      </c>
      <c r="W176" s="49">
        <f t="shared" si="921"/>
        <v>1.43212510024058</v>
      </c>
      <c r="X176" s="49">
        <f t="shared" si="921"/>
        <v>4.75212510024058</v>
      </c>
      <c r="Y176" s="49">
        <f t="shared" si="921"/>
        <v>4.63212510024058</v>
      </c>
      <c r="Z176" s="49">
        <f t="shared" si="921"/>
        <v>8.46212510024058</v>
      </c>
      <c r="AA176" s="49">
        <f t="shared" si="921"/>
        <v>4.26212510024058</v>
      </c>
      <c r="AB176" s="49">
        <f t="shared" si="921"/>
        <v>2.05212510024058</v>
      </c>
      <c r="AC176" s="49">
        <f t="shared" si="921"/>
        <v>3.14212510024058</v>
      </c>
      <c r="AD176" s="49">
        <f t="shared" si="921"/>
        <v>1.49212510024058</v>
      </c>
      <c r="AE176" s="49">
        <f t="shared" si="921"/>
        <v>2.57212510024058</v>
      </c>
      <c r="AF176" s="50"/>
      <c r="AG176" s="49">
        <f t="shared" si="816"/>
        <v>24.9400251002406</v>
      </c>
      <c r="AH176" s="49">
        <f t="shared" si="817"/>
        <v>14.6200251002406</v>
      </c>
      <c r="AI176" s="49">
        <f t="shared" si="806"/>
        <v>10.7300251002406</v>
      </c>
      <c r="AJ176" s="49">
        <f t="shared" si="807"/>
        <v>4.46002510024058</v>
      </c>
      <c r="AK176" s="49">
        <f t="shared" si="808"/>
        <v>4.80002510024058</v>
      </c>
      <c r="AL176" s="49">
        <f t="shared" ref="AL176:AT176" si="922">W176+1.2479</f>
        <v>2.68002510024058</v>
      </c>
      <c r="AM176" s="49">
        <f t="shared" si="922"/>
        <v>6.00002510024058</v>
      </c>
      <c r="AN176" s="49">
        <f t="shared" si="922"/>
        <v>5.88002510024058</v>
      </c>
      <c r="AO176" s="49">
        <f t="shared" si="922"/>
        <v>9.71002510024058</v>
      </c>
      <c r="AP176" s="49">
        <f t="shared" si="922"/>
        <v>5.51002510024058</v>
      </c>
      <c r="AQ176" s="49">
        <f t="shared" si="922"/>
        <v>3.30002510024058</v>
      </c>
      <c r="AR176" s="49">
        <f t="shared" si="922"/>
        <v>4.39002510024058</v>
      </c>
      <c r="AS176" s="49">
        <f t="shared" si="922"/>
        <v>2.74002510024058</v>
      </c>
      <c r="AT176" s="49">
        <f t="shared" si="922"/>
        <v>3.82002510024058</v>
      </c>
      <c r="AU176" s="49">
        <f t="shared" si="819"/>
        <v>103.580351403368</v>
      </c>
      <c r="AV176" s="50"/>
      <c r="AW176" s="49">
        <f t="shared" si="820"/>
        <v>0.00637530920918492</v>
      </c>
      <c r="AX176" s="49">
        <f t="shared" ref="AX176:BJ176" si="923">AH176/$AU$195</f>
        <v>0.00373725288107987</v>
      </c>
      <c r="AY176" s="49">
        <f t="shared" si="923"/>
        <v>0.00274286924577671</v>
      </c>
      <c r="AZ176" s="49">
        <f t="shared" si="923"/>
        <v>0.00114009665108498</v>
      </c>
      <c r="BA176" s="49">
        <f t="shared" si="923"/>
        <v>0.00122700935956906</v>
      </c>
      <c r="BB176" s="49">
        <f t="shared" si="923"/>
        <v>0.000685083059609498</v>
      </c>
      <c r="BC176" s="49">
        <f t="shared" si="923"/>
        <v>0.00153376009539523</v>
      </c>
      <c r="BD176" s="49">
        <f t="shared" si="923"/>
        <v>0.00150308502181261</v>
      </c>
      <c r="BE176" s="49">
        <f t="shared" si="923"/>
        <v>0.00248213112032447</v>
      </c>
      <c r="BF176" s="49">
        <f t="shared" si="923"/>
        <v>0.00140850354493288</v>
      </c>
      <c r="BG176" s="49">
        <f t="shared" si="923"/>
        <v>0.000843570939786352</v>
      </c>
      <c r="BH176" s="49">
        <f t="shared" si="923"/>
        <v>0.00112220285816179</v>
      </c>
      <c r="BI176" s="49">
        <f t="shared" si="923"/>
        <v>0.000700420596400807</v>
      </c>
      <c r="BJ176" s="49">
        <f t="shared" si="923"/>
        <v>0.000976496258644359</v>
      </c>
      <c r="BK176" s="49"/>
      <c r="BL176" s="49">
        <f t="shared" si="822"/>
        <v>-0.0322292452736234</v>
      </c>
      <c r="BM176" s="49">
        <f t="shared" ref="BM176:BY176" si="924">AX176*LN(AX176)</f>
        <v>-0.0208890179262372</v>
      </c>
      <c r="BN176" s="49">
        <f t="shared" si="924"/>
        <v>-0.016179501983623</v>
      </c>
      <c r="BO176" s="49">
        <f t="shared" si="924"/>
        <v>-0.00772602712173313</v>
      </c>
      <c r="BP176" s="49">
        <f t="shared" si="924"/>
        <v>-0.00822485905926241</v>
      </c>
      <c r="BQ176" s="49">
        <f t="shared" si="924"/>
        <v>-0.00499149494328392</v>
      </c>
      <c r="BR176" s="49">
        <f t="shared" si="924"/>
        <v>-0.00993881600125621</v>
      </c>
      <c r="BS176" s="49">
        <f t="shared" si="924"/>
        <v>-0.00977040677122692</v>
      </c>
      <c r="BT176" s="49">
        <f t="shared" si="924"/>
        <v>-0.0148894054763087</v>
      </c>
      <c r="BU176" s="49">
        <f t="shared" si="924"/>
        <v>-0.00924714614201973</v>
      </c>
      <c r="BV176" s="49">
        <f t="shared" si="924"/>
        <v>-0.00597068254385565</v>
      </c>
      <c r="BW176" s="49">
        <f t="shared" si="924"/>
        <v>-0.00762251991991761</v>
      </c>
      <c r="BX176" s="49">
        <f t="shared" si="924"/>
        <v>-0.00508773582651668</v>
      </c>
      <c r="BY176" s="49">
        <f t="shared" si="924"/>
        <v>-0.0067686225241757</v>
      </c>
      <c r="BZ176" s="49">
        <f t="shared" si="812"/>
        <v>-0.15953548151304</v>
      </c>
      <c r="CA176" s="49"/>
      <c r="CB176" s="49"/>
      <c r="CC176" s="50"/>
      <c r="CD176" s="49"/>
      <c r="CE176" s="49"/>
      <c r="CF176" s="49">
        <f t="shared" si="824"/>
        <v>0.000887574058678529</v>
      </c>
      <c r="CG176" s="49">
        <f t="shared" ref="CG176:CS176" si="925">AX176*$CD$195</f>
        <v>0.000520302404029149</v>
      </c>
      <c r="CH176" s="49">
        <f t="shared" si="925"/>
        <v>0.000381863766763055</v>
      </c>
      <c r="CI176" s="49">
        <f t="shared" si="925"/>
        <v>0.00015872488356038</v>
      </c>
      <c r="CJ176" s="49">
        <f t="shared" si="925"/>
        <v>0.000170824918694177</v>
      </c>
      <c r="CK176" s="49">
        <f t="shared" si="925"/>
        <v>9.53776408010878e-5</v>
      </c>
      <c r="CL176" s="49">
        <f t="shared" si="925"/>
        <v>0.000213530925048757</v>
      </c>
      <c r="CM176" s="49">
        <f t="shared" si="925"/>
        <v>0.000209260324413299</v>
      </c>
      <c r="CN176" s="49">
        <f t="shared" si="925"/>
        <v>0.000345563661361663</v>
      </c>
      <c r="CO176" s="49">
        <f t="shared" si="925"/>
        <v>0.000196092639120637</v>
      </c>
      <c r="CP176" s="49">
        <f t="shared" si="925"/>
        <v>0.000117442410750954</v>
      </c>
      <c r="CQ176" s="49">
        <f t="shared" si="925"/>
        <v>0.000156233699856363</v>
      </c>
      <c r="CR176" s="49">
        <f t="shared" si="925"/>
        <v>9.75129411188168e-5</v>
      </c>
      <c r="CS176" s="49">
        <f t="shared" si="925"/>
        <v>0.000135948346837938</v>
      </c>
      <c r="CT176" s="58">
        <v>2021</v>
      </c>
    </row>
    <row r="177" ht="22.5" customHeight="1" spans="1:98">
      <c r="A177" s="42">
        <v>2020</v>
      </c>
      <c r="B177" s="40">
        <v>21.8</v>
      </c>
      <c r="C177" s="40">
        <v>12.7</v>
      </c>
      <c r="D177" s="40">
        <v>8.89</v>
      </c>
      <c r="E177" s="40">
        <v>2.84</v>
      </c>
      <c r="F177" s="40">
        <v>3.14</v>
      </c>
      <c r="G177" s="40">
        <v>1.29</v>
      </c>
      <c r="H177" s="40">
        <v>4.03</v>
      </c>
      <c r="I177" s="40">
        <v>4.11</v>
      </c>
      <c r="J177" s="40">
        <v>7.53</v>
      </c>
      <c r="K177" s="40">
        <v>3.8</v>
      </c>
      <c r="L177" s="40">
        <v>1.82</v>
      </c>
      <c r="M177" s="40">
        <v>2.78</v>
      </c>
      <c r="N177" s="40">
        <v>1.3</v>
      </c>
      <c r="O177" s="40">
        <v>2.27</v>
      </c>
      <c r="Q177" s="50"/>
      <c r="R177" s="49">
        <f t="shared" si="814"/>
        <v>21.8521251002406</v>
      </c>
      <c r="S177" s="49">
        <f t="shared" ref="S177:AE177" si="926">(C177-MIN($B$155:$O$194)/(MAX($B$155:$O$194)-MIN($B$155:$O$194)))</f>
        <v>12.7521251002406</v>
      </c>
      <c r="T177" s="49">
        <f t="shared" si="926"/>
        <v>8.94212510024058</v>
      </c>
      <c r="U177" s="49">
        <f t="shared" si="926"/>
        <v>2.89212510024058</v>
      </c>
      <c r="V177" s="49">
        <f t="shared" si="926"/>
        <v>3.19212510024058</v>
      </c>
      <c r="W177" s="49">
        <f t="shared" si="926"/>
        <v>1.34212510024058</v>
      </c>
      <c r="X177" s="49">
        <f t="shared" si="926"/>
        <v>4.08212510024058</v>
      </c>
      <c r="Y177" s="49">
        <f t="shared" si="926"/>
        <v>4.16212510024058</v>
      </c>
      <c r="Z177" s="49">
        <f t="shared" si="926"/>
        <v>7.58212510024058</v>
      </c>
      <c r="AA177" s="49">
        <f t="shared" si="926"/>
        <v>3.85212510024058</v>
      </c>
      <c r="AB177" s="49">
        <f t="shared" si="926"/>
        <v>1.87212510024058</v>
      </c>
      <c r="AC177" s="49">
        <f t="shared" si="926"/>
        <v>2.83212510024058</v>
      </c>
      <c r="AD177" s="49">
        <f t="shared" si="926"/>
        <v>1.35212510024058</v>
      </c>
      <c r="AE177" s="49">
        <f t="shared" si="926"/>
        <v>2.32212510024058</v>
      </c>
      <c r="AF177" s="50"/>
      <c r="AG177" s="49">
        <f t="shared" si="816"/>
        <v>23.1000251002406</v>
      </c>
      <c r="AH177" s="49">
        <f t="shared" si="817"/>
        <v>14.0000251002406</v>
      </c>
      <c r="AI177" s="49">
        <f t="shared" si="806"/>
        <v>10.1900251002406</v>
      </c>
      <c r="AJ177" s="49">
        <f t="shared" si="807"/>
        <v>4.14002510024058</v>
      </c>
      <c r="AK177" s="49">
        <f t="shared" si="808"/>
        <v>4.44002510024058</v>
      </c>
      <c r="AL177" s="49">
        <f t="shared" ref="AL177:AT177" si="927">W177+1.2479</f>
        <v>2.59002510024058</v>
      </c>
      <c r="AM177" s="49">
        <f t="shared" si="927"/>
        <v>5.33002510024058</v>
      </c>
      <c r="AN177" s="49">
        <f t="shared" si="927"/>
        <v>5.41002510024058</v>
      </c>
      <c r="AO177" s="49">
        <f t="shared" si="927"/>
        <v>8.83002510024058</v>
      </c>
      <c r="AP177" s="49">
        <f t="shared" si="927"/>
        <v>5.10002510024058</v>
      </c>
      <c r="AQ177" s="49">
        <f t="shared" si="927"/>
        <v>3.12002510024058</v>
      </c>
      <c r="AR177" s="49">
        <f t="shared" si="927"/>
        <v>4.08002510024058</v>
      </c>
      <c r="AS177" s="49">
        <f t="shared" si="927"/>
        <v>2.60002510024058</v>
      </c>
      <c r="AT177" s="49">
        <f t="shared" si="927"/>
        <v>3.57002510024058</v>
      </c>
      <c r="AU177" s="49">
        <f t="shared" si="819"/>
        <v>96.5003514033681</v>
      </c>
      <c r="AV177" s="50"/>
      <c r="AW177" s="49">
        <f t="shared" si="820"/>
        <v>0.00590495808091813</v>
      </c>
      <c r="AX177" s="49">
        <f t="shared" ref="AX177:BJ177" si="928">AH177/$AU$195</f>
        <v>0.00357876500090302</v>
      </c>
      <c r="AY177" s="49">
        <f t="shared" si="928"/>
        <v>0.00260483141465494</v>
      </c>
      <c r="AZ177" s="49">
        <f t="shared" si="928"/>
        <v>0.00105829645486467</v>
      </c>
      <c r="BA177" s="49">
        <f t="shared" si="928"/>
        <v>0.00113498413882121</v>
      </c>
      <c r="BB177" s="49">
        <f t="shared" si="928"/>
        <v>0.000662076754422536</v>
      </c>
      <c r="BC177" s="49">
        <f t="shared" si="928"/>
        <v>0.00136249093455895</v>
      </c>
      <c r="BD177" s="49">
        <f t="shared" si="928"/>
        <v>0.00138294098361403</v>
      </c>
      <c r="BE177" s="49">
        <f t="shared" si="928"/>
        <v>0.00225718058071861</v>
      </c>
      <c r="BF177" s="49">
        <f t="shared" si="928"/>
        <v>0.0013036970435256</v>
      </c>
      <c r="BG177" s="49">
        <f t="shared" si="928"/>
        <v>0.000797558329412427</v>
      </c>
      <c r="BH177" s="49">
        <f t="shared" si="928"/>
        <v>0.00104295891807336</v>
      </c>
      <c r="BI177" s="49">
        <f t="shared" si="928"/>
        <v>0.00066463301055442</v>
      </c>
      <c r="BJ177" s="49">
        <f t="shared" si="928"/>
        <v>0.00091258985534724</v>
      </c>
      <c r="BK177" s="49"/>
      <c r="BL177" s="49">
        <f t="shared" si="822"/>
        <v>-0.0303040259642668</v>
      </c>
      <c r="BM177" s="49">
        <f t="shared" ref="BM177:BY177" si="929">AX177*LN(AX177)</f>
        <v>-0.0201582438597066</v>
      </c>
      <c r="BN177" s="49">
        <f t="shared" si="929"/>
        <v>-0.015499755825539</v>
      </c>
      <c r="BO177" s="49">
        <f t="shared" si="929"/>
        <v>-0.00725048931942541</v>
      </c>
      <c r="BP177" s="49">
        <f t="shared" si="929"/>
        <v>-0.00769648248730493</v>
      </c>
      <c r="BQ177" s="49">
        <f t="shared" si="929"/>
        <v>-0.00484648729364806</v>
      </c>
      <c r="BR177" s="49">
        <f t="shared" si="929"/>
        <v>-0.0089903156155153</v>
      </c>
      <c r="BS177" s="49">
        <f t="shared" si="929"/>
        <v>-0.00910465129370861</v>
      </c>
      <c r="BT177" s="49">
        <f t="shared" si="929"/>
        <v>-0.0137544431092222</v>
      </c>
      <c r="BU177" s="49">
        <f t="shared" si="929"/>
        <v>-0.00865987432317169</v>
      </c>
      <c r="BV177" s="49">
        <f t="shared" si="929"/>
        <v>-0.00568974569899413</v>
      </c>
      <c r="BW177" s="49">
        <f t="shared" si="929"/>
        <v>-0.00716063625621031</v>
      </c>
      <c r="BX177" s="49">
        <f t="shared" si="929"/>
        <v>-0.00486263823385532</v>
      </c>
      <c r="BY177" s="49">
        <f t="shared" si="929"/>
        <v>-0.00638742082294323</v>
      </c>
      <c r="BZ177" s="49">
        <f t="shared" si="812"/>
        <v>-0.150365210103512</v>
      </c>
      <c r="CA177" s="49"/>
      <c r="CB177" s="49"/>
      <c r="CC177" s="50"/>
      <c r="CD177" s="49"/>
      <c r="CE177" s="49"/>
      <c r="CF177" s="49">
        <f t="shared" si="824"/>
        <v>0.000822091515601508</v>
      </c>
      <c r="CG177" s="49">
        <f t="shared" ref="CG177:CS177" si="930">AX177*$CD$195</f>
        <v>0.000498237634079283</v>
      </c>
      <c r="CH177" s="49">
        <f t="shared" si="930"/>
        <v>0.000362646063903495</v>
      </c>
      <c r="CI177" s="49">
        <f t="shared" si="930"/>
        <v>0.000147336615199159</v>
      </c>
      <c r="CJ177" s="49">
        <f t="shared" si="930"/>
        <v>0.000158013116787804</v>
      </c>
      <c r="CK177" s="49">
        <f t="shared" si="930"/>
        <v>9.21746903244944e-5</v>
      </c>
      <c r="CL177" s="49">
        <f t="shared" si="930"/>
        <v>0.00018968673816745</v>
      </c>
      <c r="CM177" s="49">
        <f t="shared" si="930"/>
        <v>0.000192533805257755</v>
      </c>
      <c r="CN177" s="49">
        <f t="shared" si="930"/>
        <v>0.000314245923368305</v>
      </c>
      <c r="CO177" s="49">
        <f t="shared" si="930"/>
        <v>0.000181501420282822</v>
      </c>
      <c r="CP177" s="49">
        <f t="shared" si="930"/>
        <v>0.000111036509797767</v>
      </c>
      <c r="CQ177" s="49">
        <f t="shared" si="930"/>
        <v>0.00014520131488143</v>
      </c>
      <c r="CR177" s="49">
        <f t="shared" si="930"/>
        <v>9.25305737107826e-5</v>
      </c>
      <c r="CS177" s="49">
        <f t="shared" si="930"/>
        <v>0.000127051262180734</v>
      </c>
      <c r="CT177" s="58">
        <v>2020</v>
      </c>
    </row>
    <row r="178" ht="22.5" customHeight="1" spans="1:98">
      <c r="A178" s="43">
        <v>2019</v>
      </c>
      <c r="B178" s="40">
        <v>23.28</v>
      </c>
      <c r="C178" s="40">
        <v>13.33</v>
      </c>
      <c r="D178" s="40">
        <v>9.67</v>
      </c>
      <c r="E178" s="40">
        <v>3.01</v>
      </c>
      <c r="F178" s="40">
        <v>3.45</v>
      </c>
      <c r="G178" s="40">
        <v>1.49</v>
      </c>
      <c r="H178" s="40">
        <v>4.01</v>
      </c>
      <c r="I178" s="40">
        <v>4.12</v>
      </c>
      <c r="J178" s="40">
        <v>7.36</v>
      </c>
      <c r="K178" s="40">
        <v>3.87</v>
      </c>
      <c r="L178" s="40">
        <v>1.73</v>
      </c>
      <c r="M178" s="40">
        <v>2.97</v>
      </c>
      <c r="N178" s="40">
        <v>1.46</v>
      </c>
      <c r="O178" s="40">
        <v>2.27</v>
      </c>
      <c r="Q178" s="50"/>
      <c r="R178" s="49">
        <f t="shared" si="814"/>
        <v>23.3321251002406</v>
      </c>
      <c r="S178" s="49">
        <f t="shared" ref="S178:AE178" si="931">(C178-MIN($B$155:$O$194)/(MAX($B$155:$O$194)-MIN($B$155:$O$194)))</f>
        <v>13.3821251002406</v>
      </c>
      <c r="T178" s="49">
        <f t="shared" si="931"/>
        <v>9.72212510024058</v>
      </c>
      <c r="U178" s="49">
        <f t="shared" si="931"/>
        <v>3.06212510024058</v>
      </c>
      <c r="V178" s="49">
        <f t="shared" si="931"/>
        <v>3.50212510024058</v>
      </c>
      <c r="W178" s="49">
        <f t="shared" si="931"/>
        <v>1.54212510024058</v>
      </c>
      <c r="X178" s="49">
        <f t="shared" si="931"/>
        <v>4.06212510024058</v>
      </c>
      <c r="Y178" s="49">
        <f t="shared" si="931"/>
        <v>4.17212510024058</v>
      </c>
      <c r="Z178" s="49">
        <f t="shared" si="931"/>
        <v>7.41212510024058</v>
      </c>
      <c r="AA178" s="49">
        <f t="shared" si="931"/>
        <v>3.92212510024058</v>
      </c>
      <c r="AB178" s="49">
        <f t="shared" si="931"/>
        <v>1.78212510024058</v>
      </c>
      <c r="AC178" s="49">
        <f t="shared" si="931"/>
        <v>3.02212510024058</v>
      </c>
      <c r="AD178" s="49">
        <f t="shared" si="931"/>
        <v>1.51212510024058</v>
      </c>
      <c r="AE178" s="49">
        <f t="shared" si="931"/>
        <v>2.32212510024058</v>
      </c>
      <c r="AF178" s="50"/>
      <c r="AG178" s="49">
        <f t="shared" si="816"/>
        <v>24.5800251002406</v>
      </c>
      <c r="AH178" s="49">
        <f t="shared" si="817"/>
        <v>14.6300251002406</v>
      </c>
      <c r="AI178" s="49">
        <f t="shared" si="806"/>
        <v>10.9700251002406</v>
      </c>
      <c r="AJ178" s="49">
        <f t="shared" si="807"/>
        <v>4.31002510024058</v>
      </c>
      <c r="AK178" s="49">
        <f t="shared" si="808"/>
        <v>4.75002510024058</v>
      </c>
      <c r="AL178" s="49">
        <f t="shared" ref="AL178:AT178" si="932">W178+1.2479</f>
        <v>2.79002510024058</v>
      </c>
      <c r="AM178" s="49">
        <f t="shared" si="932"/>
        <v>5.31002510024058</v>
      </c>
      <c r="AN178" s="49">
        <f t="shared" si="932"/>
        <v>5.42002510024058</v>
      </c>
      <c r="AO178" s="49">
        <f t="shared" si="932"/>
        <v>8.66002510024058</v>
      </c>
      <c r="AP178" s="49">
        <f t="shared" si="932"/>
        <v>5.17002510024058</v>
      </c>
      <c r="AQ178" s="49">
        <f t="shared" si="932"/>
        <v>3.03002510024058</v>
      </c>
      <c r="AR178" s="49">
        <f t="shared" si="932"/>
        <v>4.27002510024058</v>
      </c>
      <c r="AS178" s="49">
        <f t="shared" si="932"/>
        <v>2.76002510024058</v>
      </c>
      <c r="AT178" s="49">
        <f t="shared" si="932"/>
        <v>3.57002510024058</v>
      </c>
      <c r="AU178" s="49">
        <f t="shared" si="819"/>
        <v>100.220351403368</v>
      </c>
      <c r="AV178" s="50"/>
      <c r="AW178" s="49">
        <f t="shared" si="820"/>
        <v>0.00628328398843707</v>
      </c>
      <c r="AX178" s="49">
        <f t="shared" ref="AX178:BJ178" si="933">AH178/$AU$195</f>
        <v>0.00373980913721176</v>
      </c>
      <c r="AY178" s="49">
        <f t="shared" si="933"/>
        <v>0.00280421939294195</v>
      </c>
      <c r="AZ178" s="49">
        <f t="shared" si="933"/>
        <v>0.00110175280910671</v>
      </c>
      <c r="BA178" s="49">
        <f t="shared" si="933"/>
        <v>0.00121422807890964</v>
      </c>
      <c r="BB178" s="49">
        <f t="shared" si="933"/>
        <v>0.000713201877060231</v>
      </c>
      <c r="BC178" s="49">
        <f t="shared" si="933"/>
        <v>0.00135737842229518</v>
      </c>
      <c r="BD178" s="49">
        <f t="shared" si="933"/>
        <v>0.00138549723974592</v>
      </c>
      <c r="BE178" s="49">
        <f t="shared" si="933"/>
        <v>0.00221372422647657</v>
      </c>
      <c r="BF178" s="49">
        <f t="shared" si="933"/>
        <v>0.0013215908364488</v>
      </c>
      <c r="BG178" s="49">
        <f t="shared" si="933"/>
        <v>0.000774552024225464</v>
      </c>
      <c r="BH178" s="49">
        <f t="shared" si="933"/>
        <v>0.00109152778457917</v>
      </c>
      <c r="BI178" s="49">
        <f t="shared" si="933"/>
        <v>0.000705533108664576</v>
      </c>
      <c r="BJ178" s="49">
        <f t="shared" si="933"/>
        <v>0.00091258985534724</v>
      </c>
      <c r="BK178" s="49"/>
      <c r="BL178" s="49">
        <f t="shared" si="822"/>
        <v>-0.0318553859143522</v>
      </c>
      <c r="BM178" s="49">
        <f t="shared" ref="BM178:BY178" si="934">AX178*LN(AX178)</f>
        <v>-0.020900748745501</v>
      </c>
      <c r="BN178" s="49">
        <f t="shared" si="934"/>
        <v>-0.016479360007507</v>
      </c>
      <c r="BO178" s="49">
        <f t="shared" si="934"/>
        <v>-0.00750387632002079</v>
      </c>
      <c r="BP178" s="49">
        <f t="shared" si="934"/>
        <v>-0.00815189837156124</v>
      </c>
      <c r="BQ178" s="49">
        <f t="shared" si="934"/>
        <v>-0.00516767967649675</v>
      </c>
      <c r="BR178" s="49">
        <f t="shared" si="934"/>
        <v>-0.00896168391492515</v>
      </c>
      <c r="BS178" s="49">
        <f t="shared" si="934"/>
        <v>-0.00911892189842071</v>
      </c>
      <c r="BT178" s="49">
        <f t="shared" si="934"/>
        <v>-0.0135326711059182</v>
      </c>
      <c r="BU178" s="49">
        <f t="shared" si="934"/>
        <v>-0.00876071872345258</v>
      </c>
      <c r="BV178" s="49">
        <f t="shared" si="934"/>
        <v>-0.00554829098837625</v>
      </c>
      <c r="BW178" s="49">
        <f t="shared" si="934"/>
        <v>-0.00744441261144517</v>
      </c>
      <c r="BX178" s="49">
        <f t="shared" si="934"/>
        <v>-0.00511974111851596</v>
      </c>
      <c r="BY178" s="49">
        <f t="shared" si="934"/>
        <v>-0.00638742082294323</v>
      </c>
      <c r="BZ178" s="49">
        <f t="shared" si="812"/>
        <v>-0.154932810219436</v>
      </c>
      <c r="CA178" s="49"/>
      <c r="CB178" s="49"/>
      <c r="CC178" s="50"/>
      <c r="CD178" s="49"/>
      <c r="CE178" s="49"/>
      <c r="CF178" s="49">
        <f t="shared" si="824"/>
        <v>0.000874762256772155</v>
      </c>
      <c r="CG178" s="49">
        <f t="shared" ref="CG178:CS178" si="935">AX178*$CD$195</f>
        <v>0.000520658287415437</v>
      </c>
      <c r="CH178" s="49">
        <f t="shared" si="935"/>
        <v>0.000390404968033971</v>
      </c>
      <c r="CI178" s="49">
        <f t="shared" si="935"/>
        <v>0.000153386632766058</v>
      </c>
      <c r="CJ178" s="49">
        <f t="shared" si="935"/>
        <v>0.000169045501762737</v>
      </c>
      <c r="CK178" s="49">
        <f t="shared" si="935"/>
        <v>9.92923580502576e-5</v>
      </c>
      <c r="CL178" s="49">
        <f t="shared" si="935"/>
        <v>0.000188974971394874</v>
      </c>
      <c r="CM178" s="49">
        <f t="shared" si="935"/>
        <v>0.000192889688644043</v>
      </c>
      <c r="CN178" s="49">
        <f t="shared" si="935"/>
        <v>0.000308195905801407</v>
      </c>
      <c r="CO178" s="49">
        <f t="shared" si="935"/>
        <v>0.000183992603986839</v>
      </c>
      <c r="CP178" s="49">
        <f t="shared" si="935"/>
        <v>0.000107833559321173</v>
      </c>
      <c r="CQ178" s="49">
        <f t="shared" si="935"/>
        <v>0.000151963099220905</v>
      </c>
      <c r="CR178" s="49">
        <f t="shared" si="935"/>
        <v>9.82247078913931e-5</v>
      </c>
      <c r="CS178" s="49">
        <f t="shared" si="935"/>
        <v>0.000127051262180734</v>
      </c>
      <c r="CT178" s="59">
        <v>2019</v>
      </c>
    </row>
    <row r="179" ht="22.5" customHeight="1" spans="1:98">
      <c r="A179" s="43">
        <v>2018</v>
      </c>
      <c r="B179" s="40">
        <v>22.34</v>
      </c>
      <c r="C179" s="40">
        <v>11.52</v>
      </c>
      <c r="D179" s="40">
        <v>8.79</v>
      </c>
      <c r="E179" s="40">
        <v>2.66</v>
      </c>
      <c r="F179" s="40">
        <v>3.22</v>
      </c>
      <c r="G179" s="40">
        <v>1.43</v>
      </c>
      <c r="H179" s="40">
        <v>3.7</v>
      </c>
      <c r="I179" s="40">
        <v>3.76</v>
      </c>
      <c r="J179" s="40">
        <v>7.76</v>
      </c>
      <c r="K179" s="40">
        <v>3.59</v>
      </c>
      <c r="L179" s="40">
        <v>1.62</v>
      </c>
      <c r="M179" s="40">
        <v>2.78</v>
      </c>
      <c r="N179" s="40">
        <v>1.36</v>
      </c>
      <c r="O179" s="40">
        <v>2.1</v>
      </c>
      <c r="Q179" s="50"/>
      <c r="R179" s="49">
        <f t="shared" si="814"/>
        <v>22.3921251002406</v>
      </c>
      <c r="S179" s="49">
        <f t="shared" ref="S179:AE179" si="936">(C179-MIN($B$155:$O$194)/(MAX($B$155:$O$194)-MIN($B$155:$O$194)))</f>
        <v>11.5721251002406</v>
      </c>
      <c r="T179" s="49">
        <f t="shared" si="936"/>
        <v>8.84212510024058</v>
      </c>
      <c r="U179" s="49">
        <f t="shared" si="936"/>
        <v>2.71212510024058</v>
      </c>
      <c r="V179" s="49">
        <f t="shared" si="936"/>
        <v>3.27212510024058</v>
      </c>
      <c r="W179" s="49">
        <f t="shared" si="936"/>
        <v>1.48212510024058</v>
      </c>
      <c r="X179" s="49">
        <f t="shared" si="936"/>
        <v>3.75212510024058</v>
      </c>
      <c r="Y179" s="49">
        <f t="shared" si="936"/>
        <v>3.81212510024058</v>
      </c>
      <c r="Z179" s="49">
        <f t="shared" si="936"/>
        <v>7.81212510024058</v>
      </c>
      <c r="AA179" s="49">
        <f t="shared" si="936"/>
        <v>3.64212510024058</v>
      </c>
      <c r="AB179" s="49">
        <f t="shared" si="936"/>
        <v>1.67212510024058</v>
      </c>
      <c r="AC179" s="49">
        <f t="shared" si="936"/>
        <v>2.83212510024058</v>
      </c>
      <c r="AD179" s="49">
        <f t="shared" si="936"/>
        <v>1.41212510024058</v>
      </c>
      <c r="AE179" s="49">
        <f t="shared" si="936"/>
        <v>2.15212510024058</v>
      </c>
      <c r="AF179" s="50"/>
      <c r="AG179" s="49">
        <f t="shared" si="816"/>
        <v>23.6400251002406</v>
      </c>
      <c r="AH179" s="49">
        <f t="shared" si="817"/>
        <v>12.8200251002406</v>
      </c>
      <c r="AI179" s="49">
        <f t="shared" si="806"/>
        <v>10.0900251002406</v>
      </c>
      <c r="AJ179" s="49">
        <f t="shared" si="807"/>
        <v>3.96002510024058</v>
      </c>
      <c r="AK179" s="49">
        <f t="shared" si="808"/>
        <v>4.52002510024058</v>
      </c>
      <c r="AL179" s="49">
        <f t="shared" ref="AL179:AT179" si="937">W179+1.2479</f>
        <v>2.73002510024058</v>
      </c>
      <c r="AM179" s="49">
        <f t="shared" si="937"/>
        <v>5.00002510024058</v>
      </c>
      <c r="AN179" s="49">
        <f t="shared" si="937"/>
        <v>5.06002510024058</v>
      </c>
      <c r="AO179" s="49">
        <f t="shared" si="937"/>
        <v>9.06002510024058</v>
      </c>
      <c r="AP179" s="49">
        <f t="shared" si="937"/>
        <v>4.89002510024058</v>
      </c>
      <c r="AQ179" s="49">
        <f t="shared" si="937"/>
        <v>2.92002510024058</v>
      </c>
      <c r="AR179" s="49">
        <f t="shared" si="937"/>
        <v>4.08002510024058</v>
      </c>
      <c r="AS179" s="49">
        <f t="shared" si="937"/>
        <v>2.66002510024058</v>
      </c>
      <c r="AT179" s="49">
        <f t="shared" si="937"/>
        <v>3.40002510024058</v>
      </c>
      <c r="AU179" s="49">
        <f t="shared" si="819"/>
        <v>94.8303514033681</v>
      </c>
      <c r="AV179" s="50"/>
      <c r="AW179" s="49">
        <f t="shared" si="820"/>
        <v>0.00604299591203991</v>
      </c>
      <c r="AX179" s="49">
        <f t="shared" ref="AX179:BJ179" si="938">AH179/$AU$195</f>
        <v>0.00327712677734062</v>
      </c>
      <c r="AY179" s="49">
        <f t="shared" si="938"/>
        <v>0.00257926885333609</v>
      </c>
      <c r="AZ179" s="49">
        <f t="shared" si="938"/>
        <v>0.00101228384449074</v>
      </c>
      <c r="BA179" s="49">
        <f t="shared" si="938"/>
        <v>0.00115543418787629</v>
      </c>
      <c r="BB179" s="49">
        <f t="shared" si="938"/>
        <v>0.000697864340268922</v>
      </c>
      <c r="BC179" s="49">
        <f t="shared" si="938"/>
        <v>0.00127813448220676</v>
      </c>
      <c r="BD179" s="49">
        <f t="shared" si="938"/>
        <v>0.00129347201899807</v>
      </c>
      <c r="BE179" s="49">
        <f t="shared" si="938"/>
        <v>0.00231597447175196</v>
      </c>
      <c r="BF179" s="49">
        <f t="shared" si="938"/>
        <v>0.00125001566475603</v>
      </c>
      <c r="BG179" s="49">
        <f t="shared" si="938"/>
        <v>0.000746433206774732</v>
      </c>
      <c r="BH179" s="49">
        <f t="shared" si="938"/>
        <v>0.00104295891807336</v>
      </c>
      <c r="BI179" s="49">
        <f t="shared" si="938"/>
        <v>0.000679970547345729</v>
      </c>
      <c r="BJ179" s="49">
        <f t="shared" si="938"/>
        <v>0.0008691335011052</v>
      </c>
      <c r="BK179" s="49"/>
      <c r="BL179" s="49">
        <f t="shared" si="822"/>
        <v>-0.0308727921649498</v>
      </c>
      <c r="BM179" s="49">
        <f t="shared" ref="BM179:BY179" si="939">AX179*LN(AX179)</f>
        <v>-0.0187477482730917</v>
      </c>
      <c r="BN179" s="49">
        <f t="shared" si="939"/>
        <v>-0.0153730854044094</v>
      </c>
      <c r="BO179" s="49">
        <f t="shared" si="939"/>
        <v>-0.0069802500867413</v>
      </c>
      <c r="BP179" s="49">
        <f t="shared" si="939"/>
        <v>-0.0078145238774308</v>
      </c>
      <c r="BQ179" s="49">
        <f t="shared" si="939"/>
        <v>-0.00507171920347361</v>
      </c>
      <c r="BR179" s="49">
        <f t="shared" si="939"/>
        <v>-0.00851538399652444</v>
      </c>
      <c r="BS179" s="49">
        <f t="shared" si="939"/>
        <v>-0.00860213889586797</v>
      </c>
      <c r="BT179" s="49">
        <f t="shared" si="939"/>
        <v>-0.0140531587987334</v>
      </c>
      <c r="BU179" s="49">
        <f t="shared" si="939"/>
        <v>-0.00835585370754257</v>
      </c>
      <c r="BV179" s="49">
        <f t="shared" si="939"/>
        <v>-0.00537447167478313</v>
      </c>
      <c r="BW179" s="49">
        <f t="shared" si="939"/>
        <v>-0.00716063625621031</v>
      </c>
      <c r="BX179" s="49">
        <f t="shared" si="939"/>
        <v>-0.00495933871816469</v>
      </c>
      <c r="BY179" s="49">
        <f t="shared" si="939"/>
        <v>-0.00612566492579792</v>
      </c>
      <c r="BZ179" s="49">
        <f t="shared" si="812"/>
        <v>-0.148006765983721</v>
      </c>
      <c r="CA179" s="49"/>
      <c r="CB179" s="49"/>
      <c r="CC179" s="50"/>
      <c r="CD179" s="49"/>
      <c r="CE179" s="49"/>
      <c r="CF179" s="49">
        <f t="shared" si="824"/>
        <v>0.000841309218461068</v>
      </c>
      <c r="CG179" s="49">
        <f t="shared" ref="CG179:CS179" si="940">AX179*$CD$195</f>
        <v>0.000456243394497281</v>
      </c>
      <c r="CH179" s="49">
        <f t="shared" si="940"/>
        <v>0.000359087230040613</v>
      </c>
      <c r="CI179" s="49">
        <f t="shared" si="940"/>
        <v>0.000140930714245972</v>
      </c>
      <c r="CJ179" s="49">
        <f t="shared" si="940"/>
        <v>0.000160860183878109</v>
      </c>
      <c r="CK179" s="49">
        <f t="shared" si="940"/>
        <v>9.71570577325286e-5</v>
      </c>
      <c r="CL179" s="49">
        <f t="shared" si="940"/>
        <v>0.000177942586419941</v>
      </c>
      <c r="CM179" s="49">
        <f t="shared" si="940"/>
        <v>0.00018007788673767</v>
      </c>
      <c r="CN179" s="49">
        <f t="shared" si="940"/>
        <v>0.000322431241252933</v>
      </c>
      <c r="CO179" s="49">
        <f t="shared" si="940"/>
        <v>0.000174027869170771</v>
      </c>
      <c r="CP179" s="49">
        <f t="shared" si="940"/>
        <v>0.000103918842072004</v>
      </c>
      <c r="CQ179" s="49">
        <f t="shared" si="940"/>
        <v>0.00014520131488143</v>
      </c>
      <c r="CR179" s="49">
        <f t="shared" si="940"/>
        <v>9.46658740285115e-5</v>
      </c>
      <c r="CS179" s="49">
        <f t="shared" si="940"/>
        <v>0.000121001244613835</v>
      </c>
      <c r="CT179" s="59">
        <v>2018</v>
      </c>
    </row>
    <row r="180" ht="22.5" customHeight="1" spans="1:98">
      <c r="A180" s="43">
        <v>2017</v>
      </c>
      <c r="B180" s="40">
        <v>20.53</v>
      </c>
      <c r="C180" s="40">
        <v>10.55</v>
      </c>
      <c r="D180" s="40">
        <v>8.08</v>
      </c>
      <c r="E180" s="40">
        <v>2.52</v>
      </c>
      <c r="F180" s="40">
        <v>2.96</v>
      </c>
      <c r="G180" s="40">
        <v>1.31</v>
      </c>
      <c r="H180" s="40">
        <v>3.41</v>
      </c>
      <c r="I180" s="40">
        <v>3.56</v>
      </c>
      <c r="J180" s="40">
        <v>7.04</v>
      </c>
      <c r="K180" s="40">
        <v>3.27</v>
      </c>
      <c r="L180" s="40">
        <v>1.49</v>
      </c>
      <c r="M180" s="40">
        <v>2.55</v>
      </c>
      <c r="N180" s="40">
        <v>1.27</v>
      </c>
      <c r="O180" s="40">
        <v>1.86</v>
      </c>
      <c r="Q180" s="50"/>
      <c r="R180" s="49">
        <f t="shared" si="814"/>
        <v>20.5821251002406</v>
      </c>
      <c r="S180" s="49">
        <f t="shared" ref="S180:AE180" si="941">(C180-MIN($B$155:$O$194)/(MAX($B$155:$O$194)-MIN($B$155:$O$194)))</f>
        <v>10.6021251002406</v>
      </c>
      <c r="T180" s="49">
        <f t="shared" si="941"/>
        <v>8.13212510024058</v>
      </c>
      <c r="U180" s="49">
        <f t="shared" si="941"/>
        <v>2.57212510024058</v>
      </c>
      <c r="V180" s="49">
        <f t="shared" si="941"/>
        <v>3.01212510024058</v>
      </c>
      <c r="W180" s="49">
        <f t="shared" si="941"/>
        <v>1.36212510024058</v>
      </c>
      <c r="X180" s="49">
        <f t="shared" si="941"/>
        <v>3.46212510024058</v>
      </c>
      <c r="Y180" s="49">
        <f t="shared" si="941"/>
        <v>3.61212510024058</v>
      </c>
      <c r="Z180" s="49">
        <f t="shared" si="941"/>
        <v>7.09212510024058</v>
      </c>
      <c r="AA180" s="49">
        <f t="shared" si="941"/>
        <v>3.32212510024058</v>
      </c>
      <c r="AB180" s="49">
        <f t="shared" si="941"/>
        <v>1.54212510024058</v>
      </c>
      <c r="AC180" s="49">
        <f t="shared" si="941"/>
        <v>2.60212510024058</v>
      </c>
      <c r="AD180" s="49">
        <f t="shared" si="941"/>
        <v>1.32212510024058</v>
      </c>
      <c r="AE180" s="49">
        <f t="shared" si="941"/>
        <v>1.91212510024058</v>
      </c>
      <c r="AF180" s="50"/>
      <c r="AG180" s="49">
        <f t="shared" si="816"/>
        <v>21.8300251002406</v>
      </c>
      <c r="AH180" s="49">
        <f t="shared" si="817"/>
        <v>11.8500251002406</v>
      </c>
      <c r="AI180" s="49">
        <f t="shared" si="806"/>
        <v>9.38002510024058</v>
      </c>
      <c r="AJ180" s="49">
        <f t="shared" si="807"/>
        <v>3.82002510024058</v>
      </c>
      <c r="AK180" s="49">
        <f t="shared" si="808"/>
        <v>4.26002510024058</v>
      </c>
      <c r="AL180" s="49">
        <f t="shared" ref="AL180:AT180" si="942">W180+1.2479</f>
        <v>2.61002510024058</v>
      </c>
      <c r="AM180" s="49">
        <f t="shared" si="942"/>
        <v>4.71002510024058</v>
      </c>
      <c r="AN180" s="49">
        <f t="shared" si="942"/>
        <v>4.86002510024058</v>
      </c>
      <c r="AO180" s="49">
        <f t="shared" si="942"/>
        <v>8.34002510024058</v>
      </c>
      <c r="AP180" s="49">
        <f t="shared" si="942"/>
        <v>4.57002510024058</v>
      </c>
      <c r="AQ180" s="49">
        <f t="shared" si="942"/>
        <v>2.79002510024058</v>
      </c>
      <c r="AR180" s="49">
        <f t="shared" si="942"/>
        <v>3.85002510024058</v>
      </c>
      <c r="AS180" s="49">
        <f t="shared" si="942"/>
        <v>2.57002510024058</v>
      </c>
      <c r="AT180" s="49">
        <f t="shared" si="942"/>
        <v>3.16002510024058</v>
      </c>
      <c r="AU180" s="49">
        <f t="shared" si="819"/>
        <v>88.6003514033681</v>
      </c>
      <c r="AV180" s="50"/>
      <c r="AW180" s="49">
        <f t="shared" si="820"/>
        <v>0.00558031355216877</v>
      </c>
      <c r="AX180" s="49">
        <f t="shared" ref="AX180:BJ180" si="943">AH180/$AU$195</f>
        <v>0.0030291699325478</v>
      </c>
      <c r="AY180" s="49">
        <f t="shared" si="943"/>
        <v>0.00239777466797227</v>
      </c>
      <c r="AZ180" s="49">
        <f t="shared" si="943"/>
        <v>0.000976496258644359</v>
      </c>
      <c r="BA180" s="49">
        <f t="shared" si="943"/>
        <v>0.00108897152844729</v>
      </c>
      <c r="BB180" s="49">
        <f t="shared" si="943"/>
        <v>0.000667189266686305</v>
      </c>
      <c r="BC180" s="49">
        <f t="shared" si="943"/>
        <v>0.0012040030543821</v>
      </c>
      <c r="BD180" s="49">
        <f t="shared" si="943"/>
        <v>0.00124234689636037</v>
      </c>
      <c r="BE180" s="49">
        <f t="shared" si="943"/>
        <v>0.00213192403025626</v>
      </c>
      <c r="BF180" s="49">
        <f t="shared" si="943"/>
        <v>0.00116821546853571</v>
      </c>
      <c r="BG180" s="49">
        <f t="shared" si="943"/>
        <v>0.000713201877060231</v>
      </c>
      <c r="BH180" s="49">
        <f t="shared" si="943"/>
        <v>0.000984165027040013</v>
      </c>
      <c r="BI180" s="49">
        <f t="shared" si="943"/>
        <v>0.000656964242158766</v>
      </c>
      <c r="BJ180" s="49">
        <f t="shared" si="943"/>
        <v>0.000807783353939966</v>
      </c>
      <c r="BK180" s="49"/>
      <c r="BL180" s="49">
        <f t="shared" si="822"/>
        <v>-0.0289535144097477</v>
      </c>
      <c r="BM180" s="49">
        <f t="shared" ref="BM180:BY180" si="944">AX180*LN(AX180)</f>
        <v>-0.0175675699908342</v>
      </c>
      <c r="BN180" s="49">
        <f t="shared" si="944"/>
        <v>-0.0144662881594869</v>
      </c>
      <c r="BO180" s="49">
        <f t="shared" si="944"/>
        <v>-0.0067686225241757</v>
      </c>
      <c r="BP180" s="49">
        <f t="shared" si="944"/>
        <v>-0.00742953175289121</v>
      </c>
      <c r="BQ180" s="49">
        <f t="shared" si="944"/>
        <v>-0.00487877934237889</v>
      </c>
      <c r="BR180" s="49">
        <f t="shared" si="944"/>
        <v>-0.00809343301973705</v>
      </c>
      <c r="BS180" s="49">
        <f t="shared" si="944"/>
        <v>-0.00831223626092448</v>
      </c>
      <c r="BT180" s="49">
        <f t="shared" si="944"/>
        <v>-0.0131128899570351</v>
      </c>
      <c r="BU180" s="49">
        <f t="shared" si="944"/>
        <v>-0.00788811553164058</v>
      </c>
      <c r="BV180" s="49">
        <f t="shared" si="944"/>
        <v>-0.00516767967649675</v>
      </c>
      <c r="BW180" s="49">
        <f t="shared" si="944"/>
        <v>-0.00681408009365079</v>
      </c>
      <c r="BX180" s="49">
        <f t="shared" si="944"/>
        <v>-0.00481415576604829</v>
      </c>
      <c r="BY180" s="49">
        <f t="shared" si="944"/>
        <v>-0.00575240027912716</v>
      </c>
      <c r="BZ180" s="49">
        <f t="shared" si="812"/>
        <v>-0.140019296764175</v>
      </c>
      <c r="CA180" s="49"/>
      <c r="CB180" s="49"/>
      <c r="CC180" s="50"/>
      <c r="CD180" s="49"/>
      <c r="CE180" s="49"/>
      <c r="CF180" s="49">
        <f t="shared" si="824"/>
        <v>0.000776894325542912</v>
      </c>
      <c r="CG180" s="49">
        <f t="shared" ref="CG180:CS180" si="945">AX180*$CD$195</f>
        <v>0.000421722706027329</v>
      </c>
      <c r="CH180" s="49">
        <f t="shared" si="945"/>
        <v>0.000333819509614154</v>
      </c>
      <c r="CI180" s="49">
        <f t="shared" si="945"/>
        <v>0.000135948346837938</v>
      </c>
      <c r="CJ180" s="49">
        <f t="shared" si="945"/>
        <v>0.000151607215834617</v>
      </c>
      <c r="CK180" s="49">
        <f t="shared" si="945"/>
        <v>9.28864570970707e-5</v>
      </c>
      <c r="CL180" s="49">
        <f t="shared" si="945"/>
        <v>0.000167621968217584</v>
      </c>
      <c r="CM180" s="49">
        <f t="shared" si="945"/>
        <v>0.000172960219011906</v>
      </c>
      <c r="CN180" s="49">
        <f t="shared" si="945"/>
        <v>0.000296807637440186</v>
      </c>
      <c r="CO180" s="49">
        <f t="shared" si="945"/>
        <v>0.00016263960080955</v>
      </c>
      <c r="CP180" s="49">
        <f t="shared" si="945"/>
        <v>9.92923580502576e-5</v>
      </c>
      <c r="CQ180" s="49">
        <f t="shared" si="945"/>
        <v>0.000137015996996802</v>
      </c>
      <c r="CR180" s="49">
        <f t="shared" si="945"/>
        <v>9.14629235519181e-5</v>
      </c>
      <c r="CS180" s="49">
        <f t="shared" si="945"/>
        <v>0.000112460043342919</v>
      </c>
      <c r="CT180" s="59">
        <v>2017</v>
      </c>
    </row>
    <row r="181" ht="22.5" customHeight="1" spans="1:98">
      <c r="A181" s="43">
        <v>2016</v>
      </c>
      <c r="B181" s="40">
        <v>18.47</v>
      </c>
      <c r="C181" s="40">
        <v>9.56</v>
      </c>
      <c r="D181" s="40">
        <v>7.33</v>
      </c>
      <c r="E181" s="40">
        <v>2.34</v>
      </c>
      <c r="F181" s="40">
        <v>2.63</v>
      </c>
      <c r="G181" s="40">
        <v>1.17</v>
      </c>
      <c r="H181" s="40">
        <v>3.13</v>
      </c>
      <c r="I181" s="40">
        <v>3.25</v>
      </c>
      <c r="J181" s="40">
        <v>6.39</v>
      </c>
      <c r="K181" s="40">
        <v>2.86</v>
      </c>
      <c r="L181" s="40">
        <v>1.35</v>
      </c>
      <c r="M181" s="40">
        <v>2.29</v>
      </c>
      <c r="N181" s="40">
        <v>1.14</v>
      </c>
      <c r="O181" s="40">
        <v>1.63</v>
      </c>
      <c r="Q181" s="50"/>
      <c r="R181" s="49">
        <f t="shared" si="814"/>
        <v>18.5221251002406</v>
      </c>
      <c r="S181" s="49">
        <f t="shared" ref="S181:AE181" si="946">(C181-MIN($B$155:$O$194)/(MAX($B$155:$O$194)-MIN($B$155:$O$194)))</f>
        <v>9.61212510024058</v>
      </c>
      <c r="T181" s="49">
        <f t="shared" si="946"/>
        <v>7.38212510024058</v>
      </c>
      <c r="U181" s="49">
        <f t="shared" si="946"/>
        <v>2.39212510024058</v>
      </c>
      <c r="V181" s="49">
        <f t="shared" si="946"/>
        <v>2.68212510024058</v>
      </c>
      <c r="W181" s="49">
        <f t="shared" si="946"/>
        <v>1.22212510024058</v>
      </c>
      <c r="X181" s="49">
        <f t="shared" si="946"/>
        <v>3.18212510024058</v>
      </c>
      <c r="Y181" s="49">
        <f t="shared" si="946"/>
        <v>3.30212510024058</v>
      </c>
      <c r="Z181" s="49">
        <f t="shared" si="946"/>
        <v>6.44212510024058</v>
      </c>
      <c r="AA181" s="49">
        <f t="shared" si="946"/>
        <v>2.91212510024058</v>
      </c>
      <c r="AB181" s="49">
        <f t="shared" si="946"/>
        <v>1.40212510024058</v>
      </c>
      <c r="AC181" s="49">
        <f t="shared" si="946"/>
        <v>2.34212510024058</v>
      </c>
      <c r="AD181" s="49">
        <f t="shared" si="946"/>
        <v>1.19212510024058</v>
      </c>
      <c r="AE181" s="49">
        <f t="shared" si="946"/>
        <v>1.68212510024058</v>
      </c>
      <c r="AF181" s="50"/>
      <c r="AG181" s="49">
        <f t="shared" si="816"/>
        <v>19.7700251002406</v>
      </c>
      <c r="AH181" s="49">
        <f t="shared" si="817"/>
        <v>10.8600251002406</v>
      </c>
      <c r="AI181" s="49">
        <f t="shared" si="806"/>
        <v>8.63002510024058</v>
      </c>
      <c r="AJ181" s="49">
        <f t="shared" si="807"/>
        <v>3.64002510024058</v>
      </c>
      <c r="AK181" s="49">
        <f t="shared" si="808"/>
        <v>3.93002510024058</v>
      </c>
      <c r="AL181" s="49">
        <f t="shared" ref="AL181:AT181" si="947">W181+1.2479</f>
        <v>2.47002510024058</v>
      </c>
      <c r="AM181" s="49">
        <f t="shared" si="947"/>
        <v>4.43002510024058</v>
      </c>
      <c r="AN181" s="49">
        <f t="shared" si="947"/>
        <v>4.55002510024058</v>
      </c>
      <c r="AO181" s="49">
        <f t="shared" si="947"/>
        <v>7.69002510024058</v>
      </c>
      <c r="AP181" s="49">
        <f t="shared" si="947"/>
        <v>4.16002510024058</v>
      </c>
      <c r="AQ181" s="49">
        <f t="shared" si="947"/>
        <v>2.65002510024058</v>
      </c>
      <c r="AR181" s="49">
        <f t="shared" si="947"/>
        <v>3.59002510024058</v>
      </c>
      <c r="AS181" s="49">
        <f t="shared" si="947"/>
        <v>2.44002510024058</v>
      </c>
      <c r="AT181" s="49">
        <f t="shared" si="947"/>
        <v>2.93002510024058</v>
      </c>
      <c r="AU181" s="49">
        <f t="shared" si="819"/>
        <v>81.7403514033681</v>
      </c>
      <c r="AV181" s="50"/>
      <c r="AW181" s="49">
        <f t="shared" si="820"/>
        <v>0.00505372478900051</v>
      </c>
      <c r="AX181" s="49">
        <f t="shared" ref="AX181:BJ181" si="948">AH181/$AU$195</f>
        <v>0.00277610057549121</v>
      </c>
      <c r="AY181" s="49">
        <f t="shared" si="948"/>
        <v>0.00220605545808092</v>
      </c>
      <c r="AZ181" s="49">
        <f t="shared" si="948"/>
        <v>0.000930483648270433</v>
      </c>
      <c r="BA181" s="49">
        <f t="shared" si="948"/>
        <v>0.00100461507609509</v>
      </c>
      <c r="BB181" s="49">
        <f t="shared" si="948"/>
        <v>0.000631401680839919</v>
      </c>
      <c r="BC181" s="49">
        <f t="shared" si="948"/>
        <v>0.00113242788268933</v>
      </c>
      <c r="BD181" s="49">
        <f t="shared" si="948"/>
        <v>0.00116310295627194</v>
      </c>
      <c r="BE181" s="49">
        <f t="shared" si="948"/>
        <v>0.00196576738168375</v>
      </c>
      <c r="BF181" s="49">
        <f t="shared" si="948"/>
        <v>0.00106340896712844</v>
      </c>
      <c r="BG181" s="49">
        <f t="shared" si="948"/>
        <v>0.000677414291213844</v>
      </c>
      <c r="BH181" s="49">
        <f t="shared" si="948"/>
        <v>0.00091770236761101</v>
      </c>
      <c r="BI181" s="49">
        <f t="shared" si="948"/>
        <v>0.000623732912444265</v>
      </c>
      <c r="BJ181" s="49">
        <f t="shared" si="948"/>
        <v>0.000748989462906617</v>
      </c>
      <c r="BK181" s="49"/>
      <c r="BL181" s="49">
        <f t="shared" si="822"/>
        <v>-0.0267222254192928</v>
      </c>
      <c r="BM181" s="49">
        <f t="shared" ref="BM181:BY181" si="949">AX181*LN(AX181)</f>
        <v>-0.0163420934849532</v>
      </c>
      <c r="BN181" s="49">
        <f t="shared" si="949"/>
        <v>-0.0134934467887784</v>
      </c>
      <c r="BO181" s="49">
        <f t="shared" si="949"/>
        <v>-0.00649459540236337</v>
      </c>
      <c r="BP181" s="49">
        <f t="shared" si="949"/>
        <v>-0.00693500938602713</v>
      </c>
      <c r="BQ181" s="49">
        <f t="shared" si="949"/>
        <v>-0.00465189502079927</v>
      </c>
      <c r="BR181" s="49">
        <f t="shared" si="949"/>
        <v>-0.00768170154060076</v>
      </c>
      <c r="BS181" s="49">
        <f t="shared" si="949"/>
        <v>-0.00785869573674237</v>
      </c>
      <c r="BT181" s="49">
        <f t="shared" si="949"/>
        <v>-0.0122504118541389</v>
      </c>
      <c r="BU181" s="49">
        <f t="shared" si="949"/>
        <v>-0.00728039078410245</v>
      </c>
      <c r="BV181" s="49">
        <f t="shared" si="949"/>
        <v>-0.00494324620872497</v>
      </c>
      <c r="BW181" s="49">
        <f t="shared" si="949"/>
        <v>-0.00641807763525148</v>
      </c>
      <c r="BX181" s="49">
        <f t="shared" si="949"/>
        <v>-0.00460301685341877</v>
      </c>
      <c r="BY181" s="49">
        <f t="shared" si="949"/>
        <v>-0.00539031661322597</v>
      </c>
      <c r="BZ181" s="49">
        <f t="shared" si="812"/>
        <v>-0.13106512272842</v>
      </c>
      <c r="CA181" s="49"/>
      <c r="CB181" s="49"/>
      <c r="CC181" s="50"/>
      <c r="CD181" s="49"/>
      <c r="CE181" s="49"/>
      <c r="CF181" s="49">
        <f t="shared" si="824"/>
        <v>0.000703582347967551</v>
      </c>
      <c r="CG181" s="49">
        <f t="shared" ref="CG181:CS181" si="950">AX181*$CD$195</f>
        <v>0.000386490250784802</v>
      </c>
      <c r="CH181" s="49">
        <f t="shared" si="950"/>
        <v>0.000307128255642542</v>
      </c>
      <c r="CI181" s="49">
        <f t="shared" si="950"/>
        <v>0.000129542445884751</v>
      </c>
      <c r="CJ181" s="49">
        <f t="shared" si="950"/>
        <v>0.000139863064087108</v>
      </c>
      <c r="CK181" s="49">
        <f t="shared" si="950"/>
        <v>8.79040896890365e-5</v>
      </c>
      <c r="CL181" s="49">
        <f t="shared" si="950"/>
        <v>0.000157657233401516</v>
      </c>
      <c r="CM181" s="49">
        <f t="shared" si="950"/>
        <v>0.000161927834036973</v>
      </c>
      <c r="CN181" s="49">
        <f t="shared" si="950"/>
        <v>0.000273675217331455</v>
      </c>
      <c r="CO181" s="49">
        <f t="shared" si="950"/>
        <v>0.000148048381971735</v>
      </c>
      <c r="CP181" s="49">
        <f t="shared" si="950"/>
        <v>9.43099906422234e-5</v>
      </c>
      <c r="CQ181" s="49">
        <f t="shared" si="950"/>
        <v>0.00012776302895331</v>
      </c>
      <c r="CR181" s="49">
        <f t="shared" si="950"/>
        <v>8.6836439530172e-5</v>
      </c>
      <c r="CS181" s="49">
        <f t="shared" si="950"/>
        <v>0.000104274725458292</v>
      </c>
      <c r="CT181" s="59">
        <v>2016</v>
      </c>
    </row>
    <row r="182" ht="22.5" customHeight="1" spans="1:98">
      <c r="A182" s="43">
        <v>2015</v>
      </c>
      <c r="B182" s="40">
        <v>16.73</v>
      </c>
      <c r="C182" s="40">
        <v>8.69</v>
      </c>
      <c r="D182" s="40">
        <v>6.65</v>
      </c>
      <c r="E182" s="40">
        <v>2.24</v>
      </c>
      <c r="F182" s="40">
        <v>2.03</v>
      </c>
      <c r="G182" s="40">
        <v>1.05</v>
      </c>
      <c r="H182" s="40">
        <v>2.83</v>
      </c>
      <c r="I182" s="40">
        <v>2.99</v>
      </c>
      <c r="J182" s="40">
        <v>5.83</v>
      </c>
      <c r="K182" s="40">
        <v>2.53</v>
      </c>
      <c r="L182" s="40">
        <v>1.25</v>
      </c>
      <c r="M182" s="40">
        <v>2.1</v>
      </c>
      <c r="N182" s="40">
        <v>1.07</v>
      </c>
      <c r="O182" s="40">
        <v>1.46</v>
      </c>
      <c r="Q182" s="50"/>
      <c r="R182" s="49">
        <f t="shared" si="814"/>
        <v>16.7821251002406</v>
      </c>
      <c r="S182" s="49">
        <f t="shared" ref="S182:AE182" si="951">(C182-MIN($B$155:$O$194)/(MAX($B$155:$O$194)-MIN($B$155:$O$194)))</f>
        <v>8.74212510024058</v>
      </c>
      <c r="T182" s="49">
        <f t="shared" si="951"/>
        <v>6.70212510024058</v>
      </c>
      <c r="U182" s="49">
        <f t="shared" si="951"/>
        <v>2.29212510024058</v>
      </c>
      <c r="V182" s="49">
        <f t="shared" si="951"/>
        <v>2.08212510024058</v>
      </c>
      <c r="W182" s="49">
        <f t="shared" si="951"/>
        <v>1.10212510024058</v>
      </c>
      <c r="X182" s="49">
        <f t="shared" si="951"/>
        <v>2.88212510024058</v>
      </c>
      <c r="Y182" s="49">
        <f t="shared" si="951"/>
        <v>3.04212510024058</v>
      </c>
      <c r="Z182" s="49">
        <f t="shared" si="951"/>
        <v>5.88212510024058</v>
      </c>
      <c r="AA182" s="49">
        <f t="shared" si="951"/>
        <v>2.58212510024058</v>
      </c>
      <c r="AB182" s="49">
        <f t="shared" si="951"/>
        <v>1.30212510024058</v>
      </c>
      <c r="AC182" s="49">
        <f t="shared" si="951"/>
        <v>2.15212510024058</v>
      </c>
      <c r="AD182" s="49">
        <f t="shared" si="951"/>
        <v>1.12212510024058</v>
      </c>
      <c r="AE182" s="49">
        <f t="shared" si="951"/>
        <v>1.51212510024058</v>
      </c>
      <c r="AF182" s="50"/>
      <c r="AG182" s="49">
        <f t="shared" si="816"/>
        <v>18.0300251002406</v>
      </c>
      <c r="AH182" s="49">
        <f t="shared" si="817"/>
        <v>9.99002510024058</v>
      </c>
      <c r="AI182" s="49">
        <f t="shared" si="806"/>
        <v>7.95002510024058</v>
      </c>
      <c r="AJ182" s="49">
        <f t="shared" si="807"/>
        <v>3.54002510024058</v>
      </c>
      <c r="AK182" s="49">
        <f t="shared" si="808"/>
        <v>3.33002510024058</v>
      </c>
      <c r="AL182" s="49">
        <f t="shared" ref="AL182:AT182" si="952">W182+1.2479</f>
        <v>2.35002510024058</v>
      </c>
      <c r="AM182" s="49">
        <f t="shared" si="952"/>
        <v>4.13002510024058</v>
      </c>
      <c r="AN182" s="49">
        <f t="shared" si="952"/>
        <v>4.29002510024058</v>
      </c>
      <c r="AO182" s="49">
        <f t="shared" si="952"/>
        <v>7.13002510024058</v>
      </c>
      <c r="AP182" s="49">
        <f t="shared" si="952"/>
        <v>3.83002510024058</v>
      </c>
      <c r="AQ182" s="49">
        <f t="shared" si="952"/>
        <v>2.55002510024058</v>
      </c>
      <c r="AR182" s="49">
        <f t="shared" si="952"/>
        <v>3.40002510024058</v>
      </c>
      <c r="AS182" s="49">
        <f t="shared" si="952"/>
        <v>2.37002510024058</v>
      </c>
      <c r="AT182" s="49">
        <f t="shared" si="952"/>
        <v>2.76002510024058</v>
      </c>
      <c r="AU182" s="49">
        <f t="shared" si="819"/>
        <v>75.6503514033681</v>
      </c>
      <c r="AV182" s="50"/>
      <c r="AW182" s="49">
        <f t="shared" si="820"/>
        <v>0.00460893622205257</v>
      </c>
      <c r="AX182" s="49">
        <f t="shared" ref="AX182:BJ182" si="953">AH182/$AU$195</f>
        <v>0.00255370629201724</v>
      </c>
      <c r="AY182" s="49">
        <f t="shared" si="953"/>
        <v>0.00203223004111276</v>
      </c>
      <c r="AZ182" s="49">
        <f t="shared" si="953"/>
        <v>0.000904921086951586</v>
      </c>
      <c r="BA182" s="49">
        <f t="shared" si="953"/>
        <v>0.000851239708182006</v>
      </c>
      <c r="BB182" s="49">
        <f t="shared" si="953"/>
        <v>0.000600726607257302</v>
      </c>
      <c r="BC182" s="49">
        <f t="shared" si="953"/>
        <v>0.00105574019873279</v>
      </c>
      <c r="BD182" s="49">
        <f t="shared" si="953"/>
        <v>0.00109664029684294</v>
      </c>
      <c r="BE182" s="49">
        <f t="shared" si="953"/>
        <v>0.00182261703829821</v>
      </c>
      <c r="BF182" s="49">
        <f t="shared" si="953"/>
        <v>0.000979052514776243</v>
      </c>
      <c r="BG182" s="49">
        <f t="shared" si="953"/>
        <v>0.000651851729894997</v>
      </c>
      <c r="BH182" s="49">
        <f t="shared" si="953"/>
        <v>0.0008691335011052</v>
      </c>
      <c r="BI182" s="49">
        <f t="shared" si="953"/>
        <v>0.000605839119521072</v>
      </c>
      <c r="BJ182" s="49">
        <f t="shared" si="953"/>
        <v>0.000705533108664576</v>
      </c>
      <c r="BK182" s="49"/>
      <c r="BL182" s="49">
        <f t="shared" si="822"/>
        <v>-0.0247949624478614</v>
      </c>
      <c r="BM182" s="49">
        <f t="shared" ref="BM182:BY182" si="954">AX182*LN(AX182)</f>
        <v>-0.0152461616342588</v>
      </c>
      <c r="BN182" s="49">
        <f t="shared" si="954"/>
        <v>-0.0125970249202141</v>
      </c>
      <c r="BO182" s="49">
        <f t="shared" si="954"/>
        <v>-0.00634138185136335</v>
      </c>
      <c r="BP182" s="49">
        <f t="shared" si="954"/>
        <v>-0.00601725754220546</v>
      </c>
      <c r="BQ182" s="49">
        <f t="shared" si="954"/>
        <v>-0.0044558118893268</v>
      </c>
      <c r="BR182" s="49">
        <f t="shared" si="954"/>
        <v>-0.00723552933277558</v>
      </c>
      <c r="BS182" s="49">
        <f t="shared" si="954"/>
        <v>-0.00747415638298443</v>
      </c>
      <c r="BT182" s="49">
        <f t="shared" si="954"/>
        <v>-0.011496123938868</v>
      </c>
      <c r="BU182" s="49">
        <f t="shared" si="954"/>
        <v>-0.0067837817158023</v>
      </c>
      <c r="BV182" s="49">
        <f t="shared" si="954"/>
        <v>-0.00478178445234786</v>
      </c>
      <c r="BW182" s="49">
        <f t="shared" si="954"/>
        <v>-0.00612566492579792</v>
      </c>
      <c r="BX182" s="49">
        <f t="shared" si="954"/>
        <v>-0.00448859908165555</v>
      </c>
      <c r="BY182" s="49">
        <f t="shared" si="954"/>
        <v>-0.00511974111851596</v>
      </c>
      <c r="BZ182" s="49">
        <f t="shared" si="812"/>
        <v>-0.122957981233978</v>
      </c>
      <c r="CA182" s="49"/>
      <c r="CB182" s="49"/>
      <c r="CC182" s="50"/>
      <c r="CD182" s="49"/>
      <c r="CE182" s="49"/>
      <c r="CF182" s="49">
        <f t="shared" si="824"/>
        <v>0.000641658638753411</v>
      </c>
      <c r="CG182" s="49">
        <f t="shared" ref="CG182:CS182" si="955">AX182*$CD$195</f>
        <v>0.000355528396177732</v>
      </c>
      <c r="CH182" s="49">
        <f t="shared" si="955"/>
        <v>0.000282928185374947</v>
      </c>
      <c r="CI182" s="49">
        <f t="shared" si="955"/>
        <v>0.000125983612021869</v>
      </c>
      <c r="CJ182" s="49">
        <f t="shared" si="955"/>
        <v>0.000118510060909818</v>
      </c>
      <c r="CK182" s="49">
        <f t="shared" si="955"/>
        <v>8.36334890535786e-5</v>
      </c>
      <c r="CL182" s="49">
        <f t="shared" si="955"/>
        <v>0.000146980731812871</v>
      </c>
      <c r="CM182" s="49">
        <f t="shared" si="955"/>
        <v>0.000152674865993481</v>
      </c>
      <c r="CN182" s="49">
        <f t="shared" si="955"/>
        <v>0.000253745747699318</v>
      </c>
      <c r="CO182" s="49">
        <f t="shared" si="955"/>
        <v>0.000136304230224226</v>
      </c>
      <c r="CP182" s="49">
        <f t="shared" si="955"/>
        <v>9.07511567793418e-5</v>
      </c>
      <c r="CQ182" s="49">
        <f t="shared" si="955"/>
        <v>0.000121001244613835</v>
      </c>
      <c r="CR182" s="49">
        <f t="shared" si="955"/>
        <v>8.43452558261549e-5</v>
      </c>
      <c r="CS182" s="49">
        <f t="shared" si="955"/>
        <v>9.82247078913931e-5</v>
      </c>
      <c r="CT182" s="59">
        <v>2015</v>
      </c>
    </row>
    <row r="183" ht="22.5" customHeight="1" spans="1:98">
      <c r="A183" s="43">
        <v>2014</v>
      </c>
      <c r="B183" s="40">
        <v>15.18</v>
      </c>
      <c r="C183" s="40">
        <v>7.93</v>
      </c>
      <c r="D183" s="40">
        <v>6.08</v>
      </c>
      <c r="E183" s="40">
        <v>2.1</v>
      </c>
      <c r="F183" s="40">
        <v>1.86</v>
      </c>
      <c r="G183" s="40">
        <v>0.95</v>
      </c>
      <c r="H183" s="40">
        <v>3.03</v>
      </c>
      <c r="I183" s="40">
        <v>2.82</v>
      </c>
      <c r="J183" s="40">
        <v>5.31</v>
      </c>
      <c r="K183" s="40">
        <v>2.27</v>
      </c>
      <c r="L183" s="40">
        <v>1.15</v>
      </c>
      <c r="M183" s="40">
        <v>1.95</v>
      </c>
      <c r="N183" s="40">
        <v>1.01</v>
      </c>
      <c r="O183" s="40">
        <v>1.3</v>
      </c>
      <c r="Q183" s="50"/>
      <c r="R183" s="49">
        <f t="shared" si="814"/>
        <v>15.2321251002406</v>
      </c>
      <c r="S183" s="49">
        <f t="shared" ref="S183:AE183" si="956">(C183-MIN($B$155:$O$194)/(MAX($B$155:$O$194)-MIN($B$155:$O$194)))</f>
        <v>7.98212510024058</v>
      </c>
      <c r="T183" s="49">
        <f t="shared" si="956"/>
        <v>6.13212510024058</v>
      </c>
      <c r="U183" s="49">
        <f t="shared" si="956"/>
        <v>2.15212510024058</v>
      </c>
      <c r="V183" s="49">
        <f t="shared" si="956"/>
        <v>1.91212510024058</v>
      </c>
      <c r="W183" s="49">
        <f t="shared" si="956"/>
        <v>1.00212510024058</v>
      </c>
      <c r="X183" s="49">
        <f t="shared" si="956"/>
        <v>3.08212510024058</v>
      </c>
      <c r="Y183" s="49">
        <f t="shared" si="956"/>
        <v>2.87212510024058</v>
      </c>
      <c r="Z183" s="49">
        <f t="shared" si="956"/>
        <v>5.36212510024058</v>
      </c>
      <c r="AA183" s="49">
        <f t="shared" si="956"/>
        <v>2.32212510024058</v>
      </c>
      <c r="AB183" s="49">
        <f t="shared" si="956"/>
        <v>1.20212510024058</v>
      </c>
      <c r="AC183" s="49">
        <f t="shared" si="956"/>
        <v>2.00212510024058</v>
      </c>
      <c r="AD183" s="49">
        <f t="shared" si="956"/>
        <v>1.06212510024058</v>
      </c>
      <c r="AE183" s="49">
        <f t="shared" si="956"/>
        <v>1.35212510024058</v>
      </c>
      <c r="AF183" s="50"/>
      <c r="AG183" s="49">
        <f t="shared" si="816"/>
        <v>16.4800251002406</v>
      </c>
      <c r="AH183" s="49">
        <f t="shared" si="817"/>
        <v>9.23002510024058</v>
      </c>
      <c r="AI183" s="49">
        <f t="shared" si="806"/>
        <v>7.38002510024058</v>
      </c>
      <c r="AJ183" s="49">
        <f t="shared" si="807"/>
        <v>3.40002510024058</v>
      </c>
      <c r="AK183" s="49">
        <f t="shared" si="808"/>
        <v>3.16002510024058</v>
      </c>
      <c r="AL183" s="49">
        <f t="shared" ref="AL183:AT183" si="957">W183+1.2479</f>
        <v>2.25002510024058</v>
      </c>
      <c r="AM183" s="49">
        <f t="shared" si="957"/>
        <v>4.33002510024058</v>
      </c>
      <c r="AN183" s="49">
        <f t="shared" si="957"/>
        <v>4.12002510024058</v>
      </c>
      <c r="AO183" s="49">
        <f t="shared" si="957"/>
        <v>6.61002510024058</v>
      </c>
      <c r="AP183" s="49">
        <f t="shared" si="957"/>
        <v>3.57002510024058</v>
      </c>
      <c r="AQ183" s="49">
        <f t="shared" si="957"/>
        <v>2.45002510024058</v>
      </c>
      <c r="AR183" s="49">
        <f t="shared" si="957"/>
        <v>3.25002510024058</v>
      </c>
      <c r="AS183" s="49">
        <f t="shared" si="957"/>
        <v>2.31002510024058</v>
      </c>
      <c r="AT183" s="49">
        <f t="shared" si="957"/>
        <v>2.60002510024058</v>
      </c>
      <c r="AU183" s="49">
        <f t="shared" si="819"/>
        <v>71.1403514033681</v>
      </c>
      <c r="AV183" s="50"/>
      <c r="AW183" s="49">
        <f t="shared" si="820"/>
        <v>0.00421271652161044</v>
      </c>
      <c r="AX183" s="49">
        <f t="shared" ref="AX183:BJ183" si="958">AH183/$AU$195</f>
        <v>0.002359430825994</v>
      </c>
      <c r="AY183" s="49">
        <f t="shared" si="958"/>
        <v>0.00188652344159533</v>
      </c>
      <c r="AZ183" s="49">
        <f t="shared" si="958"/>
        <v>0.0008691335011052</v>
      </c>
      <c r="BA183" s="49">
        <f t="shared" si="958"/>
        <v>0.000807783353939966</v>
      </c>
      <c r="BB183" s="49">
        <f t="shared" si="958"/>
        <v>0.000575164045938455</v>
      </c>
      <c r="BC183" s="49">
        <f t="shared" si="958"/>
        <v>0.00110686532137048</v>
      </c>
      <c r="BD183" s="49">
        <f t="shared" si="958"/>
        <v>0.0010531839426009</v>
      </c>
      <c r="BE183" s="49">
        <f t="shared" si="958"/>
        <v>0.0016896917194402</v>
      </c>
      <c r="BF183" s="49">
        <f t="shared" si="958"/>
        <v>0.00091258985534724</v>
      </c>
      <c r="BG183" s="49">
        <f t="shared" si="958"/>
        <v>0.000626289168576149</v>
      </c>
      <c r="BH183" s="49">
        <f t="shared" si="958"/>
        <v>0.000830789659126928</v>
      </c>
      <c r="BI183" s="49">
        <f t="shared" si="958"/>
        <v>0.000590501582729763</v>
      </c>
      <c r="BJ183" s="49">
        <f t="shared" si="958"/>
        <v>0.00066463301055442</v>
      </c>
      <c r="BK183" s="49"/>
      <c r="BL183" s="49">
        <f t="shared" si="822"/>
        <v>-0.0230420747480242</v>
      </c>
      <c r="BM183" s="49">
        <f t="shared" ref="BM183:BY183" si="959">AX183*LN(AX183)</f>
        <v>-0.0142729871559633</v>
      </c>
      <c r="BN183" s="49">
        <f t="shared" si="959"/>
        <v>-0.0118341985111503</v>
      </c>
      <c r="BO183" s="49">
        <f t="shared" si="959"/>
        <v>-0.00612566492579792</v>
      </c>
      <c r="BP183" s="49">
        <f t="shared" si="959"/>
        <v>-0.00575240027912716</v>
      </c>
      <c r="BQ183" s="49">
        <f t="shared" si="959"/>
        <v>-0.0042912156978319</v>
      </c>
      <c r="BR183" s="49">
        <f t="shared" si="959"/>
        <v>-0.00753357253315535</v>
      </c>
      <c r="BS183" s="49">
        <f t="shared" si="959"/>
        <v>-0.00722056315667517</v>
      </c>
      <c r="BT183" s="49">
        <f t="shared" si="959"/>
        <v>-0.0107856556969606</v>
      </c>
      <c r="BU183" s="49">
        <f t="shared" si="959"/>
        <v>-0.00638742082294323</v>
      </c>
      <c r="BV183" s="49">
        <f t="shared" si="959"/>
        <v>-0.00461931999536188</v>
      </c>
      <c r="BW183" s="49">
        <f t="shared" si="959"/>
        <v>-0.00589290230566145</v>
      </c>
      <c r="BX183" s="49">
        <f t="shared" si="959"/>
        <v>-0.00439010659877132</v>
      </c>
      <c r="BY183" s="49">
        <f t="shared" si="959"/>
        <v>-0.00486263823385532</v>
      </c>
      <c r="BZ183" s="49">
        <f t="shared" si="812"/>
        <v>-0.117010720661279</v>
      </c>
      <c r="CA183" s="49"/>
      <c r="CB183" s="49"/>
      <c r="CC183" s="50"/>
      <c r="CD183" s="49"/>
      <c r="CE183" s="49"/>
      <c r="CF183" s="49">
        <f t="shared" si="824"/>
        <v>0.000586496713878747</v>
      </c>
      <c r="CG183" s="49">
        <f t="shared" ref="CG183:CS183" si="960">AX183*$CD$195</f>
        <v>0.000328481258819832</v>
      </c>
      <c r="CH183" s="49">
        <f t="shared" si="960"/>
        <v>0.000262642832356522</v>
      </c>
      <c r="CI183" s="49">
        <f t="shared" si="960"/>
        <v>0.000121001244613835</v>
      </c>
      <c r="CJ183" s="49">
        <f t="shared" si="960"/>
        <v>0.000112460043342919</v>
      </c>
      <c r="CK183" s="49">
        <f t="shared" si="960"/>
        <v>8.0074655190697e-5</v>
      </c>
      <c r="CL183" s="49">
        <f t="shared" si="960"/>
        <v>0.000154098399538634</v>
      </c>
      <c r="CM183" s="49">
        <f t="shared" si="960"/>
        <v>0.000146624848426583</v>
      </c>
      <c r="CN183" s="49">
        <f t="shared" si="960"/>
        <v>0.000235239811612334</v>
      </c>
      <c r="CO183" s="49">
        <f t="shared" si="960"/>
        <v>0.000127051262180734</v>
      </c>
      <c r="CP183" s="49">
        <f t="shared" si="960"/>
        <v>8.71923229164602e-5</v>
      </c>
      <c r="CQ183" s="49">
        <f t="shared" si="960"/>
        <v>0.000115662993819513</v>
      </c>
      <c r="CR183" s="49">
        <f t="shared" si="960"/>
        <v>8.2209955508426e-5</v>
      </c>
      <c r="CS183" s="49">
        <f t="shared" si="960"/>
        <v>9.25305737107826e-5</v>
      </c>
      <c r="CT183" s="59">
        <v>2014</v>
      </c>
    </row>
    <row r="184" ht="22.5" customHeight="1" spans="1:98">
      <c r="A184" s="43">
        <v>2013</v>
      </c>
      <c r="B184" s="40">
        <v>13.59</v>
      </c>
      <c r="C184" s="40">
        <v>7.04</v>
      </c>
      <c r="D184" s="40">
        <v>5.42</v>
      </c>
      <c r="E184" s="40">
        <v>1.94</v>
      </c>
      <c r="F184" s="40">
        <v>1.67</v>
      </c>
      <c r="G184" s="40">
        <v>0.84</v>
      </c>
      <c r="H184" s="40">
        <v>2.69</v>
      </c>
      <c r="I184" s="40">
        <v>2.57</v>
      </c>
      <c r="J184" s="40">
        <v>4.71</v>
      </c>
      <c r="K184" s="40">
        <v>1.99</v>
      </c>
      <c r="L184" s="40">
        <v>1.03</v>
      </c>
      <c r="M184" s="40">
        <v>1.75</v>
      </c>
      <c r="N184" s="40">
        <v>0.93</v>
      </c>
      <c r="O184" s="40">
        <v>1.13</v>
      </c>
      <c r="Q184" s="50"/>
      <c r="R184" s="49">
        <f t="shared" si="814"/>
        <v>13.6421251002406</v>
      </c>
      <c r="S184" s="49">
        <f t="shared" ref="S184:AE184" si="961">(C184-MIN($B$155:$O$194)/(MAX($B$155:$O$194)-MIN($B$155:$O$194)))</f>
        <v>7.09212510024058</v>
      </c>
      <c r="T184" s="49">
        <f t="shared" si="961"/>
        <v>5.47212510024058</v>
      </c>
      <c r="U184" s="49">
        <f t="shared" si="961"/>
        <v>1.99212510024058</v>
      </c>
      <c r="V184" s="49">
        <f t="shared" si="961"/>
        <v>1.72212510024058</v>
      </c>
      <c r="W184" s="49">
        <f t="shared" si="961"/>
        <v>0.892125100240577</v>
      </c>
      <c r="X184" s="49">
        <f t="shared" si="961"/>
        <v>2.74212510024058</v>
      </c>
      <c r="Y184" s="49">
        <f t="shared" si="961"/>
        <v>2.62212510024058</v>
      </c>
      <c r="Z184" s="49">
        <f t="shared" si="961"/>
        <v>4.76212510024058</v>
      </c>
      <c r="AA184" s="49">
        <f t="shared" si="961"/>
        <v>2.04212510024058</v>
      </c>
      <c r="AB184" s="49">
        <f t="shared" si="961"/>
        <v>1.08212510024058</v>
      </c>
      <c r="AC184" s="49">
        <f t="shared" si="961"/>
        <v>1.80212510024058</v>
      </c>
      <c r="AD184" s="49">
        <f t="shared" si="961"/>
        <v>0.982125100240577</v>
      </c>
      <c r="AE184" s="49">
        <f t="shared" si="961"/>
        <v>1.18212510024058</v>
      </c>
      <c r="AF184" s="50"/>
      <c r="AG184" s="49">
        <f t="shared" si="816"/>
        <v>14.8900251002406</v>
      </c>
      <c r="AH184" s="49">
        <f t="shared" si="817"/>
        <v>8.34002510024058</v>
      </c>
      <c r="AI184" s="49">
        <f t="shared" si="806"/>
        <v>6.72002510024058</v>
      </c>
      <c r="AJ184" s="49">
        <f t="shared" si="807"/>
        <v>3.24002510024058</v>
      </c>
      <c r="AK184" s="49">
        <f t="shared" si="808"/>
        <v>2.97002510024058</v>
      </c>
      <c r="AL184" s="49">
        <f t="shared" ref="AL184:AT184" si="962">W184+1.2479</f>
        <v>2.14002510024058</v>
      </c>
      <c r="AM184" s="49">
        <f t="shared" si="962"/>
        <v>3.99002510024058</v>
      </c>
      <c r="AN184" s="49">
        <f t="shared" si="962"/>
        <v>3.87002510024058</v>
      </c>
      <c r="AO184" s="49">
        <f t="shared" si="962"/>
        <v>6.01002510024058</v>
      </c>
      <c r="AP184" s="49">
        <f t="shared" si="962"/>
        <v>3.29002510024058</v>
      </c>
      <c r="AQ184" s="49">
        <f t="shared" si="962"/>
        <v>2.33002510024058</v>
      </c>
      <c r="AR184" s="49">
        <f t="shared" si="962"/>
        <v>3.05002510024058</v>
      </c>
      <c r="AS184" s="49">
        <f t="shared" si="962"/>
        <v>2.23002510024058</v>
      </c>
      <c r="AT184" s="49">
        <f t="shared" si="962"/>
        <v>2.43002510024058</v>
      </c>
      <c r="AU184" s="49">
        <f t="shared" si="819"/>
        <v>65.5003514033681</v>
      </c>
      <c r="AV184" s="50"/>
      <c r="AW184" s="49">
        <f t="shared" si="820"/>
        <v>0.00380627179664076</v>
      </c>
      <c r="AX184" s="49">
        <f t="shared" ref="AX184:BJ184" si="963">AH184/$AU$195</f>
        <v>0.00213192403025626</v>
      </c>
      <c r="AY184" s="49">
        <f t="shared" si="963"/>
        <v>0.00171781053689093</v>
      </c>
      <c r="AZ184" s="49">
        <f t="shared" si="963"/>
        <v>0.000828233402995044</v>
      </c>
      <c r="BA184" s="49">
        <f t="shared" si="963"/>
        <v>0.000759214487434156</v>
      </c>
      <c r="BB184" s="49">
        <f t="shared" si="963"/>
        <v>0.000547045228487723</v>
      </c>
      <c r="BC184" s="49">
        <f t="shared" si="963"/>
        <v>0.0010199526128864</v>
      </c>
      <c r="BD184" s="49">
        <f t="shared" si="963"/>
        <v>0.000989277539303782</v>
      </c>
      <c r="BE184" s="49">
        <f t="shared" si="963"/>
        <v>0.00153631635152712</v>
      </c>
      <c r="BF184" s="49">
        <f t="shared" si="963"/>
        <v>0.000841014683654467</v>
      </c>
      <c r="BG184" s="49">
        <f t="shared" si="963"/>
        <v>0.000595614094993533</v>
      </c>
      <c r="BH184" s="49">
        <f t="shared" si="963"/>
        <v>0.000779664536489234</v>
      </c>
      <c r="BI184" s="49">
        <f t="shared" si="963"/>
        <v>0.000570051533674685</v>
      </c>
      <c r="BJ184" s="49">
        <f t="shared" si="963"/>
        <v>0.00062117665631238</v>
      </c>
      <c r="BK184" s="49"/>
      <c r="BL184" s="49">
        <f t="shared" si="822"/>
        <v>-0.0212051402181869</v>
      </c>
      <c r="BM184" s="49">
        <f t="shared" ref="BM184:BY184" si="964">AX184*LN(AX184)</f>
        <v>-0.0131128899570351</v>
      </c>
      <c r="BN184" s="49">
        <f t="shared" si="964"/>
        <v>-0.0109367924922936</v>
      </c>
      <c r="BO184" s="49">
        <f t="shared" si="964"/>
        <v>-0.00587732275802307</v>
      </c>
      <c r="BP184" s="49">
        <f t="shared" si="964"/>
        <v>-0.00545360941908065</v>
      </c>
      <c r="BQ184" s="49">
        <f t="shared" si="964"/>
        <v>-0.00410884526388851</v>
      </c>
      <c r="BR184" s="49">
        <f t="shared" si="964"/>
        <v>-0.00702543269053772</v>
      </c>
      <c r="BS184" s="49">
        <f t="shared" si="964"/>
        <v>-0.00684435191304772</v>
      </c>
      <c r="BT184" s="49">
        <f t="shared" si="964"/>
        <v>-0.00995282224014167</v>
      </c>
      <c r="BU184" s="49">
        <f t="shared" si="964"/>
        <v>-0.00595514208319446</v>
      </c>
      <c r="BV184" s="49">
        <f t="shared" si="964"/>
        <v>-0.00442298118619485</v>
      </c>
      <c r="BW184" s="49">
        <f t="shared" si="964"/>
        <v>-0.00557978371966373</v>
      </c>
      <c r="BX184" s="49">
        <f t="shared" si="964"/>
        <v>-0.00425816170642996</v>
      </c>
      <c r="BY184" s="49">
        <f t="shared" si="964"/>
        <v>-0.00458670323509454</v>
      </c>
      <c r="BZ184" s="49">
        <f t="shared" si="812"/>
        <v>-0.109319978882812</v>
      </c>
      <c r="CA184" s="49"/>
      <c r="CB184" s="49"/>
      <c r="CC184" s="50"/>
      <c r="CD184" s="49"/>
      <c r="CE184" s="49"/>
      <c r="CF184" s="49">
        <f t="shared" si="824"/>
        <v>0.000529911255458929</v>
      </c>
      <c r="CG184" s="49">
        <f t="shared" ref="CG184:CS184" si="965">AX184*$CD$195</f>
        <v>0.000296807637440186</v>
      </c>
      <c r="CH184" s="49">
        <f t="shared" si="965"/>
        <v>0.000239154528861504</v>
      </c>
      <c r="CI184" s="49">
        <f t="shared" si="965"/>
        <v>0.000115307110433225</v>
      </c>
      <c r="CJ184" s="49">
        <f t="shared" si="965"/>
        <v>0.000105698259003444</v>
      </c>
      <c r="CK184" s="49">
        <f t="shared" si="965"/>
        <v>7.61599379415273e-5</v>
      </c>
      <c r="CL184" s="49">
        <f t="shared" si="965"/>
        <v>0.000141998364404837</v>
      </c>
      <c r="CM184" s="49">
        <f t="shared" si="965"/>
        <v>0.000137727763769379</v>
      </c>
      <c r="CN184" s="49">
        <f t="shared" si="965"/>
        <v>0.000213886808435045</v>
      </c>
      <c r="CO184" s="49">
        <f t="shared" si="965"/>
        <v>0.000117086527364666</v>
      </c>
      <c r="CP184" s="49">
        <f t="shared" si="965"/>
        <v>8.29217222810023e-5</v>
      </c>
      <c r="CQ184" s="49">
        <f t="shared" si="965"/>
        <v>0.00010854532609375</v>
      </c>
      <c r="CR184" s="49">
        <f t="shared" si="965"/>
        <v>7.93628884181207e-5</v>
      </c>
      <c r="CS184" s="49">
        <f t="shared" si="965"/>
        <v>8.64805561438839e-5</v>
      </c>
      <c r="CT184" s="59">
        <v>2013</v>
      </c>
    </row>
    <row r="185" ht="22.5" customHeight="1" spans="1:98">
      <c r="A185" s="42" t="s">
        <v>65</v>
      </c>
      <c r="B185" s="40">
        <v>10.38</v>
      </c>
      <c r="C185" s="40">
        <v>9.4</v>
      </c>
      <c r="D185" s="40">
        <v>8.75</v>
      </c>
      <c r="E185" s="40">
        <v>8.04</v>
      </c>
      <c r="F185" s="40">
        <v>8.59</v>
      </c>
      <c r="G185" s="40">
        <v>9.19</v>
      </c>
      <c r="H185" s="40">
        <v>8.46</v>
      </c>
      <c r="I185" s="40">
        <v>8.26</v>
      </c>
      <c r="J185" s="40">
        <v>7.83</v>
      </c>
      <c r="K185" s="40">
        <v>9.14</v>
      </c>
      <c r="L185" s="40">
        <v>8.55</v>
      </c>
      <c r="M185" s="40">
        <v>8.94</v>
      </c>
      <c r="N185" s="40">
        <v>8.09</v>
      </c>
      <c r="O185" s="40">
        <v>8.67</v>
      </c>
      <c r="Q185" s="50"/>
      <c r="R185" s="49">
        <f t="shared" si="814"/>
        <v>10.4321251002406</v>
      </c>
      <c r="S185" s="49">
        <f t="shared" ref="S185:AE185" si="966">(C185-MIN($B$155:$O$194)/(MAX($B$155:$O$194)-MIN($B$155:$O$194)))</f>
        <v>9.45212510024058</v>
      </c>
      <c r="T185" s="49">
        <f t="shared" si="966"/>
        <v>8.80212510024058</v>
      </c>
      <c r="U185" s="49">
        <f t="shared" si="966"/>
        <v>8.09212510024058</v>
      </c>
      <c r="V185" s="49">
        <f t="shared" si="966"/>
        <v>8.64212510024058</v>
      </c>
      <c r="W185" s="49">
        <f t="shared" si="966"/>
        <v>9.24212510024058</v>
      </c>
      <c r="X185" s="49">
        <f t="shared" si="966"/>
        <v>8.51212510024058</v>
      </c>
      <c r="Y185" s="49">
        <f t="shared" si="966"/>
        <v>8.31212510024058</v>
      </c>
      <c r="Z185" s="49">
        <f t="shared" si="966"/>
        <v>7.88212510024058</v>
      </c>
      <c r="AA185" s="49">
        <f t="shared" si="966"/>
        <v>9.19212510024058</v>
      </c>
      <c r="AB185" s="49">
        <f t="shared" si="966"/>
        <v>8.60212510024058</v>
      </c>
      <c r="AC185" s="49">
        <f t="shared" si="966"/>
        <v>8.99212510024058</v>
      </c>
      <c r="AD185" s="49">
        <f t="shared" si="966"/>
        <v>8.14212510024058</v>
      </c>
      <c r="AE185" s="49">
        <f t="shared" si="966"/>
        <v>8.72212510024058</v>
      </c>
      <c r="AF185" s="50"/>
      <c r="AG185" s="49">
        <f t="shared" si="816"/>
        <v>11.6800251002406</v>
      </c>
      <c r="AH185" s="49">
        <f t="shared" si="817"/>
        <v>10.7000251002406</v>
      </c>
      <c r="AI185" s="49">
        <f t="shared" si="806"/>
        <v>10.0500251002406</v>
      </c>
      <c r="AJ185" s="49">
        <f t="shared" si="807"/>
        <v>9.34002510024058</v>
      </c>
      <c r="AK185" s="49">
        <f t="shared" si="808"/>
        <v>9.89002510024058</v>
      </c>
      <c r="AL185" s="49">
        <f t="shared" ref="AL185:AT185" si="967">W185+1.2479</f>
        <v>10.4900251002406</v>
      </c>
      <c r="AM185" s="49">
        <f t="shared" si="967"/>
        <v>9.76002510024058</v>
      </c>
      <c r="AN185" s="49">
        <f t="shared" si="967"/>
        <v>9.56002510024058</v>
      </c>
      <c r="AO185" s="49">
        <f t="shared" si="967"/>
        <v>9.13002510024058</v>
      </c>
      <c r="AP185" s="49">
        <f t="shared" si="967"/>
        <v>10.4400251002406</v>
      </c>
      <c r="AQ185" s="49">
        <f t="shared" si="967"/>
        <v>9.85002510024058</v>
      </c>
      <c r="AR185" s="49">
        <f t="shared" si="967"/>
        <v>10.2400251002406</v>
      </c>
      <c r="AS185" s="49">
        <f t="shared" si="967"/>
        <v>9.39002510024058</v>
      </c>
      <c r="AT185" s="49">
        <f t="shared" si="967"/>
        <v>9.97002510024058</v>
      </c>
      <c r="AU185" s="49">
        <f t="shared" si="819"/>
        <v>140.490351403368</v>
      </c>
      <c r="AV185" s="50"/>
      <c r="AW185" s="49">
        <f t="shared" si="820"/>
        <v>0.00298571357830576</v>
      </c>
      <c r="AX185" s="49">
        <f t="shared" ref="AX185:BJ185" si="968">AH185/$AU$195</f>
        <v>0.00273520047738106</v>
      </c>
      <c r="AY185" s="49">
        <f t="shared" si="968"/>
        <v>0.00256904382880855</v>
      </c>
      <c r="AZ185" s="49">
        <f t="shared" si="968"/>
        <v>0.00238754964344473</v>
      </c>
      <c r="BA185" s="49">
        <f t="shared" si="968"/>
        <v>0.00252814373069839</v>
      </c>
      <c r="BB185" s="49">
        <f t="shared" si="968"/>
        <v>0.00268151909861148</v>
      </c>
      <c r="BC185" s="49">
        <f t="shared" si="968"/>
        <v>0.00249491240098389</v>
      </c>
      <c r="BD185" s="49">
        <f t="shared" si="968"/>
        <v>0.0024437872783462</v>
      </c>
      <c r="BE185" s="49">
        <f t="shared" si="968"/>
        <v>0.00233386826467515</v>
      </c>
      <c r="BF185" s="49">
        <f t="shared" si="968"/>
        <v>0.00266873781795205</v>
      </c>
      <c r="BG185" s="49">
        <f t="shared" si="968"/>
        <v>0.00251791870617085</v>
      </c>
      <c r="BH185" s="49">
        <f t="shared" si="968"/>
        <v>0.00261761269531436</v>
      </c>
      <c r="BI185" s="49">
        <f t="shared" si="968"/>
        <v>0.00240033092410416</v>
      </c>
      <c r="BJ185" s="49">
        <f t="shared" si="968"/>
        <v>0.00254859377975347</v>
      </c>
      <c r="BK185" s="49"/>
      <c r="BL185" s="49">
        <f t="shared" si="822"/>
        <v>-0.0173586894550936</v>
      </c>
      <c r="BM185" s="49">
        <f t="shared" ref="BM185:BY185" si="969">AX185*LN(AX185)</f>
        <v>-0.0161419238682645</v>
      </c>
      <c r="BN185" s="49">
        <f t="shared" si="969"/>
        <v>-0.0153223464391225</v>
      </c>
      <c r="BO185" s="49">
        <f t="shared" si="969"/>
        <v>-0.0144148015881504</v>
      </c>
      <c r="BP185" s="49">
        <f t="shared" si="969"/>
        <v>-0.0151189819789831</v>
      </c>
      <c r="BQ185" s="49">
        <f t="shared" si="969"/>
        <v>-0.0158782716178163</v>
      </c>
      <c r="BR185" s="49">
        <f t="shared" si="969"/>
        <v>-0.0149532616174032</v>
      </c>
      <c r="BS185" s="49">
        <f t="shared" si="969"/>
        <v>-0.014697440795878</v>
      </c>
      <c r="BT185" s="49">
        <f t="shared" si="969"/>
        <v>-0.0141437742460185</v>
      </c>
      <c r="BU185" s="49">
        <f t="shared" si="969"/>
        <v>-0.0158153396743216</v>
      </c>
      <c r="BV185" s="49">
        <f t="shared" si="969"/>
        <v>-0.0150680378912205</v>
      </c>
      <c r="BW185" s="49">
        <f t="shared" si="969"/>
        <v>-0.0155629968091021</v>
      </c>
      <c r="BX185" s="49">
        <f t="shared" si="969"/>
        <v>-0.0144791529820097</v>
      </c>
      <c r="BY185" s="49">
        <f t="shared" si="969"/>
        <v>-0.0152207462560619</v>
      </c>
      <c r="BZ185" s="49">
        <f t="shared" si="812"/>
        <v>-0.214175765219446</v>
      </c>
      <c r="CA185" s="49"/>
      <c r="CB185" s="49"/>
      <c r="CC185" s="50"/>
      <c r="CD185" s="49"/>
      <c r="CE185" s="49"/>
      <c r="CF185" s="49">
        <f t="shared" si="824"/>
        <v>0.000415672688460431</v>
      </c>
      <c r="CG185" s="49">
        <f t="shared" ref="CG185:CS185" si="970">AX185*$CD$195</f>
        <v>0.000380796116604191</v>
      </c>
      <c r="CH185" s="49">
        <f t="shared" si="970"/>
        <v>0.000357663696495461</v>
      </c>
      <c r="CI185" s="49">
        <f t="shared" si="970"/>
        <v>0.000332395976069001</v>
      </c>
      <c r="CJ185" s="49">
        <f t="shared" si="970"/>
        <v>0.00035196956231485</v>
      </c>
      <c r="CK185" s="49">
        <f t="shared" si="970"/>
        <v>0.00037332256549214</v>
      </c>
      <c r="CL185" s="49">
        <f t="shared" si="970"/>
        <v>0.000347343078293104</v>
      </c>
      <c r="CM185" s="49">
        <f t="shared" si="970"/>
        <v>0.000340225410567341</v>
      </c>
      <c r="CN185" s="49">
        <f t="shared" si="970"/>
        <v>0.00032492242495695</v>
      </c>
      <c r="CO185" s="49">
        <f t="shared" si="970"/>
        <v>0.000371543148560699</v>
      </c>
      <c r="CP185" s="49">
        <f t="shared" si="970"/>
        <v>0.000350546028769698</v>
      </c>
      <c r="CQ185" s="49">
        <f t="shared" si="970"/>
        <v>0.000364425480834936</v>
      </c>
      <c r="CR185" s="49">
        <f t="shared" si="970"/>
        <v>0.000334175393000442</v>
      </c>
      <c r="CS185" s="49">
        <f t="shared" si="970"/>
        <v>0.000354816629405155</v>
      </c>
      <c r="CT185" s="58" t="s">
        <v>65</v>
      </c>
    </row>
    <row r="186" ht="22.5" customHeight="1" spans="1:98">
      <c r="A186" s="42">
        <v>2021</v>
      </c>
      <c r="B186" s="40">
        <v>9.8</v>
      </c>
      <c r="C186" s="40">
        <v>9.1</v>
      </c>
      <c r="D186" s="40">
        <v>8.35</v>
      </c>
      <c r="E186" s="40">
        <v>7.7</v>
      </c>
      <c r="F186" s="40">
        <v>8.18</v>
      </c>
      <c r="G186" s="40">
        <v>8.81</v>
      </c>
      <c r="H186" s="40">
        <v>7.99</v>
      </c>
      <c r="I186" s="40">
        <v>7.92</v>
      </c>
      <c r="J186" s="40">
        <v>7.74</v>
      </c>
      <c r="K186" s="40">
        <v>8.74</v>
      </c>
      <c r="L186" s="40">
        <v>8.01</v>
      </c>
      <c r="M186" s="40">
        <v>8.72</v>
      </c>
      <c r="N186" s="40">
        <v>7.69</v>
      </c>
      <c r="O186" s="40">
        <v>8.05</v>
      </c>
      <c r="Q186" s="50"/>
      <c r="R186" s="49">
        <f t="shared" si="814"/>
        <v>9.85212510024058</v>
      </c>
      <c r="S186" s="49">
        <f t="shared" ref="S186:AE186" si="971">(C186-MIN($B$155:$O$194)/(MAX($B$155:$O$194)-MIN($B$155:$O$194)))</f>
        <v>9.15212510024058</v>
      </c>
      <c r="T186" s="49">
        <f t="shared" si="971"/>
        <v>8.40212510024058</v>
      </c>
      <c r="U186" s="49">
        <f t="shared" si="971"/>
        <v>7.75212510024058</v>
      </c>
      <c r="V186" s="49">
        <f t="shared" si="971"/>
        <v>8.23212510024058</v>
      </c>
      <c r="W186" s="49">
        <f t="shared" si="971"/>
        <v>8.86212510024058</v>
      </c>
      <c r="X186" s="49">
        <f t="shared" si="971"/>
        <v>8.04212510024058</v>
      </c>
      <c r="Y186" s="49">
        <f t="shared" si="971"/>
        <v>7.97212510024058</v>
      </c>
      <c r="Z186" s="49">
        <f t="shared" si="971"/>
        <v>7.79212510024058</v>
      </c>
      <c r="AA186" s="49">
        <f t="shared" si="971"/>
        <v>8.79212510024058</v>
      </c>
      <c r="AB186" s="49">
        <f t="shared" si="971"/>
        <v>8.06212510024058</v>
      </c>
      <c r="AC186" s="49">
        <f t="shared" si="971"/>
        <v>8.77212510024058</v>
      </c>
      <c r="AD186" s="49">
        <f t="shared" si="971"/>
        <v>7.74212510024058</v>
      </c>
      <c r="AE186" s="49">
        <f t="shared" si="971"/>
        <v>8.10212510024058</v>
      </c>
      <c r="AF186" s="50"/>
      <c r="AG186" s="49">
        <f t="shared" si="816"/>
        <v>11.1000251002406</v>
      </c>
      <c r="AH186" s="49">
        <f t="shared" si="817"/>
        <v>10.4000251002406</v>
      </c>
      <c r="AI186" s="49">
        <f t="shared" si="806"/>
        <v>9.65002510024058</v>
      </c>
      <c r="AJ186" s="49">
        <f t="shared" si="807"/>
        <v>9.00002510024058</v>
      </c>
      <c r="AK186" s="49">
        <f t="shared" si="808"/>
        <v>9.48002510024058</v>
      </c>
      <c r="AL186" s="49">
        <f t="shared" ref="AL186:AT186" si="972">W186+1.2479</f>
        <v>10.1100251002406</v>
      </c>
      <c r="AM186" s="49">
        <f t="shared" si="972"/>
        <v>9.29002510024058</v>
      </c>
      <c r="AN186" s="49">
        <f t="shared" si="972"/>
        <v>9.22002510024058</v>
      </c>
      <c r="AO186" s="49">
        <f t="shared" si="972"/>
        <v>9.04002510024058</v>
      </c>
      <c r="AP186" s="49">
        <f t="shared" si="972"/>
        <v>10.0400251002406</v>
      </c>
      <c r="AQ186" s="49">
        <f t="shared" si="972"/>
        <v>9.31002510024058</v>
      </c>
      <c r="AR186" s="49">
        <f t="shared" si="972"/>
        <v>10.0200251002406</v>
      </c>
      <c r="AS186" s="49">
        <f t="shared" si="972"/>
        <v>8.99002510024058</v>
      </c>
      <c r="AT186" s="49">
        <f t="shared" si="972"/>
        <v>9.35002510024058</v>
      </c>
      <c r="AU186" s="49">
        <f t="shared" si="819"/>
        <v>135.000351403368</v>
      </c>
      <c r="AV186" s="50"/>
      <c r="AW186" s="49">
        <f t="shared" si="820"/>
        <v>0.00283745072265645</v>
      </c>
      <c r="AX186" s="49">
        <f t="shared" ref="AX186:BJ186" si="973">AH186/$AU$195</f>
        <v>0.00265851279342452</v>
      </c>
      <c r="AY186" s="49">
        <f t="shared" si="973"/>
        <v>0.00246679358353316</v>
      </c>
      <c r="AZ186" s="49">
        <f t="shared" si="973"/>
        <v>0.00230063693496065</v>
      </c>
      <c r="BA186" s="49">
        <f t="shared" si="973"/>
        <v>0.00242333722929112</v>
      </c>
      <c r="BB186" s="49">
        <f t="shared" si="973"/>
        <v>0.00258438136559986</v>
      </c>
      <c r="BC186" s="49">
        <f t="shared" si="973"/>
        <v>0.00237476836278531</v>
      </c>
      <c r="BD186" s="49">
        <f t="shared" si="973"/>
        <v>0.00235687456986212</v>
      </c>
      <c r="BE186" s="49">
        <f t="shared" si="973"/>
        <v>0.00231086195948819</v>
      </c>
      <c r="BF186" s="49">
        <f t="shared" si="973"/>
        <v>0.00256648757267666</v>
      </c>
      <c r="BG186" s="49">
        <f t="shared" si="973"/>
        <v>0.00237988087504908</v>
      </c>
      <c r="BH186" s="49">
        <f t="shared" si="973"/>
        <v>0.0025613750604129</v>
      </c>
      <c r="BI186" s="49">
        <f t="shared" si="973"/>
        <v>0.00229808067882877</v>
      </c>
      <c r="BJ186" s="49">
        <f t="shared" si="973"/>
        <v>0.00239010589957662</v>
      </c>
      <c r="BK186" s="49"/>
      <c r="BL186" s="49">
        <f t="shared" si="822"/>
        <v>-0.0166412207789749</v>
      </c>
      <c r="BM186" s="49">
        <f t="shared" ref="BM186:BY186" si="974">AX186*LN(AX186)</f>
        <v>-0.0157649500601808</v>
      </c>
      <c r="BN186" s="49">
        <f t="shared" si="974"/>
        <v>-0.0148126912010678</v>
      </c>
      <c r="BO186" s="49">
        <f t="shared" si="974"/>
        <v>-0.0139753784176604</v>
      </c>
      <c r="BP186" s="49">
        <f t="shared" si="974"/>
        <v>-0.0145948142269724</v>
      </c>
      <c r="BQ186" s="49">
        <f t="shared" si="974"/>
        <v>-0.0153984396762872</v>
      </c>
      <c r="BR186" s="49">
        <f t="shared" si="974"/>
        <v>-0.0143503817718748</v>
      </c>
      <c r="BS186" s="49">
        <f t="shared" si="974"/>
        <v>-0.0142600783775034</v>
      </c>
      <c r="BT186" s="49">
        <f t="shared" si="974"/>
        <v>-0.0140272433242479</v>
      </c>
      <c r="BU186" s="49">
        <f t="shared" si="974"/>
        <v>-0.0153096553452842</v>
      </c>
      <c r="BV186" s="49">
        <f t="shared" si="974"/>
        <v>-0.0143761579325551</v>
      </c>
      <c r="BW186" s="49">
        <f t="shared" si="974"/>
        <v>-0.0152842655168713</v>
      </c>
      <c r="BX186" s="49">
        <f t="shared" si="974"/>
        <v>-0.0139624050981925</v>
      </c>
      <c r="BY186" s="49">
        <f t="shared" si="974"/>
        <v>-0.0144276773290006</v>
      </c>
      <c r="BZ186" s="49">
        <f t="shared" si="812"/>
        <v>-0.207185359056673</v>
      </c>
      <c r="CA186" s="49"/>
      <c r="CB186" s="49"/>
      <c r="CC186" s="50"/>
      <c r="CD186" s="49"/>
      <c r="CE186" s="49"/>
      <c r="CF186" s="49">
        <f t="shared" si="824"/>
        <v>0.000395031452055717</v>
      </c>
      <c r="CG186" s="49">
        <f t="shared" ref="CG186:CS186" si="975">AX186*$CD$195</f>
        <v>0.000370119615015546</v>
      </c>
      <c r="CH186" s="49">
        <f t="shared" si="975"/>
        <v>0.000343428361043934</v>
      </c>
      <c r="CI186" s="49">
        <f t="shared" si="975"/>
        <v>0.000320295940935204</v>
      </c>
      <c r="CJ186" s="49">
        <f t="shared" si="975"/>
        <v>0.000337378343477036</v>
      </c>
      <c r="CK186" s="49">
        <f t="shared" si="975"/>
        <v>0.00035979899681319</v>
      </c>
      <c r="CL186" s="49">
        <f t="shared" si="975"/>
        <v>0.000330616559137561</v>
      </c>
      <c r="CM186" s="49">
        <f t="shared" si="975"/>
        <v>0.000328125375433544</v>
      </c>
      <c r="CN186" s="49">
        <f t="shared" si="975"/>
        <v>0.000321719474480357</v>
      </c>
      <c r="CO186" s="49">
        <f t="shared" si="975"/>
        <v>0.000357307813109173</v>
      </c>
      <c r="CP186" s="49">
        <f t="shared" si="975"/>
        <v>0.000331328325910137</v>
      </c>
      <c r="CQ186" s="49">
        <f t="shared" si="975"/>
        <v>0.000356596046336596</v>
      </c>
      <c r="CR186" s="49">
        <f t="shared" si="975"/>
        <v>0.000319940057548916</v>
      </c>
      <c r="CS186" s="49">
        <f t="shared" si="975"/>
        <v>0.00033275185945529</v>
      </c>
      <c r="CT186" s="58">
        <v>2021</v>
      </c>
    </row>
    <row r="187" ht="22.5" customHeight="1" spans="1:98">
      <c r="A187" s="42">
        <v>2020</v>
      </c>
      <c r="B187" s="40">
        <v>9.22</v>
      </c>
      <c r="C187" s="40">
        <v>8.42</v>
      </c>
      <c r="D187" s="40">
        <v>7.83</v>
      </c>
      <c r="E187" s="40">
        <v>7.28</v>
      </c>
      <c r="F187" s="40">
        <v>7.52</v>
      </c>
      <c r="G187" s="40">
        <v>8.7</v>
      </c>
      <c r="H187" s="40">
        <v>7.28</v>
      </c>
      <c r="I187" s="40">
        <v>7.51</v>
      </c>
      <c r="J187" s="40">
        <v>7.34</v>
      </c>
      <c r="K187" s="40">
        <v>8.22</v>
      </c>
      <c r="L187" s="40">
        <v>7.91</v>
      </c>
      <c r="M187" s="40">
        <v>8.11</v>
      </c>
      <c r="N187" s="40">
        <v>7.44</v>
      </c>
      <c r="O187" s="40">
        <v>7.55</v>
      </c>
      <c r="Q187" s="50"/>
      <c r="R187" s="49">
        <f t="shared" si="814"/>
        <v>9.27212510024058</v>
      </c>
      <c r="S187" s="49">
        <f t="shared" ref="S187:AE187" si="976">(C187-MIN($B$155:$O$194)/(MAX($B$155:$O$194)-MIN($B$155:$O$194)))</f>
        <v>8.47212510024058</v>
      </c>
      <c r="T187" s="49">
        <f t="shared" si="976"/>
        <v>7.88212510024058</v>
      </c>
      <c r="U187" s="49">
        <f t="shared" si="976"/>
        <v>7.33212510024058</v>
      </c>
      <c r="V187" s="49">
        <f t="shared" si="976"/>
        <v>7.57212510024058</v>
      </c>
      <c r="W187" s="49">
        <f t="shared" si="976"/>
        <v>8.75212510024058</v>
      </c>
      <c r="X187" s="49">
        <f t="shared" si="976"/>
        <v>7.33212510024058</v>
      </c>
      <c r="Y187" s="49">
        <f t="shared" si="976"/>
        <v>7.56212510024058</v>
      </c>
      <c r="Z187" s="49">
        <f t="shared" si="976"/>
        <v>7.39212510024058</v>
      </c>
      <c r="AA187" s="49">
        <f t="shared" si="976"/>
        <v>8.27212510024058</v>
      </c>
      <c r="AB187" s="49">
        <f t="shared" si="976"/>
        <v>7.96212510024058</v>
      </c>
      <c r="AC187" s="49">
        <f t="shared" si="976"/>
        <v>8.16212510024058</v>
      </c>
      <c r="AD187" s="49">
        <f t="shared" si="976"/>
        <v>7.49212510024058</v>
      </c>
      <c r="AE187" s="49">
        <f t="shared" si="976"/>
        <v>7.60212510024058</v>
      </c>
      <c r="AF187" s="50"/>
      <c r="AG187" s="49">
        <f t="shared" si="816"/>
        <v>10.5200251002406</v>
      </c>
      <c r="AH187" s="49">
        <f t="shared" si="817"/>
        <v>9.72002510024058</v>
      </c>
      <c r="AI187" s="49">
        <f t="shared" si="806"/>
        <v>9.13002510024058</v>
      </c>
      <c r="AJ187" s="49">
        <f t="shared" si="807"/>
        <v>8.58002510024058</v>
      </c>
      <c r="AK187" s="49">
        <f t="shared" si="808"/>
        <v>8.82002510024058</v>
      </c>
      <c r="AL187" s="49">
        <f t="shared" ref="AL187:AT187" si="977">W187+1.2479</f>
        <v>10.0000251002406</v>
      </c>
      <c r="AM187" s="49">
        <f t="shared" si="977"/>
        <v>8.58002510024058</v>
      </c>
      <c r="AN187" s="49">
        <f t="shared" si="977"/>
        <v>8.81002510024058</v>
      </c>
      <c r="AO187" s="49">
        <f t="shared" si="977"/>
        <v>8.64002510024058</v>
      </c>
      <c r="AP187" s="49">
        <f t="shared" si="977"/>
        <v>9.52002510024058</v>
      </c>
      <c r="AQ187" s="49">
        <f t="shared" si="977"/>
        <v>9.21002510024058</v>
      </c>
      <c r="AR187" s="49">
        <f t="shared" si="977"/>
        <v>9.41002510024058</v>
      </c>
      <c r="AS187" s="49">
        <f t="shared" si="977"/>
        <v>8.74002510024058</v>
      </c>
      <c r="AT187" s="49">
        <f t="shared" si="977"/>
        <v>8.85002510024058</v>
      </c>
      <c r="AU187" s="49">
        <f t="shared" si="819"/>
        <v>128.530351403368</v>
      </c>
      <c r="AV187" s="50"/>
      <c r="AW187" s="49">
        <f t="shared" si="820"/>
        <v>0.00268918786700713</v>
      </c>
      <c r="AX187" s="49">
        <f t="shared" ref="AX187:BJ187" si="978">AH187/$AU$195</f>
        <v>0.00248468737645635</v>
      </c>
      <c r="AY187" s="49">
        <f t="shared" si="978"/>
        <v>0.00233386826467515</v>
      </c>
      <c r="AZ187" s="49">
        <f t="shared" si="978"/>
        <v>0.00219327417742149</v>
      </c>
      <c r="BA187" s="49">
        <f t="shared" si="978"/>
        <v>0.00225462432458673</v>
      </c>
      <c r="BB187" s="49">
        <f t="shared" si="978"/>
        <v>0.00255626254814913</v>
      </c>
      <c r="BC187" s="49">
        <f t="shared" si="978"/>
        <v>0.00219327417742149</v>
      </c>
      <c r="BD187" s="49">
        <f t="shared" si="978"/>
        <v>0.00225206806845484</v>
      </c>
      <c r="BE187" s="49">
        <f t="shared" si="978"/>
        <v>0.0022086117142128</v>
      </c>
      <c r="BF187" s="49">
        <f t="shared" si="978"/>
        <v>0.00243356225381866</v>
      </c>
      <c r="BG187" s="49">
        <f t="shared" si="978"/>
        <v>0.00235431831373023</v>
      </c>
      <c r="BH187" s="49">
        <f t="shared" si="978"/>
        <v>0.00240544343636793</v>
      </c>
      <c r="BI187" s="49">
        <f t="shared" si="978"/>
        <v>0.00223417427553165</v>
      </c>
      <c r="BJ187" s="49">
        <f t="shared" si="978"/>
        <v>0.00226229309298238</v>
      </c>
      <c r="BK187" s="49"/>
      <c r="BL187" s="49">
        <f t="shared" si="822"/>
        <v>-0.0159160015231091</v>
      </c>
      <c r="BM187" s="49">
        <f t="shared" ref="BM187:BY187" si="979">AX187*LN(AX187)</f>
        <v>-0.0149021819589011</v>
      </c>
      <c r="BN187" s="49">
        <f t="shared" si="979"/>
        <v>-0.0141437742460185</v>
      </c>
      <c r="BO187" s="49">
        <f t="shared" si="979"/>
        <v>-0.0134280136398733</v>
      </c>
      <c r="BP187" s="49">
        <f t="shared" si="979"/>
        <v>-0.0137414210158433</v>
      </c>
      <c r="BQ187" s="49">
        <f t="shared" si="979"/>
        <v>-0.0152588654838619</v>
      </c>
      <c r="BR187" s="49">
        <f t="shared" si="979"/>
        <v>-0.0134280136398733</v>
      </c>
      <c r="BS187" s="49">
        <f t="shared" si="979"/>
        <v>-0.0137283960242225</v>
      </c>
      <c r="BT187" s="49">
        <f t="shared" si="979"/>
        <v>-0.0135065245186401</v>
      </c>
      <c r="BU187" s="49">
        <f t="shared" si="979"/>
        <v>-0.0146461489925757</v>
      </c>
      <c r="BV187" s="49">
        <f t="shared" si="979"/>
        <v>-0.0142471668265384</v>
      </c>
      <c r="BW187" s="49">
        <f t="shared" si="979"/>
        <v>-0.0145048744630192</v>
      </c>
      <c r="BX187" s="49">
        <f t="shared" si="979"/>
        <v>-0.0136371396548208</v>
      </c>
      <c r="BY187" s="49">
        <f t="shared" si="979"/>
        <v>-0.0137804786143758</v>
      </c>
      <c r="BZ187" s="49">
        <f t="shared" si="812"/>
        <v>-0.198869000601673</v>
      </c>
      <c r="CA187" s="49"/>
      <c r="CB187" s="49"/>
      <c r="CC187" s="50"/>
      <c r="CD187" s="49"/>
      <c r="CE187" s="49"/>
      <c r="CF187" s="49">
        <f t="shared" si="824"/>
        <v>0.000374390215651004</v>
      </c>
      <c r="CG187" s="49">
        <f t="shared" ref="CG187:CS187" si="980">AX187*$CD$195</f>
        <v>0.000345919544747951</v>
      </c>
      <c r="CH187" s="49">
        <f t="shared" si="980"/>
        <v>0.00032492242495695</v>
      </c>
      <c r="CI187" s="49">
        <f t="shared" si="980"/>
        <v>0.000305348838711101</v>
      </c>
      <c r="CJ187" s="49">
        <f t="shared" si="980"/>
        <v>0.000313890039982017</v>
      </c>
      <c r="CK187" s="49">
        <f t="shared" si="980"/>
        <v>0.00035588427956402</v>
      </c>
      <c r="CL187" s="49">
        <f t="shared" si="980"/>
        <v>0.000305348838711101</v>
      </c>
      <c r="CM187" s="49">
        <f t="shared" si="980"/>
        <v>0.000313534156595729</v>
      </c>
      <c r="CN187" s="49">
        <f t="shared" si="980"/>
        <v>0.00030748413902883</v>
      </c>
      <c r="CO187" s="49">
        <f t="shared" si="980"/>
        <v>0.000338801877022188</v>
      </c>
      <c r="CP187" s="49">
        <f t="shared" si="980"/>
        <v>0.000327769492047255</v>
      </c>
      <c r="CQ187" s="49">
        <f t="shared" si="980"/>
        <v>0.000334887159773019</v>
      </c>
      <c r="CR187" s="49">
        <f t="shared" si="980"/>
        <v>0.000311042972891712</v>
      </c>
      <c r="CS187" s="49">
        <f t="shared" si="980"/>
        <v>0.000314957690140882</v>
      </c>
      <c r="CT187" s="58">
        <v>2020</v>
      </c>
    </row>
    <row r="188" ht="22.5" customHeight="1" spans="1:98">
      <c r="A188" s="43">
        <v>2019</v>
      </c>
      <c r="B188" s="40">
        <v>8.66</v>
      </c>
      <c r="C188" s="40">
        <v>7.51</v>
      </c>
      <c r="D188" s="40">
        <v>7.43</v>
      </c>
      <c r="E188" s="40">
        <v>6.67</v>
      </c>
      <c r="F188" s="40">
        <v>7.03</v>
      </c>
      <c r="G188" s="40">
        <v>7.59</v>
      </c>
      <c r="H188" s="40">
        <v>6.59</v>
      </c>
      <c r="I188" s="40">
        <v>7.11</v>
      </c>
      <c r="J188" s="40">
        <v>6.97</v>
      </c>
      <c r="K188" s="40">
        <v>7.44</v>
      </c>
      <c r="L188" s="40">
        <v>7.12</v>
      </c>
      <c r="M188" s="40">
        <v>7.5</v>
      </c>
      <c r="N188" s="40">
        <v>6.71</v>
      </c>
      <c r="O188" s="40">
        <v>6.82</v>
      </c>
      <c r="Q188" s="50"/>
      <c r="R188" s="49">
        <f t="shared" si="814"/>
        <v>8.71212510024058</v>
      </c>
      <c r="S188" s="49">
        <f t="shared" ref="S188:AE188" si="981">(C188-MIN($B$155:$O$194)/(MAX($B$155:$O$194)-MIN($B$155:$O$194)))</f>
        <v>7.56212510024058</v>
      </c>
      <c r="T188" s="49">
        <f t="shared" si="981"/>
        <v>7.48212510024058</v>
      </c>
      <c r="U188" s="49">
        <f t="shared" si="981"/>
        <v>6.72212510024058</v>
      </c>
      <c r="V188" s="49">
        <f t="shared" si="981"/>
        <v>7.08212510024058</v>
      </c>
      <c r="W188" s="49">
        <f t="shared" si="981"/>
        <v>7.64212510024058</v>
      </c>
      <c r="X188" s="49">
        <f t="shared" si="981"/>
        <v>6.64212510024058</v>
      </c>
      <c r="Y188" s="49">
        <f t="shared" si="981"/>
        <v>7.16212510024058</v>
      </c>
      <c r="Z188" s="49">
        <f t="shared" si="981"/>
        <v>7.02212510024058</v>
      </c>
      <c r="AA188" s="49">
        <f t="shared" si="981"/>
        <v>7.49212510024058</v>
      </c>
      <c r="AB188" s="49">
        <f t="shared" si="981"/>
        <v>7.17212510024058</v>
      </c>
      <c r="AC188" s="49">
        <f t="shared" si="981"/>
        <v>7.55212510024058</v>
      </c>
      <c r="AD188" s="49">
        <f t="shared" si="981"/>
        <v>6.76212510024058</v>
      </c>
      <c r="AE188" s="49">
        <f t="shared" si="981"/>
        <v>6.87212510024058</v>
      </c>
      <c r="AF188" s="50"/>
      <c r="AG188" s="49">
        <f t="shared" si="816"/>
        <v>9.96002510024058</v>
      </c>
      <c r="AH188" s="49">
        <f t="shared" si="817"/>
        <v>8.81002510024058</v>
      </c>
      <c r="AI188" s="49">
        <f t="shared" si="806"/>
        <v>8.73002510024058</v>
      </c>
      <c r="AJ188" s="49">
        <f t="shared" si="807"/>
        <v>7.97002510024058</v>
      </c>
      <c r="AK188" s="49">
        <f t="shared" si="808"/>
        <v>8.33002510024058</v>
      </c>
      <c r="AL188" s="49">
        <f t="shared" ref="AL188:AT188" si="982">W188+1.2479</f>
        <v>8.89002510024058</v>
      </c>
      <c r="AM188" s="49">
        <f t="shared" si="982"/>
        <v>7.89002510024058</v>
      </c>
      <c r="AN188" s="49">
        <f t="shared" si="982"/>
        <v>8.41002510024058</v>
      </c>
      <c r="AO188" s="49">
        <f t="shared" si="982"/>
        <v>8.27002510024058</v>
      </c>
      <c r="AP188" s="49">
        <f t="shared" si="982"/>
        <v>8.74002510024058</v>
      </c>
      <c r="AQ188" s="49">
        <f t="shared" si="982"/>
        <v>8.42002510024058</v>
      </c>
      <c r="AR188" s="49">
        <f t="shared" si="982"/>
        <v>8.80002510024058</v>
      </c>
      <c r="AS188" s="49">
        <f t="shared" si="982"/>
        <v>8.01002510024058</v>
      </c>
      <c r="AT188" s="49">
        <f t="shared" si="982"/>
        <v>8.12002510024058</v>
      </c>
      <c r="AU188" s="49">
        <f t="shared" si="819"/>
        <v>119.350351403368</v>
      </c>
      <c r="AV188" s="50"/>
      <c r="AW188" s="49">
        <f t="shared" si="820"/>
        <v>0.00254603752362159</v>
      </c>
      <c r="AX188" s="49">
        <f t="shared" ref="AX188:BJ188" si="983">AH188/$AU$195</f>
        <v>0.00225206806845484</v>
      </c>
      <c r="AY188" s="49">
        <f t="shared" si="983"/>
        <v>0.00223161801939976</v>
      </c>
      <c r="AZ188" s="49">
        <f t="shared" si="983"/>
        <v>0.00203734255337652</v>
      </c>
      <c r="BA188" s="49">
        <f t="shared" si="983"/>
        <v>0.00212936777412437</v>
      </c>
      <c r="BB188" s="49">
        <f t="shared" si="983"/>
        <v>0.00227251811750992</v>
      </c>
      <c r="BC188" s="49">
        <f t="shared" si="983"/>
        <v>0.00201689250432145</v>
      </c>
      <c r="BD188" s="49">
        <f t="shared" si="983"/>
        <v>0.00214981782317945</v>
      </c>
      <c r="BE188" s="49">
        <f t="shared" si="983"/>
        <v>0.00211403023733307</v>
      </c>
      <c r="BF188" s="49">
        <f t="shared" si="983"/>
        <v>0.00223417427553165</v>
      </c>
      <c r="BG188" s="49">
        <f t="shared" si="983"/>
        <v>0.00215237407931134</v>
      </c>
      <c r="BH188" s="49">
        <f t="shared" si="983"/>
        <v>0.00224951181232296</v>
      </c>
      <c r="BI188" s="49">
        <f t="shared" si="983"/>
        <v>0.00204756757790406</v>
      </c>
      <c r="BJ188" s="49">
        <f t="shared" si="983"/>
        <v>0.0020756863953548</v>
      </c>
      <c r="BK188" s="49"/>
      <c r="BL188" s="49">
        <f t="shared" si="822"/>
        <v>-0.0152080347223351</v>
      </c>
      <c r="BM188" s="49">
        <f t="shared" ref="BM188:BY188" si="984">AX188*LN(AX188)</f>
        <v>-0.0137283960242225</v>
      </c>
      <c r="BN188" s="49">
        <f t="shared" si="984"/>
        <v>-0.0136240913582034</v>
      </c>
      <c r="BO188" s="49">
        <f t="shared" si="984"/>
        <v>-0.0126235965111982</v>
      </c>
      <c r="BP188" s="49">
        <f t="shared" si="984"/>
        <v>-0.0130997218377142</v>
      </c>
      <c r="BQ188" s="49">
        <f t="shared" si="984"/>
        <v>-0.0138325149897027</v>
      </c>
      <c r="BR188" s="49">
        <f t="shared" si="984"/>
        <v>-0.0125172328475117</v>
      </c>
      <c r="BS188" s="49">
        <f t="shared" si="984"/>
        <v>-0.0132049811759175</v>
      </c>
      <c r="BT188" s="49">
        <f t="shared" si="984"/>
        <v>-0.013020648549131</v>
      </c>
      <c r="BU188" s="49">
        <f t="shared" si="984"/>
        <v>-0.0136371396548208</v>
      </c>
      <c r="BV188" s="49">
        <f t="shared" si="984"/>
        <v>-0.0132181248771541</v>
      </c>
      <c r="BW188" s="49">
        <f t="shared" si="984"/>
        <v>-0.01371536813107</v>
      </c>
      <c r="BX188" s="49">
        <f t="shared" si="984"/>
        <v>-0.0126767012371883</v>
      </c>
      <c r="BY188" s="49">
        <f t="shared" si="984"/>
        <v>-0.0128224767103173</v>
      </c>
      <c r="BZ188" s="49">
        <f t="shared" si="812"/>
        <v>-0.186929028626487</v>
      </c>
      <c r="CA188" s="49"/>
      <c r="CB188" s="49"/>
      <c r="CC188" s="50"/>
      <c r="CD188" s="49"/>
      <c r="CE188" s="49"/>
      <c r="CF188" s="49">
        <f t="shared" si="824"/>
        <v>0.000354460746018867</v>
      </c>
      <c r="CG188" s="49">
        <f t="shared" ref="CG188:CS188" si="985">AX188*$CD$195</f>
        <v>0.000313534156595729</v>
      </c>
      <c r="CH188" s="49">
        <f t="shared" si="985"/>
        <v>0.000310687089505424</v>
      </c>
      <c r="CI188" s="49">
        <f t="shared" si="985"/>
        <v>0.000283639952147524</v>
      </c>
      <c r="CJ188" s="49">
        <f t="shared" si="985"/>
        <v>0.000296451754053897</v>
      </c>
      <c r="CK188" s="49">
        <f t="shared" si="985"/>
        <v>0.000316381223686034</v>
      </c>
      <c r="CL188" s="49">
        <f t="shared" si="985"/>
        <v>0.000280792885057218</v>
      </c>
      <c r="CM188" s="49">
        <f t="shared" si="985"/>
        <v>0.000299298821144203</v>
      </c>
      <c r="CN188" s="49">
        <f t="shared" si="985"/>
        <v>0.000294316453736168</v>
      </c>
      <c r="CO188" s="49">
        <f t="shared" si="985"/>
        <v>0.000311042972891712</v>
      </c>
      <c r="CP188" s="49">
        <f t="shared" si="985"/>
        <v>0.000299654704530491</v>
      </c>
      <c r="CQ188" s="49">
        <f t="shared" si="985"/>
        <v>0.000313178273209441</v>
      </c>
      <c r="CR188" s="49">
        <f t="shared" si="985"/>
        <v>0.000285063485692676</v>
      </c>
      <c r="CS188" s="49">
        <f t="shared" si="985"/>
        <v>0.000288978202941846</v>
      </c>
      <c r="CT188" s="59">
        <v>2019</v>
      </c>
    </row>
    <row r="189" ht="22.5" customHeight="1" spans="1:98">
      <c r="A189" s="43">
        <v>2018</v>
      </c>
      <c r="B189" s="40">
        <v>8.03</v>
      </c>
      <c r="C189" s="40">
        <v>7</v>
      </c>
      <c r="D189" s="40">
        <v>6.93</v>
      </c>
      <c r="E189" s="40">
        <v>6.18</v>
      </c>
      <c r="F189" s="40">
        <v>6.48</v>
      </c>
      <c r="G189" s="40">
        <v>6.75</v>
      </c>
      <c r="H189" s="40">
        <v>6.08</v>
      </c>
      <c r="I189" s="40">
        <v>6.46</v>
      </c>
      <c r="J189" s="40">
        <v>6.39</v>
      </c>
      <c r="K189" s="40">
        <v>6.7</v>
      </c>
      <c r="L189" s="40">
        <v>6.66</v>
      </c>
      <c r="M189" s="40">
        <v>6.73</v>
      </c>
      <c r="N189" s="40">
        <v>6.55</v>
      </c>
      <c r="O189" s="40">
        <v>6.28</v>
      </c>
      <c r="Q189" s="50"/>
      <c r="R189" s="49">
        <f t="shared" si="814"/>
        <v>8.08212510024058</v>
      </c>
      <c r="S189" s="49">
        <f t="shared" ref="S189:AE189" si="986">(C189-MIN($B$155:$O$194)/(MAX($B$155:$O$194)-MIN($B$155:$O$194)))</f>
        <v>7.05212510024058</v>
      </c>
      <c r="T189" s="49">
        <f t="shared" si="986"/>
        <v>6.98212510024058</v>
      </c>
      <c r="U189" s="49">
        <f t="shared" si="986"/>
        <v>6.23212510024058</v>
      </c>
      <c r="V189" s="49">
        <f t="shared" si="986"/>
        <v>6.53212510024058</v>
      </c>
      <c r="W189" s="49">
        <f t="shared" si="986"/>
        <v>6.80212510024058</v>
      </c>
      <c r="X189" s="49">
        <f t="shared" si="986"/>
        <v>6.13212510024058</v>
      </c>
      <c r="Y189" s="49">
        <f t="shared" si="986"/>
        <v>6.51212510024058</v>
      </c>
      <c r="Z189" s="49">
        <f t="shared" si="986"/>
        <v>6.44212510024058</v>
      </c>
      <c r="AA189" s="49">
        <f t="shared" si="986"/>
        <v>6.75212510024058</v>
      </c>
      <c r="AB189" s="49">
        <f t="shared" si="986"/>
        <v>6.71212510024058</v>
      </c>
      <c r="AC189" s="49">
        <f t="shared" si="986"/>
        <v>6.78212510024058</v>
      </c>
      <c r="AD189" s="49">
        <f t="shared" si="986"/>
        <v>6.60212510024058</v>
      </c>
      <c r="AE189" s="49">
        <f t="shared" si="986"/>
        <v>6.33212510024058</v>
      </c>
      <c r="AF189" s="50"/>
      <c r="AG189" s="49">
        <f t="shared" si="816"/>
        <v>9.33002510024058</v>
      </c>
      <c r="AH189" s="49">
        <f t="shared" si="817"/>
        <v>8.30002510024058</v>
      </c>
      <c r="AI189" s="49">
        <f t="shared" si="806"/>
        <v>8.23002510024058</v>
      </c>
      <c r="AJ189" s="49">
        <f t="shared" si="807"/>
        <v>7.48002510024058</v>
      </c>
      <c r="AK189" s="49">
        <f t="shared" si="808"/>
        <v>7.78002510024058</v>
      </c>
      <c r="AL189" s="49">
        <f t="shared" ref="AL189:AT189" si="987">W189+1.2479</f>
        <v>8.05002510024058</v>
      </c>
      <c r="AM189" s="49">
        <f t="shared" si="987"/>
        <v>7.38002510024058</v>
      </c>
      <c r="AN189" s="49">
        <f t="shared" si="987"/>
        <v>7.76002510024058</v>
      </c>
      <c r="AO189" s="49">
        <f t="shared" si="987"/>
        <v>7.69002510024058</v>
      </c>
      <c r="AP189" s="49">
        <f t="shared" si="987"/>
        <v>8.00002510024058</v>
      </c>
      <c r="AQ189" s="49">
        <f t="shared" si="987"/>
        <v>7.96002510024058</v>
      </c>
      <c r="AR189" s="49">
        <f t="shared" si="987"/>
        <v>8.03002510024058</v>
      </c>
      <c r="AS189" s="49">
        <f t="shared" si="987"/>
        <v>7.85002510024058</v>
      </c>
      <c r="AT189" s="49">
        <f t="shared" si="987"/>
        <v>7.58002510024058</v>
      </c>
      <c r="AU189" s="49">
        <f t="shared" si="819"/>
        <v>111.420351403368</v>
      </c>
      <c r="AV189" s="50"/>
      <c r="AW189" s="49">
        <f t="shared" si="820"/>
        <v>0.00238499338731285</v>
      </c>
      <c r="AX189" s="49">
        <f t="shared" ref="AX189:BJ189" si="988">AH189/$AU$195</f>
        <v>0.00212169900572872</v>
      </c>
      <c r="AY189" s="49">
        <f t="shared" si="988"/>
        <v>0.00210380521280553</v>
      </c>
      <c r="AZ189" s="49">
        <f t="shared" si="988"/>
        <v>0.00191208600291417</v>
      </c>
      <c r="BA189" s="49">
        <f t="shared" si="988"/>
        <v>0.00198877368687071</v>
      </c>
      <c r="BB189" s="49">
        <f t="shared" si="988"/>
        <v>0.0020577926024316</v>
      </c>
      <c r="BC189" s="49">
        <f t="shared" si="988"/>
        <v>0.00188652344159533</v>
      </c>
      <c r="BD189" s="49">
        <f t="shared" si="988"/>
        <v>0.00198366117460695</v>
      </c>
      <c r="BE189" s="49">
        <f t="shared" si="988"/>
        <v>0.00196576738168375</v>
      </c>
      <c r="BF189" s="49">
        <f t="shared" si="988"/>
        <v>0.00204501132177218</v>
      </c>
      <c r="BG189" s="49">
        <f t="shared" si="988"/>
        <v>0.00203478629724464</v>
      </c>
      <c r="BH189" s="49">
        <f t="shared" si="988"/>
        <v>0.00205268009016783</v>
      </c>
      <c r="BI189" s="49">
        <f t="shared" si="988"/>
        <v>0.00200666747979391</v>
      </c>
      <c r="BJ189" s="49">
        <f t="shared" si="988"/>
        <v>0.00193764856423302</v>
      </c>
      <c r="BK189" s="49"/>
      <c r="BL189" s="49">
        <f t="shared" si="822"/>
        <v>-0.0144019231104161</v>
      </c>
      <c r="BM189" s="49">
        <f t="shared" ref="BM189:BY189" si="989">AX189*LN(AX189)</f>
        <v>-0.0130601990526308</v>
      </c>
      <c r="BN189" s="49">
        <f t="shared" si="989"/>
        <v>-0.0129678712530313</v>
      </c>
      <c r="BO189" s="49">
        <f t="shared" si="989"/>
        <v>-0.0119688179873059</v>
      </c>
      <c r="BP189" s="49">
        <f t="shared" si="989"/>
        <v>-0.0123706438068401</v>
      </c>
      <c r="BQ189" s="49">
        <f t="shared" si="989"/>
        <v>-0.0127297549018302</v>
      </c>
      <c r="BR189" s="49">
        <f t="shared" si="989"/>
        <v>-0.0118341985111503</v>
      </c>
      <c r="BS189" s="49">
        <f t="shared" si="989"/>
        <v>-0.0123439487038409</v>
      </c>
      <c r="BT189" s="49">
        <f t="shared" si="989"/>
        <v>-0.0122504118541389</v>
      </c>
      <c r="BU189" s="49">
        <f t="shared" si="989"/>
        <v>-0.0126634298526589</v>
      </c>
      <c r="BV189" s="49">
        <f t="shared" si="989"/>
        <v>-0.01261031232139</v>
      </c>
      <c r="BW189" s="49">
        <f t="shared" si="989"/>
        <v>-0.0127032344362609</v>
      </c>
      <c r="BX189" s="49">
        <f t="shared" si="989"/>
        <v>-0.0124639733894817</v>
      </c>
      <c r="BY189" s="49">
        <f t="shared" si="989"/>
        <v>-0.0121030957089555</v>
      </c>
      <c r="BZ189" s="49">
        <f t="shared" si="812"/>
        <v>-0.176471814889932</v>
      </c>
      <c r="CA189" s="49"/>
      <c r="CB189" s="49"/>
      <c r="CC189" s="50"/>
      <c r="CD189" s="49"/>
      <c r="CE189" s="49"/>
      <c r="CF189" s="49">
        <f t="shared" si="824"/>
        <v>0.000332040092682713</v>
      </c>
      <c r="CG189" s="49">
        <f t="shared" ref="CG189:CS189" si="990">AX189*$CD$195</f>
        <v>0.000295384103895033</v>
      </c>
      <c r="CH189" s="49">
        <f t="shared" si="990"/>
        <v>0.000292892920191016</v>
      </c>
      <c r="CI189" s="49">
        <f t="shared" si="990"/>
        <v>0.000266201666219404</v>
      </c>
      <c r="CJ189" s="49">
        <f t="shared" si="990"/>
        <v>0.000276878167808049</v>
      </c>
      <c r="CK189" s="49">
        <f t="shared" si="990"/>
        <v>0.000286487019237829</v>
      </c>
      <c r="CL189" s="49">
        <f t="shared" si="990"/>
        <v>0.000262642832356522</v>
      </c>
      <c r="CM189" s="49">
        <f t="shared" si="990"/>
        <v>0.000276166401035472</v>
      </c>
      <c r="CN189" s="49">
        <f t="shared" si="990"/>
        <v>0.000273675217331455</v>
      </c>
      <c r="CO189" s="49">
        <f t="shared" si="990"/>
        <v>0.000284707602306388</v>
      </c>
      <c r="CP189" s="49">
        <f t="shared" si="990"/>
        <v>0.000283284068761236</v>
      </c>
      <c r="CQ189" s="49">
        <f t="shared" si="990"/>
        <v>0.000285775252465253</v>
      </c>
      <c r="CR189" s="49">
        <f t="shared" si="990"/>
        <v>0.000279369351512066</v>
      </c>
      <c r="CS189" s="49">
        <f t="shared" si="990"/>
        <v>0.000269760500082286</v>
      </c>
      <c r="CT189" s="59">
        <v>2018</v>
      </c>
    </row>
    <row r="190" ht="22.5" customHeight="1" spans="1:98">
      <c r="A190" s="43">
        <v>2017</v>
      </c>
      <c r="B190" s="40">
        <v>7.28</v>
      </c>
      <c r="C190" s="40">
        <v>6.34</v>
      </c>
      <c r="D190" s="40">
        <v>6.21</v>
      </c>
      <c r="E190" s="40">
        <v>5.49</v>
      </c>
      <c r="F190" s="40">
        <v>5.69</v>
      </c>
      <c r="G190" s="40">
        <v>5.79</v>
      </c>
      <c r="H190" s="40">
        <v>5.58</v>
      </c>
      <c r="I190" s="40">
        <v>5.8</v>
      </c>
      <c r="J190" s="40">
        <v>5.86</v>
      </c>
      <c r="K190" s="40">
        <v>6.21</v>
      </c>
      <c r="L190" s="40">
        <v>6.19</v>
      </c>
      <c r="M190" s="40">
        <v>6.19</v>
      </c>
      <c r="N190" s="40">
        <v>6.04</v>
      </c>
      <c r="O190" s="40">
        <v>5.66</v>
      </c>
      <c r="Q190" s="50"/>
      <c r="R190" s="49">
        <f t="shared" si="814"/>
        <v>7.33212510024058</v>
      </c>
      <c r="S190" s="49">
        <f t="shared" ref="S190:AE190" si="991">(C190-MIN($B$155:$O$194)/(MAX($B$155:$O$194)-MIN($B$155:$O$194)))</f>
        <v>6.39212510024058</v>
      </c>
      <c r="T190" s="49">
        <f t="shared" si="991"/>
        <v>6.26212510024058</v>
      </c>
      <c r="U190" s="49">
        <f t="shared" si="991"/>
        <v>5.54212510024058</v>
      </c>
      <c r="V190" s="49">
        <f t="shared" si="991"/>
        <v>5.74212510024058</v>
      </c>
      <c r="W190" s="49">
        <f t="shared" si="991"/>
        <v>5.84212510024058</v>
      </c>
      <c r="X190" s="49">
        <f t="shared" si="991"/>
        <v>5.63212510024058</v>
      </c>
      <c r="Y190" s="49">
        <f t="shared" si="991"/>
        <v>5.85212510024058</v>
      </c>
      <c r="Z190" s="49">
        <f t="shared" si="991"/>
        <v>5.91212510024058</v>
      </c>
      <c r="AA190" s="49">
        <f t="shared" si="991"/>
        <v>6.26212510024058</v>
      </c>
      <c r="AB190" s="49">
        <f t="shared" si="991"/>
        <v>6.24212510024058</v>
      </c>
      <c r="AC190" s="49">
        <f t="shared" si="991"/>
        <v>6.24212510024058</v>
      </c>
      <c r="AD190" s="49">
        <f t="shared" si="991"/>
        <v>6.09212510024058</v>
      </c>
      <c r="AE190" s="49">
        <f t="shared" si="991"/>
        <v>5.71212510024058</v>
      </c>
      <c r="AF190" s="50"/>
      <c r="AG190" s="49">
        <f t="shared" si="816"/>
        <v>8.58002510024058</v>
      </c>
      <c r="AH190" s="49">
        <f t="shared" si="817"/>
        <v>7.64002510024058</v>
      </c>
      <c r="AI190" s="49">
        <f t="shared" si="806"/>
        <v>7.51002510024058</v>
      </c>
      <c r="AJ190" s="49">
        <f t="shared" si="807"/>
        <v>6.79002510024058</v>
      </c>
      <c r="AK190" s="49">
        <f t="shared" si="808"/>
        <v>6.99002510024058</v>
      </c>
      <c r="AL190" s="49">
        <f t="shared" ref="AL190:AT190" si="992">W190+1.2479</f>
        <v>7.09002510024058</v>
      </c>
      <c r="AM190" s="49">
        <f t="shared" si="992"/>
        <v>6.88002510024058</v>
      </c>
      <c r="AN190" s="49">
        <f t="shared" si="992"/>
        <v>7.10002510024058</v>
      </c>
      <c r="AO190" s="49">
        <f t="shared" si="992"/>
        <v>7.16002510024058</v>
      </c>
      <c r="AP190" s="49">
        <f t="shared" si="992"/>
        <v>7.51002510024058</v>
      </c>
      <c r="AQ190" s="49">
        <f t="shared" si="992"/>
        <v>7.49002510024058</v>
      </c>
      <c r="AR190" s="49">
        <f t="shared" si="992"/>
        <v>7.49002510024058</v>
      </c>
      <c r="AS190" s="49">
        <f t="shared" si="992"/>
        <v>7.34002510024058</v>
      </c>
      <c r="AT190" s="49">
        <f t="shared" si="992"/>
        <v>6.96002510024058</v>
      </c>
      <c r="AU190" s="49">
        <f t="shared" si="819"/>
        <v>102.530351403368</v>
      </c>
      <c r="AV190" s="50"/>
      <c r="AW190" s="49">
        <f t="shared" si="820"/>
        <v>0.00219327417742149</v>
      </c>
      <c r="AX190" s="49">
        <f t="shared" ref="AX190:BJ190" si="993">AH190/$AU$195</f>
        <v>0.00195298610102433</v>
      </c>
      <c r="AY190" s="49">
        <f t="shared" si="993"/>
        <v>0.00191975477130983</v>
      </c>
      <c r="AZ190" s="49">
        <f t="shared" si="993"/>
        <v>0.00173570432981413</v>
      </c>
      <c r="BA190" s="49">
        <f t="shared" si="993"/>
        <v>0.00178682945245182</v>
      </c>
      <c r="BB190" s="49">
        <f t="shared" si="993"/>
        <v>0.00181239201377067</v>
      </c>
      <c r="BC190" s="49">
        <f t="shared" si="993"/>
        <v>0.00175871063500109</v>
      </c>
      <c r="BD190" s="49">
        <f t="shared" si="993"/>
        <v>0.00181494826990255</v>
      </c>
      <c r="BE190" s="49">
        <f t="shared" si="993"/>
        <v>0.00183028580669386</v>
      </c>
      <c r="BF190" s="49">
        <f t="shared" si="993"/>
        <v>0.00191975477130983</v>
      </c>
      <c r="BG190" s="49">
        <f t="shared" si="993"/>
        <v>0.00191464225904606</v>
      </c>
      <c r="BH190" s="49">
        <f t="shared" si="993"/>
        <v>0.00191464225904606</v>
      </c>
      <c r="BI190" s="49">
        <f t="shared" si="993"/>
        <v>0.00187629841706779</v>
      </c>
      <c r="BJ190" s="49">
        <f t="shared" si="993"/>
        <v>0.00177916068405617</v>
      </c>
      <c r="BK190" s="49"/>
      <c r="BL190" s="49">
        <f t="shared" si="822"/>
        <v>-0.0134280136398733</v>
      </c>
      <c r="BM190" s="49">
        <f t="shared" ref="BM190:BY190" si="994">AX190*LN(AX190)</f>
        <v>-0.0121835001804165</v>
      </c>
      <c r="BN190" s="49">
        <f t="shared" si="994"/>
        <v>-0.0120091369805501</v>
      </c>
      <c r="BO190" s="49">
        <f t="shared" si="994"/>
        <v>-0.0110327303210722</v>
      </c>
      <c r="BP190" s="49">
        <f t="shared" si="994"/>
        <v>-0.0113058283035484</v>
      </c>
      <c r="BQ190" s="49">
        <f t="shared" si="994"/>
        <v>-0.0114418260711091</v>
      </c>
      <c r="BR190" s="49">
        <f t="shared" si="994"/>
        <v>-0.0111558081576346</v>
      </c>
      <c r="BS190" s="49">
        <f t="shared" si="994"/>
        <v>-0.0114554059335124</v>
      </c>
      <c r="BT190" s="49">
        <f t="shared" si="994"/>
        <v>-0.0115368096773343</v>
      </c>
      <c r="BU190" s="49">
        <f t="shared" si="994"/>
        <v>-0.0120091369805501</v>
      </c>
      <c r="BV190" s="49">
        <f t="shared" si="994"/>
        <v>-0.0119822610630854</v>
      </c>
      <c r="BW190" s="49">
        <f t="shared" si="994"/>
        <v>-0.0119822610630854</v>
      </c>
      <c r="BX190" s="49">
        <f t="shared" si="994"/>
        <v>-0.0117802539962826</v>
      </c>
      <c r="BY190" s="49">
        <f t="shared" si="994"/>
        <v>-0.0112649578978086</v>
      </c>
      <c r="BZ190" s="49">
        <f t="shared" si="812"/>
        <v>-0.164567930265863</v>
      </c>
      <c r="CA190" s="49"/>
      <c r="CB190" s="49"/>
      <c r="CC190" s="50"/>
      <c r="CD190" s="49"/>
      <c r="CE190" s="49"/>
      <c r="CF190" s="49">
        <f t="shared" si="824"/>
        <v>0.000305348838711101</v>
      </c>
      <c r="CG190" s="49">
        <f t="shared" ref="CG190:CS190" si="995">AX190*$CD$195</f>
        <v>0.000271895800400015</v>
      </c>
      <c r="CH190" s="49">
        <f t="shared" si="995"/>
        <v>0.000267269316378268</v>
      </c>
      <c r="CI190" s="49">
        <f t="shared" si="995"/>
        <v>0.000241645712565521</v>
      </c>
      <c r="CJ190" s="49">
        <f t="shared" si="995"/>
        <v>0.000248763380291284</v>
      </c>
      <c r="CK190" s="49">
        <f t="shared" si="995"/>
        <v>0.000252322214154166</v>
      </c>
      <c r="CL190" s="49">
        <f t="shared" si="995"/>
        <v>0.000244848663042114</v>
      </c>
      <c r="CM190" s="49">
        <f t="shared" si="995"/>
        <v>0.000252678097540454</v>
      </c>
      <c r="CN190" s="49">
        <f t="shared" si="995"/>
        <v>0.000254813397858183</v>
      </c>
      <c r="CO190" s="49">
        <f t="shared" si="995"/>
        <v>0.000267269316378268</v>
      </c>
      <c r="CP190" s="49">
        <f t="shared" si="995"/>
        <v>0.000266557549605692</v>
      </c>
      <c r="CQ190" s="49">
        <f t="shared" si="995"/>
        <v>0.000266557549605692</v>
      </c>
      <c r="CR190" s="49">
        <f t="shared" si="995"/>
        <v>0.00026121929881137</v>
      </c>
      <c r="CS190" s="49">
        <f t="shared" si="995"/>
        <v>0.00024769573013242</v>
      </c>
      <c r="CT190" s="59">
        <v>2017</v>
      </c>
    </row>
    <row r="191" ht="22.5" customHeight="1" spans="1:98">
      <c r="A191" s="43">
        <v>2016</v>
      </c>
      <c r="B191" s="40">
        <v>6.62</v>
      </c>
      <c r="C191" s="40">
        <v>5.88</v>
      </c>
      <c r="D191" s="40">
        <v>5.63</v>
      </c>
      <c r="E191" s="40">
        <v>5.01</v>
      </c>
      <c r="F191" s="40">
        <v>5.21</v>
      </c>
      <c r="G191" s="40">
        <v>5.01</v>
      </c>
      <c r="H191" s="40">
        <v>5.13</v>
      </c>
      <c r="I191" s="40">
        <v>5.19</v>
      </c>
      <c r="J191" s="40">
        <v>5.12</v>
      </c>
      <c r="K191" s="40">
        <v>5.46</v>
      </c>
      <c r="L191" s="40">
        <v>5.86</v>
      </c>
      <c r="M191" s="40">
        <v>5.72</v>
      </c>
      <c r="N191" s="40">
        <v>5.65</v>
      </c>
      <c r="O191" s="40">
        <v>5.13</v>
      </c>
      <c r="Q191" s="50"/>
      <c r="R191" s="49">
        <f t="shared" si="814"/>
        <v>6.67212510024058</v>
      </c>
      <c r="S191" s="49">
        <f t="shared" ref="S191:AE191" si="996">(C191-MIN($B$155:$O$194)/(MAX($B$155:$O$194)-MIN($B$155:$O$194)))</f>
        <v>5.93212510024058</v>
      </c>
      <c r="T191" s="49">
        <f t="shared" si="996"/>
        <v>5.68212510024058</v>
      </c>
      <c r="U191" s="49">
        <f t="shared" si="996"/>
        <v>5.06212510024058</v>
      </c>
      <c r="V191" s="49">
        <f t="shared" si="996"/>
        <v>5.26212510024058</v>
      </c>
      <c r="W191" s="49">
        <f t="shared" si="996"/>
        <v>5.06212510024058</v>
      </c>
      <c r="X191" s="49">
        <f t="shared" si="996"/>
        <v>5.18212510024058</v>
      </c>
      <c r="Y191" s="49">
        <f t="shared" si="996"/>
        <v>5.24212510024058</v>
      </c>
      <c r="Z191" s="49">
        <f t="shared" si="996"/>
        <v>5.17212510024058</v>
      </c>
      <c r="AA191" s="49">
        <f t="shared" si="996"/>
        <v>5.51212510024058</v>
      </c>
      <c r="AB191" s="49">
        <f t="shared" si="996"/>
        <v>5.91212510024058</v>
      </c>
      <c r="AC191" s="49">
        <f t="shared" si="996"/>
        <v>5.77212510024058</v>
      </c>
      <c r="AD191" s="49">
        <f t="shared" si="996"/>
        <v>5.70212510024058</v>
      </c>
      <c r="AE191" s="49">
        <f t="shared" si="996"/>
        <v>5.18212510024058</v>
      </c>
      <c r="AF191" s="50"/>
      <c r="AG191" s="49">
        <f t="shared" si="816"/>
        <v>7.92002510024058</v>
      </c>
      <c r="AH191" s="49">
        <f t="shared" si="817"/>
        <v>7.18002510024058</v>
      </c>
      <c r="AI191" s="49">
        <f t="shared" si="806"/>
        <v>6.93002510024058</v>
      </c>
      <c r="AJ191" s="49">
        <f t="shared" si="807"/>
        <v>6.31002510024058</v>
      </c>
      <c r="AK191" s="49">
        <f t="shared" si="808"/>
        <v>6.51002510024058</v>
      </c>
      <c r="AL191" s="49">
        <f t="shared" ref="AL191:AT191" si="997">W191+1.2479</f>
        <v>6.31002510024058</v>
      </c>
      <c r="AM191" s="49">
        <f t="shared" si="997"/>
        <v>6.43002510024058</v>
      </c>
      <c r="AN191" s="49">
        <f t="shared" si="997"/>
        <v>6.49002510024058</v>
      </c>
      <c r="AO191" s="49">
        <f t="shared" si="997"/>
        <v>6.42002510024058</v>
      </c>
      <c r="AP191" s="49">
        <f t="shared" si="997"/>
        <v>6.76002510024058</v>
      </c>
      <c r="AQ191" s="49">
        <f t="shared" si="997"/>
        <v>7.16002510024058</v>
      </c>
      <c r="AR191" s="49">
        <f t="shared" si="997"/>
        <v>7.02002510024058</v>
      </c>
      <c r="AS191" s="49">
        <f t="shared" si="997"/>
        <v>6.95002510024058</v>
      </c>
      <c r="AT191" s="49">
        <f t="shared" si="997"/>
        <v>6.43002510024058</v>
      </c>
      <c r="AU191" s="49">
        <f t="shared" si="819"/>
        <v>94.8203514033681</v>
      </c>
      <c r="AV191" s="50"/>
      <c r="AW191" s="49">
        <f t="shared" si="820"/>
        <v>0.0020245612727171</v>
      </c>
      <c r="AX191" s="49">
        <f t="shared" ref="AX191:BJ191" si="998">AH191/$AU$195</f>
        <v>0.00183539831895763</v>
      </c>
      <c r="AY191" s="49">
        <f t="shared" si="998"/>
        <v>0.00177149191566051</v>
      </c>
      <c r="AZ191" s="49">
        <f t="shared" si="998"/>
        <v>0.00161300403548366</v>
      </c>
      <c r="BA191" s="49">
        <f t="shared" si="998"/>
        <v>0.00166412915812135</v>
      </c>
      <c r="BB191" s="49">
        <f t="shared" si="998"/>
        <v>0.00161300403548366</v>
      </c>
      <c r="BC191" s="49">
        <f t="shared" si="998"/>
        <v>0.00164367910906627</v>
      </c>
      <c r="BD191" s="49">
        <f t="shared" si="998"/>
        <v>0.00165901664585758</v>
      </c>
      <c r="BE191" s="49">
        <f t="shared" si="998"/>
        <v>0.00164112285293439</v>
      </c>
      <c r="BF191" s="49">
        <f t="shared" si="998"/>
        <v>0.00172803556141847</v>
      </c>
      <c r="BG191" s="49">
        <f t="shared" si="998"/>
        <v>0.00183028580669386</v>
      </c>
      <c r="BH191" s="49">
        <f t="shared" si="998"/>
        <v>0.00179449822084747</v>
      </c>
      <c r="BI191" s="49">
        <f t="shared" si="998"/>
        <v>0.00177660442792428</v>
      </c>
      <c r="BJ191" s="49">
        <f t="shared" si="998"/>
        <v>0.00164367910906627</v>
      </c>
      <c r="BK191" s="49"/>
      <c r="BL191" s="49">
        <f t="shared" si="822"/>
        <v>-0.0125571434080341</v>
      </c>
      <c r="BM191" s="49">
        <f t="shared" ref="BM191:BY191" si="999">AX191*LN(AX191)</f>
        <v>-0.0115639156437393</v>
      </c>
      <c r="BN191" s="49">
        <f t="shared" si="999"/>
        <v>-0.0112240544370495</v>
      </c>
      <c r="BO191" s="49">
        <f t="shared" si="999"/>
        <v>-0.0103710626522775</v>
      </c>
      <c r="BP191" s="49">
        <f t="shared" si="999"/>
        <v>-0.0106478527375757</v>
      </c>
      <c r="BQ191" s="49">
        <f t="shared" si="999"/>
        <v>-0.0103710626522775</v>
      </c>
      <c r="BR191" s="49">
        <f t="shared" si="999"/>
        <v>-0.0105373279318003</v>
      </c>
      <c r="BS191" s="49">
        <f t="shared" si="999"/>
        <v>-0.0106202452174233</v>
      </c>
      <c r="BT191" s="49">
        <f t="shared" si="999"/>
        <v>-0.0105234945058412</v>
      </c>
      <c r="BU191" s="49">
        <f t="shared" si="999"/>
        <v>-0.0109916368086135</v>
      </c>
      <c r="BV191" s="49">
        <f t="shared" si="999"/>
        <v>-0.0115368096773343</v>
      </c>
      <c r="BW191" s="49">
        <f t="shared" si="999"/>
        <v>-0.0113466657961362</v>
      </c>
      <c r="BX191" s="49">
        <f t="shared" si="999"/>
        <v>-0.0112513270907098</v>
      </c>
      <c r="BY191" s="49">
        <f t="shared" si="999"/>
        <v>-0.0105373279318003</v>
      </c>
      <c r="BZ191" s="49">
        <f t="shared" si="812"/>
        <v>-0.154079926490613</v>
      </c>
      <c r="CA191" s="52"/>
      <c r="CB191" s="52" t="s">
        <v>18</v>
      </c>
      <c r="CC191" s="52" t="s">
        <v>19</v>
      </c>
      <c r="CD191" s="52" t="s">
        <v>20</v>
      </c>
      <c r="CE191" s="52" t="s">
        <v>21</v>
      </c>
      <c r="CF191" s="49">
        <f t="shared" si="824"/>
        <v>0.000281860535216083</v>
      </c>
      <c r="CG191" s="49">
        <f t="shared" ref="CG191:CS191" si="1000">AX191*$CD$195</f>
        <v>0.000255525164630759</v>
      </c>
      <c r="CH191" s="49">
        <f t="shared" si="1000"/>
        <v>0.000246628079973555</v>
      </c>
      <c r="CI191" s="49">
        <f t="shared" si="1000"/>
        <v>0.000224563310023689</v>
      </c>
      <c r="CJ191" s="49">
        <f t="shared" si="1000"/>
        <v>0.000231680977749453</v>
      </c>
      <c r="CK191" s="49">
        <f t="shared" si="1000"/>
        <v>0.000224563310023689</v>
      </c>
      <c r="CL191" s="49">
        <f t="shared" si="1000"/>
        <v>0.000228833910659147</v>
      </c>
      <c r="CM191" s="49">
        <f t="shared" si="1000"/>
        <v>0.000230969210976876</v>
      </c>
      <c r="CN191" s="49">
        <f t="shared" si="1000"/>
        <v>0.000228478027272859</v>
      </c>
      <c r="CO191" s="49">
        <f t="shared" si="1000"/>
        <v>0.000240578062406657</v>
      </c>
      <c r="CP191" s="49">
        <f t="shared" si="1000"/>
        <v>0.000254813397858183</v>
      </c>
      <c r="CQ191" s="49">
        <f t="shared" si="1000"/>
        <v>0.000249831030450149</v>
      </c>
      <c r="CR191" s="49">
        <f t="shared" si="1000"/>
        <v>0.000247339846746132</v>
      </c>
      <c r="CS191" s="49">
        <f t="shared" si="1000"/>
        <v>0.000228833910659147</v>
      </c>
      <c r="CT191" s="59">
        <v>2016</v>
      </c>
    </row>
    <row r="192" ht="22.5" customHeight="1" spans="1:98">
      <c r="A192" s="43">
        <v>2015</v>
      </c>
      <c r="B192" s="40">
        <v>6.19</v>
      </c>
      <c r="C192" s="40">
        <v>5.27</v>
      </c>
      <c r="D192" s="40">
        <v>5.16</v>
      </c>
      <c r="E192" s="40">
        <v>4.53</v>
      </c>
      <c r="F192" s="40">
        <v>4.72</v>
      </c>
      <c r="G192" s="40">
        <v>4.7</v>
      </c>
      <c r="H192" s="40">
        <v>4.61</v>
      </c>
      <c r="I192" s="40">
        <v>4.99</v>
      </c>
      <c r="J192" s="40">
        <v>4.62</v>
      </c>
      <c r="K192" s="40">
        <v>4.95</v>
      </c>
      <c r="L192" s="40">
        <v>5.3</v>
      </c>
      <c r="M192" s="40">
        <v>5.05</v>
      </c>
      <c r="N192" s="40">
        <v>5.24</v>
      </c>
      <c r="O192" s="40">
        <v>4.54</v>
      </c>
      <c r="Q192" s="50"/>
      <c r="R192" s="49">
        <f t="shared" si="814"/>
        <v>6.24212510024058</v>
      </c>
      <c r="S192" s="49">
        <f t="shared" ref="S192:AE192" si="1001">(C192-MIN($B$155:$O$194)/(MAX($B$155:$O$194)-MIN($B$155:$O$194)))</f>
        <v>5.32212510024058</v>
      </c>
      <c r="T192" s="49">
        <f t="shared" si="1001"/>
        <v>5.21212510024058</v>
      </c>
      <c r="U192" s="49">
        <f t="shared" si="1001"/>
        <v>4.58212510024058</v>
      </c>
      <c r="V192" s="49">
        <f t="shared" si="1001"/>
        <v>4.77212510024058</v>
      </c>
      <c r="W192" s="49">
        <f t="shared" si="1001"/>
        <v>4.75212510024058</v>
      </c>
      <c r="X192" s="49">
        <f t="shared" si="1001"/>
        <v>4.66212510024058</v>
      </c>
      <c r="Y192" s="49">
        <f t="shared" si="1001"/>
        <v>5.04212510024058</v>
      </c>
      <c r="Z192" s="49">
        <f t="shared" si="1001"/>
        <v>4.67212510024058</v>
      </c>
      <c r="AA192" s="49">
        <f t="shared" si="1001"/>
        <v>5.00212510024058</v>
      </c>
      <c r="AB192" s="49">
        <f t="shared" si="1001"/>
        <v>5.35212510024058</v>
      </c>
      <c r="AC192" s="49">
        <f t="shared" si="1001"/>
        <v>5.10212510024058</v>
      </c>
      <c r="AD192" s="49">
        <f t="shared" si="1001"/>
        <v>5.29212510024058</v>
      </c>
      <c r="AE192" s="49">
        <f t="shared" si="1001"/>
        <v>4.59212510024058</v>
      </c>
      <c r="AF192" s="50"/>
      <c r="AG192" s="49">
        <f t="shared" si="816"/>
        <v>7.49002510024058</v>
      </c>
      <c r="AH192" s="49">
        <f t="shared" si="817"/>
        <v>6.57002510024058</v>
      </c>
      <c r="AI192" s="49">
        <f t="shared" si="806"/>
        <v>6.46002510024058</v>
      </c>
      <c r="AJ192" s="49">
        <f t="shared" si="807"/>
        <v>5.83002510024058</v>
      </c>
      <c r="AK192" s="49">
        <f t="shared" si="808"/>
        <v>6.02002510024058</v>
      </c>
      <c r="AL192" s="49">
        <f t="shared" ref="AL192:AT192" si="1002">W192+1.2479</f>
        <v>6.00002510024058</v>
      </c>
      <c r="AM192" s="49">
        <f t="shared" si="1002"/>
        <v>5.91002510024058</v>
      </c>
      <c r="AN192" s="49">
        <f t="shared" si="1002"/>
        <v>6.29002510024058</v>
      </c>
      <c r="AO192" s="49">
        <f t="shared" si="1002"/>
        <v>5.92002510024058</v>
      </c>
      <c r="AP192" s="49">
        <f t="shared" si="1002"/>
        <v>6.25002510024058</v>
      </c>
      <c r="AQ192" s="49">
        <f t="shared" si="1002"/>
        <v>6.60002510024058</v>
      </c>
      <c r="AR192" s="49">
        <f t="shared" si="1002"/>
        <v>6.35002510024058</v>
      </c>
      <c r="AS192" s="49">
        <f t="shared" si="1002"/>
        <v>6.54002510024058</v>
      </c>
      <c r="AT192" s="49">
        <f t="shared" si="1002"/>
        <v>5.84002510024058</v>
      </c>
      <c r="AU192" s="49">
        <f t="shared" si="819"/>
        <v>88.0703514033681</v>
      </c>
      <c r="AV192" s="50"/>
      <c r="AW192" s="49">
        <f t="shared" si="820"/>
        <v>0.00191464225904606</v>
      </c>
      <c r="AX192" s="49">
        <f t="shared" ref="AX192:BJ192" si="1003">AH192/$AU$195</f>
        <v>0.00167946669491266</v>
      </c>
      <c r="AY192" s="49">
        <f t="shared" si="1003"/>
        <v>0.00165134787746193</v>
      </c>
      <c r="AZ192" s="49">
        <f t="shared" si="1003"/>
        <v>0.00149030374115319</v>
      </c>
      <c r="BA192" s="49">
        <f t="shared" si="1003"/>
        <v>0.001538872607659</v>
      </c>
      <c r="BB192" s="49">
        <f t="shared" si="1003"/>
        <v>0.00153376009539523</v>
      </c>
      <c r="BC192" s="49">
        <f t="shared" si="1003"/>
        <v>0.00151075379020827</v>
      </c>
      <c r="BD192" s="49">
        <f t="shared" si="1003"/>
        <v>0.00160789152321989</v>
      </c>
      <c r="BE192" s="49">
        <f t="shared" si="1003"/>
        <v>0.00151331004634015</v>
      </c>
      <c r="BF192" s="49">
        <f t="shared" si="1003"/>
        <v>0.00159766649869235</v>
      </c>
      <c r="BG192" s="49">
        <f t="shared" si="1003"/>
        <v>0.00168713546330832</v>
      </c>
      <c r="BH192" s="49">
        <f t="shared" si="1003"/>
        <v>0.0016232290600112</v>
      </c>
      <c r="BI192" s="49">
        <f t="shared" si="1003"/>
        <v>0.00167179792651701</v>
      </c>
      <c r="BJ192" s="49">
        <f t="shared" si="1003"/>
        <v>0.00149285999728508</v>
      </c>
      <c r="BK192" s="49"/>
      <c r="BL192" s="49">
        <f t="shared" si="822"/>
        <v>-0.0119822610630854</v>
      </c>
      <c r="BM192" s="49">
        <f t="shared" ref="BM192:BY192" si="1004">AX192*LN(AX192)</f>
        <v>-0.0107305812505207</v>
      </c>
      <c r="BN192" s="49">
        <f t="shared" si="1004"/>
        <v>-0.0105788043813444</v>
      </c>
      <c r="BO192" s="49">
        <f t="shared" si="1004"/>
        <v>-0.00970005221967239</v>
      </c>
      <c r="BP192" s="49">
        <f t="shared" si="1004"/>
        <v>-0.00996682422570494</v>
      </c>
      <c r="BQ192" s="49">
        <f t="shared" si="1004"/>
        <v>-0.00993881600125621</v>
      </c>
      <c r="BR192" s="49">
        <f t="shared" si="1004"/>
        <v>-0.00981256727426284</v>
      </c>
      <c r="BS192" s="49">
        <f t="shared" si="1004"/>
        <v>-0.0103432953536098</v>
      </c>
      <c r="BT192" s="49">
        <f t="shared" si="1004"/>
        <v>-0.00982661211491152</v>
      </c>
      <c r="BU192" s="49">
        <f t="shared" si="1004"/>
        <v>-0.0102877119365312</v>
      </c>
      <c r="BV192" s="49">
        <f t="shared" si="1004"/>
        <v>-0.0107718929008855</v>
      </c>
      <c r="BW192" s="49">
        <f t="shared" si="1004"/>
        <v>-0.0104265486874948</v>
      </c>
      <c r="BX192" s="49">
        <f t="shared" si="1004"/>
        <v>-0.0106892345829607</v>
      </c>
      <c r="BY192" s="49">
        <f t="shared" si="1004"/>
        <v>-0.00971413186931276</v>
      </c>
      <c r="BZ192" s="49">
        <f t="shared" si="812"/>
        <v>-0.144769333861553</v>
      </c>
      <c r="CA192" s="51" t="s">
        <v>27</v>
      </c>
      <c r="CB192" s="51" t="s">
        <v>28</v>
      </c>
      <c r="CC192" s="48" t="s">
        <v>29</v>
      </c>
      <c r="CD192" s="51" t="s">
        <v>30</v>
      </c>
      <c r="CE192" s="51" t="s">
        <v>31</v>
      </c>
      <c r="CF192" s="49">
        <f t="shared" si="824"/>
        <v>0.000266557549605692</v>
      </c>
      <c r="CG192" s="49">
        <f t="shared" ref="CG192:CS192" si="1005">AX192*$CD$195</f>
        <v>0.000233816278067182</v>
      </c>
      <c r="CH192" s="49">
        <f t="shared" si="1005"/>
        <v>0.000229901560818012</v>
      </c>
      <c r="CI192" s="49">
        <f t="shared" si="1005"/>
        <v>0.000207480907481858</v>
      </c>
      <c r="CJ192" s="49">
        <f t="shared" si="1005"/>
        <v>0.000214242691821333</v>
      </c>
      <c r="CK192" s="49">
        <f t="shared" si="1005"/>
        <v>0.000213530925048757</v>
      </c>
      <c r="CL192" s="49">
        <f t="shared" si="1005"/>
        <v>0.000210327974572163</v>
      </c>
      <c r="CM192" s="49">
        <f t="shared" si="1005"/>
        <v>0.000223851543251113</v>
      </c>
      <c r="CN192" s="49">
        <f t="shared" si="1005"/>
        <v>0.000210683857958451</v>
      </c>
      <c r="CO192" s="49">
        <f t="shared" si="1005"/>
        <v>0.00022242800970596</v>
      </c>
      <c r="CP192" s="49">
        <f t="shared" si="1005"/>
        <v>0.000234883928226046</v>
      </c>
      <c r="CQ192" s="49">
        <f t="shared" si="1005"/>
        <v>0.000225986843568842</v>
      </c>
      <c r="CR192" s="49">
        <f t="shared" si="1005"/>
        <v>0.000232748627908317</v>
      </c>
      <c r="CS192" s="49">
        <f t="shared" si="1005"/>
        <v>0.000207836790868146</v>
      </c>
      <c r="CT192" s="59">
        <v>2015</v>
      </c>
    </row>
    <row r="193" ht="22.5" customHeight="1" spans="1:98">
      <c r="A193" s="43">
        <v>2014</v>
      </c>
      <c r="B193" s="40">
        <v>5.32</v>
      </c>
      <c r="C193" s="40">
        <v>4.78</v>
      </c>
      <c r="D193" s="40">
        <v>4.52</v>
      </c>
      <c r="E193" s="40">
        <v>3.71</v>
      </c>
      <c r="F193" s="40">
        <v>4.28</v>
      </c>
      <c r="G193" s="40">
        <v>4.16</v>
      </c>
      <c r="H193" s="40">
        <v>4.01</v>
      </c>
      <c r="I193" s="40">
        <v>4.02</v>
      </c>
      <c r="J193" s="40">
        <v>4.02</v>
      </c>
      <c r="K193" s="40">
        <v>4.09</v>
      </c>
      <c r="L193" s="40">
        <v>4.15</v>
      </c>
      <c r="M193" s="40">
        <v>3.82</v>
      </c>
      <c r="N193" s="40">
        <v>4.05</v>
      </c>
      <c r="O193" s="40">
        <v>3.86</v>
      </c>
      <c r="Q193" s="50"/>
      <c r="R193" s="49">
        <f t="shared" si="814"/>
        <v>5.37212510024058</v>
      </c>
      <c r="S193" s="49">
        <f t="shared" ref="S193:AE193" si="1006">(C193-MIN($B$155:$O$194)/(MAX($B$155:$O$194)-MIN($B$155:$O$194)))</f>
        <v>4.83212510024058</v>
      </c>
      <c r="T193" s="49">
        <f t="shared" si="1006"/>
        <v>4.57212510024058</v>
      </c>
      <c r="U193" s="49">
        <f t="shared" si="1006"/>
        <v>3.76212510024058</v>
      </c>
      <c r="V193" s="49">
        <f t="shared" si="1006"/>
        <v>4.33212510024058</v>
      </c>
      <c r="W193" s="49">
        <f t="shared" si="1006"/>
        <v>4.21212510024058</v>
      </c>
      <c r="X193" s="49">
        <f t="shared" si="1006"/>
        <v>4.06212510024058</v>
      </c>
      <c r="Y193" s="49">
        <f t="shared" si="1006"/>
        <v>4.07212510024058</v>
      </c>
      <c r="Z193" s="49">
        <f t="shared" si="1006"/>
        <v>4.07212510024058</v>
      </c>
      <c r="AA193" s="49">
        <f t="shared" si="1006"/>
        <v>4.14212510024058</v>
      </c>
      <c r="AB193" s="49">
        <f t="shared" si="1006"/>
        <v>4.20212510024058</v>
      </c>
      <c r="AC193" s="49">
        <f t="shared" si="1006"/>
        <v>3.87212510024058</v>
      </c>
      <c r="AD193" s="49">
        <f t="shared" si="1006"/>
        <v>4.10212510024058</v>
      </c>
      <c r="AE193" s="49">
        <f t="shared" si="1006"/>
        <v>3.91212510024058</v>
      </c>
      <c r="AF193" s="50"/>
      <c r="AG193" s="49">
        <f t="shared" si="816"/>
        <v>6.62002510024058</v>
      </c>
      <c r="AH193" s="49">
        <f t="shared" si="817"/>
        <v>6.08002510024058</v>
      </c>
      <c r="AI193" s="49">
        <f t="shared" si="806"/>
        <v>5.82002510024058</v>
      </c>
      <c r="AJ193" s="49">
        <f t="shared" si="807"/>
        <v>5.01002510024058</v>
      </c>
      <c r="AK193" s="49">
        <f t="shared" si="808"/>
        <v>5.58002510024058</v>
      </c>
      <c r="AL193" s="49">
        <f t="shared" ref="AL193:AT193" si="1007">W193+1.2479</f>
        <v>5.46002510024058</v>
      </c>
      <c r="AM193" s="49">
        <f t="shared" si="1007"/>
        <v>5.31002510024058</v>
      </c>
      <c r="AN193" s="49">
        <f t="shared" si="1007"/>
        <v>5.32002510024058</v>
      </c>
      <c r="AO193" s="49">
        <f t="shared" si="1007"/>
        <v>5.32002510024058</v>
      </c>
      <c r="AP193" s="49">
        <f t="shared" si="1007"/>
        <v>5.39002510024058</v>
      </c>
      <c r="AQ193" s="49">
        <f t="shared" si="1007"/>
        <v>5.45002510024058</v>
      </c>
      <c r="AR193" s="49">
        <f t="shared" si="1007"/>
        <v>5.12002510024058</v>
      </c>
      <c r="AS193" s="49">
        <f t="shared" si="1007"/>
        <v>5.35002510024058</v>
      </c>
      <c r="AT193" s="49">
        <f t="shared" si="1007"/>
        <v>5.16002510024058</v>
      </c>
      <c r="AU193" s="49">
        <f t="shared" si="819"/>
        <v>76.9903514033681</v>
      </c>
      <c r="AV193" s="50"/>
      <c r="AW193" s="49">
        <f t="shared" si="820"/>
        <v>0.00169224797557209</v>
      </c>
      <c r="AX193" s="49">
        <f t="shared" ref="AX193:BJ193" si="1008">AH193/$AU$195</f>
        <v>0.00155421014445031</v>
      </c>
      <c r="AY193" s="49">
        <f t="shared" si="1008"/>
        <v>0.00148774748502131</v>
      </c>
      <c r="AZ193" s="49">
        <f t="shared" si="1008"/>
        <v>0.00128069073833864</v>
      </c>
      <c r="BA193" s="49">
        <f t="shared" si="1008"/>
        <v>0.00142639733785607</v>
      </c>
      <c r="BB193" s="49">
        <f t="shared" si="1008"/>
        <v>0.00139572226427346</v>
      </c>
      <c r="BC193" s="49">
        <f t="shared" si="1008"/>
        <v>0.00135737842229518</v>
      </c>
      <c r="BD193" s="49">
        <f t="shared" si="1008"/>
        <v>0.00135993467842707</v>
      </c>
      <c r="BE193" s="49">
        <f t="shared" si="1008"/>
        <v>0.00135993467842707</v>
      </c>
      <c r="BF193" s="49">
        <f t="shared" si="1008"/>
        <v>0.00137782847135026</v>
      </c>
      <c r="BG193" s="49">
        <f t="shared" si="1008"/>
        <v>0.00139316600814157</v>
      </c>
      <c r="BH193" s="49">
        <f t="shared" si="1008"/>
        <v>0.00130880955578937</v>
      </c>
      <c r="BI193" s="49">
        <f t="shared" si="1008"/>
        <v>0.00136760344682272</v>
      </c>
      <c r="BJ193" s="49">
        <f t="shared" si="1008"/>
        <v>0.00131903458031691</v>
      </c>
      <c r="BK193" s="49"/>
      <c r="BL193" s="49">
        <f t="shared" si="822"/>
        <v>-0.0107994146257931</v>
      </c>
      <c r="BM193" s="49">
        <f t="shared" ref="BM193:BY193" si="1009">AX193*LN(AX193)</f>
        <v>-0.0100507472133413</v>
      </c>
      <c r="BN193" s="49">
        <f t="shared" si="1009"/>
        <v>-0.00968596818538985</v>
      </c>
      <c r="BO193" s="49">
        <f t="shared" si="1009"/>
        <v>-0.00852985586834991</v>
      </c>
      <c r="BP193" s="49">
        <f t="shared" si="1009"/>
        <v>-0.00934661598552802</v>
      </c>
      <c r="BQ193" s="49">
        <f t="shared" si="1009"/>
        <v>-0.00917595724076044</v>
      </c>
      <c r="BR193" s="49">
        <f t="shared" si="1009"/>
        <v>-0.00896168391492515</v>
      </c>
      <c r="BS193" s="49">
        <f t="shared" si="1009"/>
        <v>-0.00897600216770666</v>
      </c>
      <c r="BT193" s="49">
        <f t="shared" si="1009"/>
        <v>-0.00897600216770666</v>
      </c>
      <c r="BU193" s="49">
        <f t="shared" si="1009"/>
        <v>-0.00907609590041943</v>
      </c>
      <c r="BV193" s="49">
        <f t="shared" si="1009"/>
        <v>-0.00916170544934428</v>
      </c>
      <c r="BW193" s="49">
        <f t="shared" si="1009"/>
        <v>-0.00868871192382634</v>
      </c>
      <c r="BX193" s="49">
        <f t="shared" si="1009"/>
        <v>-0.00901892813223984</v>
      </c>
      <c r="BY193" s="49">
        <f t="shared" si="1009"/>
        <v>-0.00874632729073094</v>
      </c>
      <c r="BZ193" s="49">
        <f t="shared" si="812"/>
        <v>-0.129194016066062</v>
      </c>
      <c r="CA193" s="53" t="s">
        <v>35</v>
      </c>
      <c r="CB193" s="51"/>
      <c r="CC193" s="54" t="s">
        <v>36</v>
      </c>
      <c r="CD193" s="51"/>
      <c r="CE193" s="53" t="s">
        <v>37</v>
      </c>
      <c r="CF193" s="49">
        <f t="shared" si="824"/>
        <v>0.000235595694998622</v>
      </c>
      <c r="CG193" s="49">
        <f t="shared" ref="CG193:CS193" si="1010">AX193*$CD$195</f>
        <v>0.000216377992139062</v>
      </c>
      <c r="CH193" s="49">
        <f t="shared" si="1010"/>
        <v>0.00020712502409557</v>
      </c>
      <c r="CI193" s="49">
        <f t="shared" si="1010"/>
        <v>0.000178298469806229</v>
      </c>
      <c r="CJ193" s="49">
        <f t="shared" si="1010"/>
        <v>0.000198583822824654</v>
      </c>
      <c r="CK193" s="49">
        <f t="shared" si="1010"/>
        <v>0.000194313222189196</v>
      </c>
      <c r="CL193" s="49">
        <f t="shared" si="1010"/>
        <v>0.000188974971394874</v>
      </c>
      <c r="CM193" s="49">
        <f t="shared" si="1010"/>
        <v>0.000189330854781162</v>
      </c>
      <c r="CN193" s="49">
        <f t="shared" si="1010"/>
        <v>0.000189330854781162</v>
      </c>
      <c r="CO193" s="49">
        <f t="shared" si="1010"/>
        <v>0.000191822038485179</v>
      </c>
      <c r="CP193" s="49">
        <f t="shared" si="1010"/>
        <v>0.000193957338802908</v>
      </c>
      <c r="CQ193" s="49">
        <f t="shared" si="1010"/>
        <v>0.000182213187055399</v>
      </c>
      <c r="CR193" s="49">
        <f t="shared" si="1010"/>
        <v>0.000190398504940026</v>
      </c>
      <c r="CS193" s="49">
        <f t="shared" si="1010"/>
        <v>0.000183636720600551</v>
      </c>
      <c r="CT193" s="59">
        <v>2014</v>
      </c>
    </row>
    <row r="194" ht="22.5" customHeight="1" spans="1:98">
      <c r="A194" s="43">
        <v>2013</v>
      </c>
      <c r="B194" s="40">
        <v>4.7</v>
      </c>
      <c r="C194" s="40">
        <v>4.39</v>
      </c>
      <c r="D194" s="40">
        <v>4.07</v>
      </c>
      <c r="E194" s="40">
        <v>3.33</v>
      </c>
      <c r="F194" s="40">
        <v>3.89</v>
      </c>
      <c r="G194" s="40">
        <v>3.96</v>
      </c>
      <c r="H194" s="40">
        <v>3.71</v>
      </c>
      <c r="I194" s="40">
        <v>3.62</v>
      </c>
      <c r="J194" s="40">
        <v>3.6</v>
      </c>
      <c r="K194" s="40">
        <v>3.77</v>
      </c>
      <c r="L194" s="40">
        <v>3.76</v>
      </c>
      <c r="M194" s="40">
        <v>3.55</v>
      </c>
      <c r="N194" s="40">
        <v>3.92</v>
      </c>
      <c r="O194" s="40">
        <v>3.44</v>
      </c>
      <c r="Q194" s="50"/>
      <c r="R194" s="49">
        <f t="shared" si="814"/>
        <v>4.75212510024058</v>
      </c>
      <c r="S194" s="49">
        <f t="shared" ref="S194:AE194" si="1011">(C194-MIN($B$155:$O$194)/(MAX($B$155:$O$194)-MIN($B$155:$O$194)))</f>
        <v>4.44212510024058</v>
      </c>
      <c r="T194" s="49">
        <f t="shared" si="1011"/>
        <v>4.12212510024058</v>
      </c>
      <c r="U194" s="49">
        <f t="shared" si="1011"/>
        <v>3.38212510024058</v>
      </c>
      <c r="V194" s="49">
        <f t="shared" si="1011"/>
        <v>3.94212510024058</v>
      </c>
      <c r="W194" s="49">
        <f t="shared" si="1011"/>
        <v>4.01212510024058</v>
      </c>
      <c r="X194" s="49">
        <f t="shared" si="1011"/>
        <v>3.76212510024058</v>
      </c>
      <c r="Y194" s="49">
        <f t="shared" si="1011"/>
        <v>3.67212510024058</v>
      </c>
      <c r="Z194" s="49">
        <f t="shared" si="1011"/>
        <v>3.65212510024058</v>
      </c>
      <c r="AA194" s="49">
        <f t="shared" si="1011"/>
        <v>3.82212510024058</v>
      </c>
      <c r="AB194" s="49">
        <f t="shared" si="1011"/>
        <v>3.81212510024058</v>
      </c>
      <c r="AC194" s="49">
        <f t="shared" si="1011"/>
        <v>3.60212510024058</v>
      </c>
      <c r="AD194" s="49">
        <f t="shared" si="1011"/>
        <v>3.97212510024058</v>
      </c>
      <c r="AE194" s="49">
        <f t="shared" si="1011"/>
        <v>3.49212510024058</v>
      </c>
      <c r="AF194" s="50"/>
      <c r="AG194" s="49">
        <f t="shared" si="816"/>
        <v>6.00002510024058</v>
      </c>
      <c r="AH194" s="49">
        <f t="shared" si="817"/>
        <v>5.69002510024058</v>
      </c>
      <c r="AI194" s="49">
        <f t="shared" si="806"/>
        <v>5.37002510024058</v>
      </c>
      <c r="AJ194" s="49">
        <f t="shared" si="807"/>
        <v>4.63002510024058</v>
      </c>
      <c r="AK194" s="49">
        <f t="shared" si="808"/>
        <v>5.19002510024058</v>
      </c>
      <c r="AL194" s="49">
        <f t="shared" ref="AL194:AT194" si="1012">W194+1.2479</f>
        <v>5.26002510024058</v>
      </c>
      <c r="AM194" s="49">
        <f t="shared" si="1012"/>
        <v>5.01002510024058</v>
      </c>
      <c r="AN194" s="49">
        <f t="shared" si="1012"/>
        <v>4.92002510024058</v>
      </c>
      <c r="AO194" s="49">
        <f t="shared" si="1012"/>
        <v>4.90002510024058</v>
      </c>
      <c r="AP194" s="49">
        <f t="shared" si="1012"/>
        <v>5.07002510024058</v>
      </c>
      <c r="AQ194" s="49">
        <f t="shared" si="1012"/>
        <v>5.06002510024058</v>
      </c>
      <c r="AR194" s="49">
        <f t="shared" si="1012"/>
        <v>4.85002510024058</v>
      </c>
      <c r="AS194" s="49">
        <f t="shared" si="1012"/>
        <v>5.22002510024058</v>
      </c>
      <c r="AT194" s="49">
        <f t="shared" si="1012"/>
        <v>4.74002510024058</v>
      </c>
      <c r="AU194" s="49">
        <f t="shared" si="819"/>
        <v>71.9103514033681</v>
      </c>
      <c r="AV194" s="50"/>
      <c r="AW194" s="49">
        <f t="shared" si="820"/>
        <v>0.00153376009539523</v>
      </c>
      <c r="AX194" s="49">
        <f t="shared" ref="AX194:BJ194" si="1013">AH194/$AU$195</f>
        <v>0.0014545161553068</v>
      </c>
      <c r="AY194" s="49">
        <f t="shared" si="1013"/>
        <v>0.00137271595908649</v>
      </c>
      <c r="AZ194" s="49">
        <f t="shared" si="1013"/>
        <v>0.00118355300532702</v>
      </c>
      <c r="BA194" s="49">
        <f t="shared" si="1013"/>
        <v>0.00132670334871257</v>
      </c>
      <c r="BB194" s="49">
        <f t="shared" si="1013"/>
        <v>0.00134459714163576</v>
      </c>
      <c r="BC194" s="49">
        <f t="shared" si="1013"/>
        <v>0.00128069073833864</v>
      </c>
      <c r="BD194" s="49">
        <f t="shared" si="1013"/>
        <v>0.00125768443315168</v>
      </c>
      <c r="BE194" s="49">
        <f t="shared" si="1013"/>
        <v>0.00125257192088791</v>
      </c>
      <c r="BF194" s="49">
        <f t="shared" si="1013"/>
        <v>0.00129602827512995</v>
      </c>
      <c r="BG194" s="49">
        <f t="shared" si="1013"/>
        <v>0.00129347201899807</v>
      </c>
      <c r="BH194" s="49">
        <f t="shared" si="1013"/>
        <v>0.00123979064022849</v>
      </c>
      <c r="BI194" s="49">
        <f t="shared" si="1013"/>
        <v>0.00133437211710822</v>
      </c>
      <c r="BJ194" s="49">
        <f t="shared" si="1013"/>
        <v>0.00121167182277775</v>
      </c>
      <c r="BK194" s="49"/>
      <c r="BL194" s="49">
        <f t="shared" si="822"/>
        <v>-0.00993881600125621</v>
      </c>
      <c r="BM194" s="49">
        <f t="shared" ref="BM194:BY194" si="1014">AX194*LN(AX194)</f>
        <v>-0.00950247327362877</v>
      </c>
      <c r="BN194" s="49">
        <f t="shared" si="1014"/>
        <v>-0.00904752153681415</v>
      </c>
      <c r="BO194" s="49">
        <f t="shared" si="1014"/>
        <v>-0.00797624106036376</v>
      </c>
      <c r="BP194" s="49">
        <f t="shared" si="1014"/>
        <v>-0.008789486765296</v>
      </c>
      <c r="BQ194" s="49">
        <f t="shared" si="1014"/>
        <v>-0.00889002025851418</v>
      </c>
      <c r="BR194" s="49">
        <f t="shared" si="1014"/>
        <v>-0.00852985586834991</v>
      </c>
      <c r="BS194" s="49">
        <f t="shared" si="1014"/>
        <v>-0.00839942410644815</v>
      </c>
      <c r="BT194" s="49">
        <f t="shared" si="1014"/>
        <v>-0.00837038238712896</v>
      </c>
      <c r="BU194" s="49">
        <f t="shared" si="1014"/>
        <v>-0.0086165803056341</v>
      </c>
      <c r="BV194" s="49">
        <f t="shared" si="1014"/>
        <v>-0.00860213889586797</v>
      </c>
      <c r="BW194" s="49">
        <f t="shared" si="1014"/>
        <v>-0.00829768660691177</v>
      </c>
      <c r="BX194" s="49">
        <f t="shared" si="1014"/>
        <v>-0.00883260191168758</v>
      </c>
      <c r="BY194" s="49">
        <f t="shared" si="1014"/>
        <v>-0.00813729013440006</v>
      </c>
      <c r="BZ194" s="49">
        <f t="shared" si="812"/>
        <v>-0.121930519112302</v>
      </c>
      <c r="CA194" s="49"/>
      <c r="CB194" s="49"/>
      <c r="CC194" s="50"/>
      <c r="CD194" s="49"/>
      <c r="CE194" s="49"/>
      <c r="CF194" s="49">
        <f t="shared" si="824"/>
        <v>0.000213530925048757</v>
      </c>
      <c r="CG194" s="49">
        <f t="shared" ref="CG194:CS194" si="1015">AX194*$CD$195</f>
        <v>0.000202498540073824</v>
      </c>
      <c r="CH194" s="49">
        <f t="shared" si="1015"/>
        <v>0.000191110271712603</v>
      </c>
      <c r="CI194" s="49">
        <f t="shared" si="1015"/>
        <v>0.000164774901127279</v>
      </c>
      <c r="CJ194" s="49">
        <f t="shared" si="1015"/>
        <v>0.000184704370759416</v>
      </c>
      <c r="CK194" s="49">
        <f t="shared" si="1015"/>
        <v>0.000187195554463433</v>
      </c>
      <c r="CL194" s="49">
        <f t="shared" si="1015"/>
        <v>0.000178298469806229</v>
      </c>
      <c r="CM194" s="49">
        <f t="shared" si="1015"/>
        <v>0.000175095519329635</v>
      </c>
      <c r="CN194" s="49">
        <f t="shared" si="1015"/>
        <v>0.000174383752557059</v>
      </c>
      <c r="CO194" s="49">
        <f t="shared" si="1015"/>
        <v>0.000180433770123958</v>
      </c>
      <c r="CP194" s="49">
        <f t="shared" si="1015"/>
        <v>0.00018007788673767</v>
      </c>
      <c r="CQ194" s="49">
        <f t="shared" si="1015"/>
        <v>0.000172604335625618</v>
      </c>
      <c r="CR194" s="49">
        <f t="shared" si="1015"/>
        <v>0.00018577202091828</v>
      </c>
      <c r="CS194" s="49">
        <f t="shared" si="1015"/>
        <v>0.000168689618376449</v>
      </c>
      <c r="CT194" s="59">
        <v>2013</v>
      </c>
    </row>
    <row r="195" ht="22.5" customHeight="1" spans="17:98">
      <c r="Q195" s="50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50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>
        <f>SUM(AU155:AU194)</f>
        <v>3911.97105613472</v>
      </c>
      <c r="AV195" s="50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>
        <f>SUM(BZ155:BZ194)</f>
        <v>-6.23002124545494</v>
      </c>
      <c r="CA195" s="49">
        <f>-1/(LN(560))</f>
        <v>-0.158029391597474</v>
      </c>
      <c r="CB195" s="49">
        <f>BZ195*CA195</f>
        <v>0.984526467058581</v>
      </c>
      <c r="CC195" s="50">
        <f>1-CB195</f>
        <v>0.0154735329414193</v>
      </c>
      <c r="CD195" s="49">
        <f>CC195/(CC72+CC113+CC154+CC195+CC246)</f>
        <v>0.139220550651849</v>
      </c>
      <c r="CE195" s="49" t="s">
        <v>66</v>
      </c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</row>
    <row r="196" ht="22.5" customHeight="1" spans="1:98">
      <c r="A196" s="44" t="s">
        <v>67</v>
      </c>
      <c r="B196" s="44">
        <v>2.479</v>
      </c>
      <c r="C196" s="44">
        <v>-3.517</v>
      </c>
      <c r="D196" s="44">
        <v>3.083</v>
      </c>
      <c r="E196" s="44">
        <v>0.094</v>
      </c>
      <c r="F196" s="44">
        <v>2.021</v>
      </c>
      <c r="G196" s="44">
        <v>2.713</v>
      </c>
      <c r="H196" s="44">
        <v>11.117</v>
      </c>
      <c r="I196" s="44">
        <v>1.232</v>
      </c>
      <c r="J196" s="44">
        <v>2.785</v>
      </c>
      <c r="K196" s="44">
        <v>0.308</v>
      </c>
      <c r="L196" s="44">
        <v>2.156</v>
      </c>
      <c r="M196" s="44">
        <v>8.706</v>
      </c>
      <c r="N196" s="44">
        <v>0.266</v>
      </c>
      <c r="O196" s="44">
        <v>-3.827</v>
      </c>
      <c r="P196" s="40"/>
      <c r="Q196" s="50"/>
      <c r="R196" s="49">
        <f>(B196-MIN($B$196:$O$245)/(MAX($B$196:$O$245)-MIN($B$196:$O$245)))</f>
        <v>2.718653373987</v>
      </c>
      <c r="S196" s="49">
        <f t="shared" ref="S196:AE196" si="1016">(C196-MIN($B$196:$O$245)/(MAX($B$196:$O$245)-MIN($B$196:$O$245)))</f>
        <v>-3.277346626013</v>
      </c>
      <c r="T196" s="49">
        <f t="shared" si="1016"/>
        <v>3.322653373987</v>
      </c>
      <c r="U196" s="49">
        <f t="shared" si="1016"/>
        <v>0.333653373987002</v>
      </c>
      <c r="V196" s="49">
        <f t="shared" si="1016"/>
        <v>2.260653373987</v>
      </c>
      <c r="W196" s="49">
        <f t="shared" si="1016"/>
        <v>2.952653373987</v>
      </c>
      <c r="X196" s="49">
        <f t="shared" si="1016"/>
        <v>11.356653373987</v>
      </c>
      <c r="Y196" s="49">
        <f t="shared" si="1016"/>
        <v>1.471653373987</v>
      </c>
      <c r="Z196" s="49">
        <f t="shared" si="1016"/>
        <v>3.024653373987</v>
      </c>
      <c r="AA196" s="49">
        <f t="shared" si="1016"/>
        <v>0.547653373987002</v>
      </c>
      <c r="AB196" s="49">
        <f t="shared" si="1016"/>
        <v>2.395653373987</v>
      </c>
      <c r="AC196" s="49">
        <f t="shared" si="1016"/>
        <v>8.945653373987</v>
      </c>
      <c r="AD196" s="49">
        <f t="shared" si="1016"/>
        <v>0.505653373987001</v>
      </c>
      <c r="AE196" s="49">
        <f t="shared" si="1016"/>
        <v>-3.587346626013</v>
      </c>
      <c r="AF196" s="48" t="s">
        <v>68</v>
      </c>
      <c r="AG196" s="49">
        <f>R196+14.6944</f>
        <v>17.413053373987</v>
      </c>
      <c r="AH196" s="49">
        <f t="shared" ref="AH196:AT196" si="1017">S196+14.6944</f>
        <v>11.417053373987</v>
      </c>
      <c r="AI196" s="49">
        <f t="shared" si="1017"/>
        <v>18.017053373987</v>
      </c>
      <c r="AJ196" s="49">
        <f t="shared" si="1017"/>
        <v>15.028053373987</v>
      </c>
      <c r="AK196" s="49">
        <f t="shared" si="1017"/>
        <v>16.955053373987</v>
      </c>
      <c r="AL196" s="49">
        <f t="shared" si="1017"/>
        <v>17.647053373987</v>
      </c>
      <c r="AM196" s="49">
        <f t="shared" si="1017"/>
        <v>26.051053373987</v>
      </c>
      <c r="AN196" s="49">
        <f t="shared" si="1017"/>
        <v>16.166053373987</v>
      </c>
      <c r="AO196" s="49">
        <f t="shared" si="1017"/>
        <v>17.719053373987</v>
      </c>
      <c r="AP196" s="49">
        <f t="shared" si="1017"/>
        <v>15.242053373987</v>
      </c>
      <c r="AQ196" s="49">
        <f t="shared" si="1017"/>
        <v>17.090053373987</v>
      </c>
      <c r="AR196" s="49">
        <f t="shared" si="1017"/>
        <v>23.640053373987</v>
      </c>
      <c r="AS196" s="49">
        <f t="shared" si="1017"/>
        <v>15.200053373987</v>
      </c>
      <c r="AT196" s="49">
        <f t="shared" si="1017"/>
        <v>11.107053373987</v>
      </c>
      <c r="AU196" s="49">
        <f>SUM(AG196:AT196)</f>
        <v>238.692747235818</v>
      </c>
      <c r="AV196" s="50"/>
      <c r="AW196" s="49">
        <f>AG196/$AU$246</f>
        <v>0.00108544927547471</v>
      </c>
      <c r="AX196" s="49">
        <f t="shared" ref="AX196:AX245" si="1018">AH196/$AU$246</f>
        <v>0.000711686345104956</v>
      </c>
      <c r="AY196" s="49">
        <f t="shared" ref="AY196:AY245" si="1019">AI196/$AU$246</f>
        <v>0.00112309984417774</v>
      </c>
      <c r="AZ196" s="49">
        <f t="shared" ref="AZ196:AZ245" si="1020">AJ196/$AU$246</f>
        <v>0.000936779397400685</v>
      </c>
      <c r="BA196" s="49">
        <f t="shared" ref="BA196:BA245" si="1021">AK196/$AU$246</f>
        <v>0.00105689967205421</v>
      </c>
      <c r="BB196" s="49">
        <f t="shared" ref="BB196:BJ196" si="1022">AL196/$AU$246</f>
        <v>0.0011000357540782</v>
      </c>
      <c r="BC196" s="49">
        <f t="shared" si="1022"/>
        <v>0.00162390227623088</v>
      </c>
      <c r="BD196" s="49">
        <f t="shared" si="1022"/>
        <v>0.00100771705830142</v>
      </c>
      <c r="BE196" s="49">
        <f t="shared" si="1022"/>
        <v>0.00110452390134082</v>
      </c>
      <c r="BF196" s="49">
        <f t="shared" si="1022"/>
        <v>0.000950119168431227</v>
      </c>
      <c r="BG196" s="49">
        <f t="shared" si="1022"/>
        <v>0.00106531494817161</v>
      </c>
      <c r="BH196" s="49">
        <f t="shared" si="1022"/>
        <v>0.00147361167831202</v>
      </c>
      <c r="BI196" s="49">
        <f t="shared" si="1022"/>
        <v>0.000947501082528037</v>
      </c>
      <c r="BJ196" s="49">
        <f t="shared" si="1022"/>
        <v>0.000692362377724264</v>
      </c>
      <c r="BK196" s="49"/>
      <c r="BL196" s="49">
        <f>AW196*LN(AW196)</f>
        <v>-0.00740901765647403</v>
      </c>
      <c r="BM196" s="49">
        <f t="shared" ref="BM196:BM245" si="1023">AX196*LN(AX196)</f>
        <v>-0.00515821243741739</v>
      </c>
      <c r="BN196" s="49">
        <f t="shared" ref="BN196:BY196" si="1024">AY196*LN(AY196)</f>
        <v>-0.00762771531866073</v>
      </c>
      <c r="BO196" s="49">
        <f t="shared" si="1024"/>
        <v>-0.00653222151016202</v>
      </c>
      <c r="BP196" s="49">
        <f t="shared" si="1024"/>
        <v>-0.00724231568864069</v>
      </c>
      <c r="BQ196" s="49">
        <f t="shared" si="1024"/>
        <v>-0.00749389742713116</v>
      </c>
      <c r="BR196" s="49">
        <f t="shared" si="1024"/>
        <v>-0.0104301996269263</v>
      </c>
      <c r="BS196" s="49">
        <f t="shared" si="1024"/>
        <v>-0.00695331607070759</v>
      </c>
      <c r="BT196" s="49">
        <f t="shared" si="1024"/>
        <v>-0.0075199752474164</v>
      </c>
      <c r="BU196" s="49">
        <f t="shared" si="1024"/>
        <v>-0.00661180626769734</v>
      </c>
      <c r="BV196" s="49">
        <f t="shared" si="1024"/>
        <v>-0.00729153196737007</v>
      </c>
      <c r="BW196" s="49">
        <f t="shared" si="1024"/>
        <v>-0.00960800556551751</v>
      </c>
      <c r="BX196" s="49">
        <f t="shared" si="1024"/>
        <v>-0.00659620168459384</v>
      </c>
      <c r="BY196" s="49">
        <f t="shared" si="1024"/>
        <v>-0.00503721398523279</v>
      </c>
      <c r="BZ196" s="49">
        <f>SUM(BL196:BY196)</f>
        <v>-0.101511630453948</v>
      </c>
      <c r="CA196" s="49"/>
      <c r="CB196" s="49"/>
      <c r="CC196" s="50"/>
      <c r="CD196" s="49"/>
      <c r="CE196" s="49"/>
      <c r="CF196" s="49">
        <f>AW196*$CD$246</f>
        <v>0.000107777455630073</v>
      </c>
      <c r="CG196" s="49">
        <f t="shared" ref="CG196:CS196" si="1025">AX196*$CD$246</f>
        <v>7.06654333971824e-5</v>
      </c>
      <c r="CH196" s="49">
        <f t="shared" si="1025"/>
        <v>0.000111515891492092</v>
      </c>
      <c r="CI196" s="49">
        <f t="shared" si="1025"/>
        <v>9.30155855457761e-5</v>
      </c>
      <c r="CJ196" s="49">
        <f t="shared" si="1025"/>
        <v>0.00010494268141682</v>
      </c>
      <c r="CK196" s="49">
        <f t="shared" si="1025"/>
        <v>0.000109225790053438</v>
      </c>
      <c r="CL196" s="49">
        <f t="shared" si="1025"/>
        <v>0.000161242040027623</v>
      </c>
      <c r="CM196" s="49">
        <f t="shared" si="1025"/>
        <v>0.000100059194835474</v>
      </c>
      <c r="CN196" s="49">
        <f t="shared" si="1025"/>
        <v>0.000109671431414473</v>
      </c>
      <c r="CO196" s="49">
        <f t="shared" si="1025"/>
        <v>9.43401307021869e-5</v>
      </c>
      <c r="CP196" s="49">
        <f t="shared" si="1025"/>
        <v>0.000105778258968762</v>
      </c>
      <c r="CQ196" s="49">
        <f t="shared" si="1025"/>
        <v>0.000146319243896286</v>
      </c>
      <c r="CR196" s="49">
        <f t="shared" si="1025"/>
        <v>9.40801732415829e-5</v>
      </c>
      <c r="CS196" s="49">
        <f t="shared" si="1025"/>
        <v>6.87466997593911e-5</v>
      </c>
      <c r="CT196" s="49" t="s">
        <v>67</v>
      </c>
    </row>
    <row r="197" ht="22.5" customHeight="1" spans="1:98">
      <c r="A197" s="44">
        <v>2021</v>
      </c>
      <c r="B197" s="44">
        <v>2.911</v>
      </c>
      <c r="C197" s="44">
        <v>0.458</v>
      </c>
      <c r="D197" s="44">
        <v>4.178</v>
      </c>
      <c r="E197" s="44">
        <v>0.227</v>
      </c>
      <c r="F197" s="44">
        <v>-0.135</v>
      </c>
      <c r="G197" s="44">
        <v>3.786</v>
      </c>
      <c r="H197" s="44">
        <v>1.089</v>
      </c>
      <c r="I197" s="44">
        <v>-5.009</v>
      </c>
      <c r="J197" s="44">
        <v>-1.126</v>
      </c>
      <c r="K197" s="44">
        <v>-2.589</v>
      </c>
      <c r="L197" s="44">
        <v>1.734</v>
      </c>
      <c r="M197" s="44">
        <v>1.731</v>
      </c>
      <c r="N197" s="44">
        <v>12.148</v>
      </c>
      <c r="O197" s="44">
        <v>-0.479</v>
      </c>
      <c r="P197" s="40"/>
      <c r="Q197" s="50"/>
      <c r="R197" s="49">
        <f t="shared" ref="R197:R228" si="1026">(B197-MIN($B$196:$O$245)/(MAX($B$196:$O$245)-MIN($B$196:$O$245)))</f>
        <v>3.150653373987</v>
      </c>
      <c r="S197" s="49">
        <f t="shared" ref="S197:AE197" si="1027">(C197-MIN($B$196:$O$245)/(MAX($B$196:$O$245)-MIN($B$196:$O$245)))</f>
        <v>0.697653373987002</v>
      </c>
      <c r="T197" s="49">
        <f t="shared" si="1027"/>
        <v>4.417653373987</v>
      </c>
      <c r="U197" s="49">
        <f t="shared" si="1027"/>
        <v>0.466653373987002</v>
      </c>
      <c r="V197" s="49">
        <f t="shared" si="1027"/>
        <v>0.104653373987002</v>
      </c>
      <c r="W197" s="49">
        <f t="shared" si="1027"/>
        <v>4.025653373987</v>
      </c>
      <c r="X197" s="49">
        <f t="shared" si="1027"/>
        <v>1.328653373987</v>
      </c>
      <c r="Y197" s="49">
        <f t="shared" si="1027"/>
        <v>-4.769346626013</v>
      </c>
      <c r="Z197" s="49">
        <f t="shared" si="1027"/>
        <v>-0.886346626012998</v>
      </c>
      <c r="AA197" s="49">
        <f t="shared" si="1027"/>
        <v>-2.349346626013</v>
      </c>
      <c r="AB197" s="49">
        <f t="shared" si="1027"/>
        <v>1.973653373987</v>
      </c>
      <c r="AC197" s="49">
        <f t="shared" si="1027"/>
        <v>1.970653373987</v>
      </c>
      <c r="AD197" s="49">
        <f t="shared" si="1027"/>
        <v>12.387653373987</v>
      </c>
      <c r="AE197" s="49">
        <f t="shared" si="1027"/>
        <v>-0.239346626012998</v>
      </c>
      <c r="AF197" s="50"/>
      <c r="AG197" s="49">
        <f t="shared" ref="AG197:AG228" si="1028">R197+14.6944</f>
        <v>17.845053373987</v>
      </c>
      <c r="AH197" s="49">
        <f t="shared" ref="AH197:AT197" si="1029">S197+14.6944</f>
        <v>15.392053373987</v>
      </c>
      <c r="AI197" s="49">
        <f t="shared" si="1029"/>
        <v>19.112053373987</v>
      </c>
      <c r="AJ197" s="49">
        <f t="shared" si="1029"/>
        <v>15.161053373987</v>
      </c>
      <c r="AK197" s="49">
        <f t="shared" si="1029"/>
        <v>14.799053373987</v>
      </c>
      <c r="AL197" s="49">
        <f t="shared" si="1029"/>
        <v>18.720053373987</v>
      </c>
      <c r="AM197" s="49">
        <f t="shared" si="1029"/>
        <v>16.023053373987</v>
      </c>
      <c r="AN197" s="49">
        <f t="shared" si="1029"/>
        <v>9.925053373987</v>
      </c>
      <c r="AO197" s="49">
        <f t="shared" si="1029"/>
        <v>13.808053373987</v>
      </c>
      <c r="AP197" s="49">
        <f t="shared" si="1029"/>
        <v>12.345053373987</v>
      </c>
      <c r="AQ197" s="49">
        <f t="shared" si="1029"/>
        <v>16.668053373987</v>
      </c>
      <c r="AR197" s="49">
        <f t="shared" si="1029"/>
        <v>16.665053373987</v>
      </c>
      <c r="AS197" s="49">
        <f t="shared" si="1029"/>
        <v>27.082053373987</v>
      </c>
      <c r="AT197" s="49">
        <f t="shared" si="1029"/>
        <v>14.455053373987</v>
      </c>
      <c r="AU197" s="49">
        <f t="shared" ref="AU197:AU228" si="1030">SUM(AG197:AT197)</f>
        <v>228.000747235818</v>
      </c>
      <c r="AV197" s="50"/>
      <c r="AW197" s="49">
        <f t="shared" ref="AW197:AW228" si="1031">AG197/$AU$246</f>
        <v>0.00111237815905039</v>
      </c>
      <c r="AX197" s="49">
        <f t="shared" si="1018"/>
        <v>0.000959469475228336</v>
      </c>
      <c r="AY197" s="49">
        <f t="shared" si="1019"/>
        <v>0.00119135708379663</v>
      </c>
      <c r="AZ197" s="49">
        <f t="shared" si="1020"/>
        <v>0.000945070002760789</v>
      </c>
      <c r="BA197" s="49">
        <f t="shared" si="1021"/>
        <v>0.000922504595690433</v>
      </c>
      <c r="BB197" s="49">
        <f t="shared" ref="BB197:BJ197" si="1032">AL197/$AU$246</f>
        <v>0.00116692161536685</v>
      </c>
      <c r="BC197" s="49">
        <f t="shared" si="1032"/>
        <v>0.00099880309915484</v>
      </c>
      <c r="BD197" s="49">
        <f t="shared" si="1032"/>
        <v>0.000618681960163048</v>
      </c>
      <c r="BE197" s="49">
        <f t="shared" si="1032"/>
        <v>0.000860730235450868</v>
      </c>
      <c r="BF197" s="49">
        <f t="shared" si="1032"/>
        <v>0.000769533576489735</v>
      </c>
      <c r="BG197" s="49">
        <f t="shared" si="1032"/>
        <v>0.00103900941838241</v>
      </c>
      <c r="BH197" s="49">
        <f t="shared" si="1032"/>
        <v>0.00103882241224646</v>
      </c>
      <c r="BI197" s="49">
        <f t="shared" si="1032"/>
        <v>0.00168817005161634</v>
      </c>
      <c r="BJ197" s="49">
        <f t="shared" si="1032"/>
        <v>0.00090106122543573</v>
      </c>
      <c r="BK197" s="49"/>
      <c r="BL197" s="49">
        <f t="shared" ref="BL197:BL228" si="1033">AW197*LN(AW197)</f>
        <v>-0.00756556759386115</v>
      </c>
      <c r="BM197" s="49">
        <f t="shared" si="1023"/>
        <v>-0.00666747816834359</v>
      </c>
      <c r="BN197" s="49">
        <f t="shared" ref="BN197:BY197" si="1034">AY197*LN(AY197)</f>
        <v>-0.00802100482274132</v>
      </c>
      <c r="BO197" s="49">
        <f t="shared" si="1034"/>
        <v>-0.00658170523746229</v>
      </c>
      <c r="BP197" s="49">
        <f t="shared" si="1034"/>
        <v>-0.00644684790636843</v>
      </c>
      <c r="BQ197" s="49">
        <f t="shared" si="1034"/>
        <v>-0.00788067221184002</v>
      </c>
      <c r="BR197" s="49">
        <f t="shared" si="1034"/>
        <v>-0.00690068356512396</v>
      </c>
      <c r="BS197" s="49">
        <f t="shared" si="1034"/>
        <v>-0.00457077234053482</v>
      </c>
      <c r="BT197" s="49">
        <f t="shared" si="1034"/>
        <v>-0.00607480110371927</v>
      </c>
      <c r="BU197" s="49">
        <f t="shared" si="1034"/>
        <v>-0.00551734486927864</v>
      </c>
      <c r="BV197" s="49">
        <f t="shared" si="1034"/>
        <v>-0.0071374622140933</v>
      </c>
      <c r="BW197" s="49">
        <f t="shared" si="1034"/>
        <v>-0.00713636456708542</v>
      </c>
      <c r="BX197" s="49">
        <f t="shared" si="1034"/>
        <v>-0.0107774635553785</v>
      </c>
      <c r="BY197" s="49">
        <f t="shared" si="1034"/>
        <v>-0.00631818486118465</v>
      </c>
      <c r="BZ197" s="49">
        <f t="shared" ref="BZ197:BZ228" si="1035">SUM(BL197:BY197)</f>
        <v>-0.0975963530170154</v>
      </c>
      <c r="CA197" s="49"/>
      <c r="CB197" s="49"/>
      <c r="CC197" s="50"/>
      <c r="CD197" s="49"/>
      <c r="CE197" s="49"/>
      <c r="CF197" s="49">
        <f t="shared" ref="CF197:CF228" si="1036">AW197*$CD$246</f>
        <v>0.000110451303796285</v>
      </c>
      <c r="CG197" s="49">
        <f t="shared" ref="CG197:CS197" si="1037">AX197*$CD$246</f>
        <v>9.52685502043439e-5</v>
      </c>
      <c r="CH197" s="49">
        <f t="shared" si="1037"/>
        <v>0.000118293353857838</v>
      </c>
      <c r="CI197" s="49">
        <f t="shared" si="1037"/>
        <v>9.38387841710221e-5</v>
      </c>
      <c r="CJ197" s="49">
        <f t="shared" si="1037"/>
        <v>9.15981984391497e-5</v>
      </c>
      <c r="CK197" s="49">
        <f t="shared" si="1037"/>
        <v>0.000115867084225535</v>
      </c>
      <c r="CL197" s="49">
        <f t="shared" si="1037"/>
        <v>9.91741015767512e-5</v>
      </c>
      <c r="CM197" s="49">
        <f t="shared" si="1037"/>
        <v>6.14307540823937e-5</v>
      </c>
      <c r="CN197" s="49">
        <f t="shared" si="1037"/>
        <v>8.54644402615655e-5</v>
      </c>
      <c r="CO197" s="49">
        <f t="shared" si="1037"/>
        <v>7.64092553838606e-5</v>
      </c>
      <c r="CP197" s="49">
        <f t="shared" si="1037"/>
        <v>0.000103166305436026</v>
      </c>
      <c r="CQ197" s="49">
        <f t="shared" si="1037"/>
        <v>0.000103147737045983</v>
      </c>
      <c r="CR197" s="49">
        <f t="shared" si="1037"/>
        <v>0.000167623376739116</v>
      </c>
      <c r="CS197" s="49">
        <f t="shared" si="1037"/>
        <v>8.94690230475362e-5</v>
      </c>
      <c r="CT197" s="49">
        <v>2021</v>
      </c>
    </row>
    <row r="198" ht="22.5" customHeight="1" spans="1:98">
      <c r="A198" s="44">
        <v>2020</v>
      </c>
      <c r="B198" s="44">
        <v>6.092</v>
      </c>
      <c r="C198" s="44">
        <v>7.617</v>
      </c>
      <c r="D198" s="44">
        <v>0.026</v>
      </c>
      <c r="E198" s="44">
        <v>-8.102</v>
      </c>
      <c r="F198" s="44">
        <v>0.378</v>
      </c>
      <c r="G198" s="44">
        <v>3.674</v>
      </c>
      <c r="H198" s="44">
        <v>7.328</v>
      </c>
      <c r="I198" s="44">
        <v>14.743</v>
      </c>
      <c r="J198" s="44">
        <v>1.902</v>
      </c>
      <c r="K198" s="44">
        <v>3.038</v>
      </c>
      <c r="L198" s="44">
        <v>0.564</v>
      </c>
      <c r="M198" s="44">
        <v>7.062</v>
      </c>
      <c r="N198" s="44">
        <v>16.488</v>
      </c>
      <c r="O198" s="44">
        <v>-0.793</v>
      </c>
      <c r="P198" s="40"/>
      <c r="Q198" s="50"/>
      <c r="R198" s="49">
        <f t="shared" si="1026"/>
        <v>6.331653373987</v>
      </c>
      <c r="S198" s="49">
        <f t="shared" ref="S198:AE198" si="1038">(C198-MIN($B$196:$O$245)/(MAX($B$196:$O$245)-MIN($B$196:$O$245)))</f>
        <v>7.856653373987</v>
      </c>
      <c r="T198" s="49">
        <f t="shared" si="1038"/>
        <v>0.265653373987002</v>
      </c>
      <c r="U198" s="49">
        <f t="shared" si="1038"/>
        <v>-7.862346626013</v>
      </c>
      <c r="V198" s="49">
        <f t="shared" si="1038"/>
        <v>0.617653373987001</v>
      </c>
      <c r="W198" s="49">
        <f t="shared" si="1038"/>
        <v>3.913653373987</v>
      </c>
      <c r="X198" s="49">
        <f t="shared" si="1038"/>
        <v>7.567653373987</v>
      </c>
      <c r="Y198" s="49">
        <f t="shared" si="1038"/>
        <v>14.982653373987</v>
      </c>
      <c r="Z198" s="49">
        <f t="shared" si="1038"/>
        <v>2.141653373987</v>
      </c>
      <c r="AA198" s="49">
        <f t="shared" si="1038"/>
        <v>3.277653373987</v>
      </c>
      <c r="AB198" s="49">
        <f t="shared" si="1038"/>
        <v>0.803653373987001</v>
      </c>
      <c r="AC198" s="49">
        <f t="shared" si="1038"/>
        <v>7.301653373987</v>
      </c>
      <c r="AD198" s="49">
        <f t="shared" si="1038"/>
        <v>16.727653373987</v>
      </c>
      <c r="AE198" s="49">
        <f t="shared" si="1038"/>
        <v>-0.553346626012999</v>
      </c>
      <c r="AF198" s="50"/>
      <c r="AG198" s="49">
        <f t="shared" si="1028"/>
        <v>21.026053373987</v>
      </c>
      <c r="AH198" s="49">
        <f t="shared" ref="AH198:AT198" si="1039">S198+14.6944</f>
        <v>22.551053373987</v>
      </c>
      <c r="AI198" s="49">
        <f t="shared" si="1039"/>
        <v>14.960053373987</v>
      </c>
      <c r="AJ198" s="49">
        <f t="shared" si="1039"/>
        <v>6.832053373987</v>
      </c>
      <c r="AK198" s="49">
        <f t="shared" si="1039"/>
        <v>15.312053373987</v>
      </c>
      <c r="AL198" s="49">
        <f t="shared" si="1039"/>
        <v>18.608053373987</v>
      </c>
      <c r="AM198" s="49">
        <f t="shared" si="1039"/>
        <v>22.262053373987</v>
      </c>
      <c r="AN198" s="49">
        <f t="shared" si="1039"/>
        <v>29.677053373987</v>
      </c>
      <c r="AO198" s="49">
        <f t="shared" si="1039"/>
        <v>16.836053373987</v>
      </c>
      <c r="AP198" s="49">
        <f t="shared" si="1039"/>
        <v>17.972053373987</v>
      </c>
      <c r="AQ198" s="49">
        <f t="shared" si="1039"/>
        <v>15.498053373987</v>
      </c>
      <c r="AR198" s="49">
        <f t="shared" si="1039"/>
        <v>21.996053373987</v>
      </c>
      <c r="AS198" s="49">
        <f t="shared" si="1039"/>
        <v>31.422053373987</v>
      </c>
      <c r="AT198" s="49">
        <f t="shared" si="1039"/>
        <v>14.141053373987</v>
      </c>
      <c r="AU198" s="49">
        <f t="shared" si="1030"/>
        <v>269.093747235818</v>
      </c>
      <c r="AV198" s="50"/>
      <c r="AW198" s="49">
        <f t="shared" si="1031"/>
        <v>0.00131066699852774</v>
      </c>
      <c r="AX198" s="49">
        <f t="shared" si="1018"/>
        <v>0.00140572845096501</v>
      </c>
      <c r="AY198" s="49">
        <f t="shared" si="1019"/>
        <v>0.000932540591652663</v>
      </c>
      <c r="AZ198" s="49">
        <f t="shared" si="1020"/>
        <v>0.000425878634006667</v>
      </c>
      <c r="BA198" s="49">
        <f t="shared" si="1021"/>
        <v>0.000954482644936545</v>
      </c>
      <c r="BB198" s="49">
        <f t="shared" ref="BB198:BJ198" si="1040">AL198/$AU$246</f>
        <v>0.00115994005295835</v>
      </c>
      <c r="BC198" s="49">
        <f t="shared" si="1040"/>
        <v>0.00138771352653591</v>
      </c>
      <c r="BD198" s="49">
        <f t="shared" si="1040"/>
        <v>0.00184993035920632</v>
      </c>
      <c r="BE198" s="49">
        <f t="shared" si="1040"/>
        <v>0.00104948176199517</v>
      </c>
      <c r="BF198" s="49">
        <f t="shared" si="1040"/>
        <v>0.00112029475213861</v>
      </c>
      <c r="BG198" s="49">
        <f t="shared" si="1040"/>
        <v>0.000966077025364959</v>
      </c>
      <c r="BH198" s="49">
        <f t="shared" si="1040"/>
        <v>0.00137113231581571</v>
      </c>
      <c r="BI198" s="49">
        <f t="shared" si="1040"/>
        <v>0.00195870559494602</v>
      </c>
      <c r="BJ198" s="49">
        <f t="shared" si="1040"/>
        <v>0.000881487916540449</v>
      </c>
      <c r="BK198" s="49"/>
      <c r="BL198" s="49">
        <f t="shared" si="1033"/>
        <v>-0.00869918405231244</v>
      </c>
      <c r="BM198" s="49">
        <f t="shared" si="1023"/>
        <v>-0.00923169937728113</v>
      </c>
      <c r="BN198" s="49">
        <f t="shared" ref="BN198:BY198" si="1041">AY198*LN(AY198)</f>
        <v>-0.00650689325297143</v>
      </c>
      <c r="BO198" s="49">
        <f t="shared" si="1041"/>
        <v>-0.0033053957547684</v>
      </c>
      <c r="BP198" s="49">
        <f t="shared" si="1041"/>
        <v>-0.00663779788436534</v>
      </c>
      <c r="BQ198" s="49">
        <f t="shared" si="1041"/>
        <v>-0.00784048366102151</v>
      </c>
      <c r="BR198" s="49">
        <f t="shared" si="1041"/>
        <v>-0.00913129076626525</v>
      </c>
      <c r="BS198" s="49">
        <f t="shared" si="1041"/>
        <v>-0.0116408852537389</v>
      </c>
      <c r="BT198" s="49">
        <f t="shared" si="1041"/>
        <v>-0.00719887690425004</v>
      </c>
      <c r="BU198" s="49">
        <f t="shared" si="1041"/>
        <v>-0.00761146566576484</v>
      </c>
      <c r="BV198" s="49">
        <f t="shared" si="1041"/>
        <v>-0.00670676464349853</v>
      </c>
      <c r="BW198" s="49">
        <f t="shared" si="1041"/>
        <v>-0.00903866653037761</v>
      </c>
      <c r="BX198" s="49">
        <f t="shared" si="1041"/>
        <v>-0.0122134527861726</v>
      </c>
      <c r="BY198" s="49">
        <f t="shared" si="1041"/>
        <v>-0.00620029720743051</v>
      </c>
      <c r="BZ198" s="49">
        <f t="shared" si="1035"/>
        <v>-0.111963153740219</v>
      </c>
      <c r="CA198" s="49"/>
      <c r="CB198" s="49"/>
      <c r="CC198" s="50"/>
      <c r="CD198" s="49"/>
      <c r="CE198" s="49"/>
      <c r="CF198" s="49">
        <f t="shared" si="1036"/>
        <v>0.000130139986705362</v>
      </c>
      <c r="CG198" s="49">
        <f t="shared" ref="CG198:CS198" si="1042">AX198*$CD$246</f>
        <v>0.000139578918310626</v>
      </c>
      <c r="CH198" s="49">
        <f t="shared" si="1042"/>
        <v>9.25947020381316e-5</v>
      </c>
      <c r="CI198" s="49">
        <f t="shared" si="1042"/>
        <v>4.22867439479155e-5</v>
      </c>
      <c r="CJ198" s="49">
        <f t="shared" si="1042"/>
        <v>9.47733931365268e-5</v>
      </c>
      <c r="CK198" s="49">
        <f t="shared" si="1042"/>
        <v>0.000115173864330591</v>
      </c>
      <c r="CL198" s="49">
        <f t="shared" si="1042"/>
        <v>0.000137790163403136</v>
      </c>
      <c r="CM198" s="49">
        <f t="shared" si="1042"/>
        <v>0.000183685034126433</v>
      </c>
      <c r="CN198" s="49">
        <f t="shared" si="1042"/>
        <v>0.000104206135278442</v>
      </c>
      <c r="CO198" s="49">
        <f t="shared" si="1042"/>
        <v>0.000111237365641445</v>
      </c>
      <c r="CP198" s="49">
        <f t="shared" si="1042"/>
        <v>9.59246333192015e-5</v>
      </c>
      <c r="CQ198" s="49">
        <f t="shared" si="1042"/>
        <v>0.000136143766152644</v>
      </c>
      <c r="CR198" s="49">
        <f t="shared" si="1042"/>
        <v>0.000194485647668193</v>
      </c>
      <c r="CS198" s="49">
        <f t="shared" si="1042"/>
        <v>8.75255315563542e-5</v>
      </c>
      <c r="CT198" s="49">
        <v>2020</v>
      </c>
    </row>
    <row r="199" ht="22.5" customHeight="1" spans="1:98">
      <c r="A199" s="44">
        <v>2019</v>
      </c>
      <c r="B199" s="44">
        <v>8.962</v>
      </c>
      <c r="C199" s="44">
        <v>7.993</v>
      </c>
      <c r="D199" s="44">
        <v>5.179</v>
      </c>
      <c r="E199" s="44">
        <v>21.171</v>
      </c>
      <c r="F199" s="44">
        <v>19.651</v>
      </c>
      <c r="G199" s="44">
        <v>25.205</v>
      </c>
      <c r="H199" s="44">
        <v>-5.785</v>
      </c>
      <c r="I199" s="44">
        <v>3.191</v>
      </c>
      <c r="J199" s="44">
        <v>8.037</v>
      </c>
      <c r="K199" s="44">
        <v>14.314</v>
      </c>
      <c r="L199" s="44">
        <v>15.56</v>
      </c>
      <c r="M199" s="44">
        <v>7.528</v>
      </c>
      <c r="N199" s="44">
        <v>-3.446</v>
      </c>
      <c r="O199" s="44">
        <v>11.949</v>
      </c>
      <c r="P199" s="40"/>
      <c r="Q199" s="50"/>
      <c r="R199" s="49">
        <f t="shared" si="1026"/>
        <v>9.201653373987</v>
      </c>
      <c r="S199" s="49">
        <f t="shared" ref="S199:AE199" si="1043">(C199-MIN($B$196:$O$245)/(MAX($B$196:$O$245)-MIN($B$196:$O$245)))</f>
        <v>8.232653373987</v>
      </c>
      <c r="T199" s="49">
        <f t="shared" si="1043"/>
        <v>5.418653373987</v>
      </c>
      <c r="U199" s="49">
        <f t="shared" si="1043"/>
        <v>21.410653373987</v>
      </c>
      <c r="V199" s="49">
        <f t="shared" si="1043"/>
        <v>19.890653373987</v>
      </c>
      <c r="W199" s="49">
        <f t="shared" si="1043"/>
        <v>25.444653373987</v>
      </c>
      <c r="X199" s="49">
        <f t="shared" si="1043"/>
        <v>-5.545346626013</v>
      </c>
      <c r="Y199" s="49">
        <f t="shared" si="1043"/>
        <v>3.430653373987</v>
      </c>
      <c r="Z199" s="49">
        <f t="shared" si="1043"/>
        <v>8.276653373987</v>
      </c>
      <c r="AA199" s="49">
        <f t="shared" si="1043"/>
        <v>14.553653373987</v>
      </c>
      <c r="AB199" s="49">
        <f t="shared" si="1043"/>
        <v>15.799653373987</v>
      </c>
      <c r="AC199" s="49">
        <f t="shared" si="1043"/>
        <v>7.767653373987</v>
      </c>
      <c r="AD199" s="49">
        <f t="shared" si="1043"/>
        <v>-3.206346626013</v>
      </c>
      <c r="AE199" s="49">
        <f t="shared" si="1043"/>
        <v>12.188653373987</v>
      </c>
      <c r="AF199" s="50"/>
      <c r="AG199" s="49">
        <f t="shared" si="1028"/>
        <v>23.896053373987</v>
      </c>
      <c r="AH199" s="49">
        <f t="shared" ref="AH199:AT199" si="1044">S199+14.6944</f>
        <v>22.927053373987</v>
      </c>
      <c r="AI199" s="49">
        <f t="shared" si="1044"/>
        <v>20.113053373987</v>
      </c>
      <c r="AJ199" s="49">
        <f t="shared" si="1044"/>
        <v>36.105053373987</v>
      </c>
      <c r="AK199" s="49">
        <f t="shared" si="1044"/>
        <v>34.585053373987</v>
      </c>
      <c r="AL199" s="49">
        <f t="shared" si="1044"/>
        <v>40.139053373987</v>
      </c>
      <c r="AM199" s="49">
        <f t="shared" si="1044"/>
        <v>9.149053373987</v>
      </c>
      <c r="AN199" s="49">
        <f t="shared" si="1044"/>
        <v>18.125053373987</v>
      </c>
      <c r="AO199" s="49">
        <f t="shared" si="1044"/>
        <v>22.971053373987</v>
      </c>
      <c r="AP199" s="49">
        <f t="shared" si="1044"/>
        <v>29.248053373987</v>
      </c>
      <c r="AQ199" s="49">
        <f t="shared" si="1044"/>
        <v>30.494053373987</v>
      </c>
      <c r="AR199" s="49">
        <f t="shared" si="1044"/>
        <v>22.462053373987</v>
      </c>
      <c r="AS199" s="49">
        <f t="shared" si="1044"/>
        <v>11.488053373987</v>
      </c>
      <c r="AT199" s="49">
        <f t="shared" si="1044"/>
        <v>26.883053373987</v>
      </c>
      <c r="AU199" s="49">
        <f t="shared" si="1030"/>
        <v>348.585747235818</v>
      </c>
      <c r="AV199" s="50"/>
      <c r="AW199" s="49">
        <f t="shared" si="1031"/>
        <v>0.00148956953524575</v>
      </c>
      <c r="AX199" s="49">
        <f t="shared" si="1018"/>
        <v>0.00142916655333643</v>
      </c>
      <c r="AY199" s="49">
        <f t="shared" si="1019"/>
        <v>0.00125375479782267</v>
      </c>
      <c r="AZ199" s="49">
        <f t="shared" si="1020"/>
        <v>0.00225062217315175</v>
      </c>
      <c r="BA199" s="49">
        <f t="shared" si="1021"/>
        <v>0.00215587239760772</v>
      </c>
      <c r="BB199" s="49">
        <f t="shared" ref="BB199:BJ199" si="1045">AL199/$AU$246</f>
        <v>0.00250208309061533</v>
      </c>
      <c r="BC199" s="49">
        <f t="shared" si="1045"/>
        <v>0.000570309706332672</v>
      </c>
      <c r="BD199" s="49">
        <f t="shared" si="1045"/>
        <v>0.00112983206507166</v>
      </c>
      <c r="BE199" s="49">
        <f t="shared" si="1045"/>
        <v>0.00143190930999691</v>
      </c>
      <c r="BF199" s="49">
        <f t="shared" si="1045"/>
        <v>0.00182318848176659</v>
      </c>
      <c r="BG199" s="49">
        <f t="shared" si="1045"/>
        <v>0.00190085836356124</v>
      </c>
      <c r="BH199" s="49">
        <f t="shared" si="1045"/>
        <v>0.00140018060226539</v>
      </c>
      <c r="BI199" s="49">
        <f t="shared" si="1045"/>
        <v>0.00071611215698892</v>
      </c>
      <c r="BJ199" s="49">
        <f t="shared" si="1045"/>
        <v>0.00167576531126551</v>
      </c>
      <c r="BK199" s="49"/>
      <c r="BL199" s="49">
        <f t="shared" si="1033"/>
        <v>-0.00969600746339989</v>
      </c>
      <c r="BM199" s="49">
        <f t="shared" si="1023"/>
        <v>-0.00936198965435553</v>
      </c>
      <c r="BN199" s="49">
        <f t="shared" ref="BN199:BY199" si="1046">AY199*LN(AY199)</f>
        <v>-0.00837710359355816</v>
      </c>
      <c r="BO199" s="49">
        <f t="shared" si="1046"/>
        <v>-0.0137210274129221</v>
      </c>
      <c r="BP199" s="49">
        <f t="shared" si="1046"/>
        <v>-0.0132361075331655</v>
      </c>
      <c r="BQ199" s="49">
        <f t="shared" si="1046"/>
        <v>-0.0149890581731124</v>
      </c>
      <c r="BR199" s="49">
        <f t="shared" si="1046"/>
        <v>-0.00425983196925441</v>
      </c>
      <c r="BS199" s="49">
        <f t="shared" si="1046"/>
        <v>-0.00766668593394192</v>
      </c>
      <c r="BT199" s="49">
        <f t="shared" si="1046"/>
        <v>-0.00937721114438607</v>
      </c>
      <c r="BU199" s="49">
        <f t="shared" si="1046"/>
        <v>-0.0114991567751478</v>
      </c>
      <c r="BV199" s="49">
        <f t="shared" si="1046"/>
        <v>-0.0119097325103488</v>
      </c>
      <c r="BW199" s="49">
        <f t="shared" si="1046"/>
        <v>-0.00920080243399539</v>
      </c>
      <c r="BX199" s="49">
        <f t="shared" si="1046"/>
        <v>-0.00518585061607671</v>
      </c>
      <c r="BY199" s="49">
        <f t="shared" si="1046"/>
        <v>-0.010710629379689</v>
      </c>
      <c r="BZ199" s="49">
        <f t="shared" si="1035"/>
        <v>-0.139191194593354</v>
      </c>
      <c r="CA199" s="49"/>
      <c r="CB199" s="49"/>
      <c r="CC199" s="50"/>
      <c r="CD199" s="49"/>
      <c r="CE199" s="49"/>
      <c r="CF199" s="49">
        <f t="shared" si="1036"/>
        <v>0.0001479037465133</v>
      </c>
      <c r="CG199" s="49">
        <f t="shared" ref="CG199:CS199" si="1047">AX199*$CD$246</f>
        <v>0.000141906156529366</v>
      </c>
      <c r="CH199" s="49">
        <f t="shared" si="1047"/>
        <v>0.0001244890066689</v>
      </c>
      <c r="CI199" s="49">
        <f t="shared" si="1047"/>
        <v>0.000223470904525536</v>
      </c>
      <c r="CJ199" s="49">
        <f t="shared" si="1047"/>
        <v>0.000214062920237011</v>
      </c>
      <c r="CK199" s="49">
        <f t="shared" si="1047"/>
        <v>0.000248439199670212</v>
      </c>
      <c r="CL199" s="49">
        <f t="shared" si="1047"/>
        <v>5.66277305245679e-5</v>
      </c>
      <c r="CM199" s="49">
        <f t="shared" si="1047"/>
        <v>0.000112184353533645</v>
      </c>
      <c r="CN199" s="49">
        <f t="shared" si="1047"/>
        <v>0.000142178492916665</v>
      </c>
      <c r="CO199" s="49">
        <f t="shared" si="1047"/>
        <v>0.000181029754350263</v>
      </c>
      <c r="CP199" s="49">
        <f t="shared" si="1047"/>
        <v>0.000188741825681515</v>
      </c>
      <c r="CQ199" s="49">
        <f t="shared" si="1047"/>
        <v>0.000139028056072679</v>
      </c>
      <c r="CR199" s="49">
        <f t="shared" si="1047"/>
        <v>7.110488529487e-5</v>
      </c>
      <c r="CS199" s="49">
        <f t="shared" si="1047"/>
        <v>0.000166391673532921</v>
      </c>
      <c r="CT199" s="49">
        <v>2019</v>
      </c>
    </row>
    <row r="200" ht="22.5" customHeight="1" spans="1:98">
      <c r="A200" s="44">
        <v>2018</v>
      </c>
      <c r="B200" s="44">
        <v>10.594</v>
      </c>
      <c r="C200" s="44">
        <v>3.604</v>
      </c>
      <c r="D200" s="44">
        <v>-5.992</v>
      </c>
      <c r="E200" s="44">
        <v>-4.506</v>
      </c>
      <c r="F200" s="44">
        <v>8.485</v>
      </c>
      <c r="G200" s="44">
        <v>-4.455</v>
      </c>
      <c r="H200" s="44">
        <v>7.352</v>
      </c>
      <c r="I200" s="44">
        <v>17.341</v>
      </c>
      <c r="J200" s="44">
        <v>1.979</v>
      </c>
      <c r="K200" s="44">
        <v>1.287</v>
      </c>
      <c r="L200" s="44">
        <v>5.142</v>
      </c>
      <c r="M200" s="44">
        <v>-0.801</v>
      </c>
      <c r="N200" s="44">
        <v>5.265</v>
      </c>
      <c r="O200" s="44">
        <v>-2</v>
      </c>
      <c r="P200" s="40"/>
      <c r="Q200" s="50"/>
      <c r="R200" s="49">
        <f t="shared" si="1026"/>
        <v>10.833653373987</v>
      </c>
      <c r="S200" s="49">
        <f t="shared" ref="S200:AE200" si="1048">(C200-MIN($B$196:$O$245)/(MAX($B$196:$O$245)-MIN($B$196:$O$245)))</f>
        <v>3.843653373987</v>
      </c>
      <c r="T200" s="49">
        <f t="shared" si="1048"/>
        <v>-5.752346626013</v>
      </c>
      <c r="U200" s="49">
        <f t="shared" si="1048"/>
        <v>-4.266346626013</v>
      </c>
      <c r="V200" s="49">
        <f t="shared" si="1048"/>
        <v>8.724653373987</v>
      </c>
      <c r="W200" s="49">
        <f t="shared" si="1048"/>
        <v>-4.215346626013</v>
      </c>
      <c r="X200" s="49">
        <f t="shared" si="1048"/>
        <v>7.591653373987</v>
      </c>
      <c r="Y200" s="49">
        <f t="shared" si="1048"/>
        <v>17.580653373987</v>
      </c>
      <c r="Z200" s="49">
        <f t="shared" si="1048"/>
        <v>2.218653373987</v>
      </c>
      <c r="AA200" s="49">
        <f t="shared" si="1048"/>
        <v>1.526653373987</v>
      </c>
      <c r="AB200" s="49">
        <f t="shared" si="1048"/>
        <v>5.381653373987</v>
      </c>
      <c r="AC200" s="49">
        <f t="shared" si="1048"/>
        <v>-0.561346626012999</v>
      </c>
      <c r="AD200" s="49">
        <f t="shared" si="1048"/>
        <v>5.504653373987</v>
      </c>
      <c r="AE200" s="49">
        <f t="shared" si="1048"/>
        <v>-1.760346626013</v>
      </c>
      <c r="AF200" s="50"/>
      <c r="AG200" s="49">
        <f t="shared" si="1028"/>
        <v>25.528053373987</v>
      </c>
      <c r="AH200" s="49">
        <f t="shared" ref="AH200:AT200" si="1049">S200+14.6944</f>
        <v>18.538053373987</v>
      </c>
      <c r="AI200" s="49">
        <f t="shared" si="1049"/>
        <v>8.942053373987</v>
      </c>
      <c r="AJ200" s="49">
        <f t="shared" si="1049"/>
        <v>10.428053373987</v>
      </c>
      <c r="AK200" s="49">
        <f t="shared" si="1049"/>
        <v>23.419053373987</v>
      </c>
      <c r="AL200" s="49">
        <f t="shared" si="1049"/>
        <v>10.479053373987</v>
      </c>
      <c r="AM200" s="49">
        <f t="shared" si="1049"/>
        <v>22.286053373987</v>
      </c>
      <c r="AN200" s="49">
        <f t="shared" si="1049"/>
        <v>32.275053373987</v>
      </c>
      <c r="AO200" s="49">
        <f t="shared" si="1049"/>
        <v>16.913053373987</v>
      </c>
      <c r="AP200" s="49">
        <f t="shared" si="1049"/>
        <v>16.221053373987</v>
      </c>
      <c r="AQ200" s="49">
        <f t="shared" si="1049"/>
        <v>20.076053373987</v>
      </c>
      <c r="AR200" s="49">
        <f t="shared" si="1049"/>
        <v>14.133053373987</v>
      </c>
      <c r="AS200" s="49">
        <f t="shared" si="1049"/>
        <v>20.199053373987</v>
      </c>
      <c r="AT200" s="49">
        <f t="shared" si="1049"/>
        <v>12.934053373987</v>
      </c>
      <c r="AU200" s="49">
        <f t="shared" si="1030"/>
        <v>252.371747235818</v>
      </c>
      <c r="AV200" s="50"/>
      <c r="AW200" s="49">
        <f t="shared" si="1031"/>
        <v>0.00159130087319829</v>
      </c>
      <c r="AX200" s="49">
        <f t="shared" si="1018"/>
        <v>0.00115557657645303</v>
      </c>
      <c r="AY200" s="49">
        <f t="shared" si="1019"/>
        <v>0.000557406282952662</v>
      </c>
      <c r="AZ200" s="49">
        <f t="shared" si="1020"/>
        <v>0.000650036655622686</v>
      </c>
      <c r="BA200" s="49">
        <f t="shared" si="1021"/>
        <v>0.00145983555963095</v>
      </c>
      <c r="BB200" s="49">
        <f t="shared" ref="BB200:BJ200" si="1050">AL200/$AU$246</f>
        <v>0.000653215759933703</v>
      </c>
      <c r="BC200" s="49">
        <f t="shared" si="1050"/>
        <v>0.00138920957562345</v>
      </c>
      <c r="BD200" s="49">
        <f t="shared" si="1050"/>
        <v>0.00201187767293224</v>
      </c>
      <c r="BE200" s="49">
        <f t="shared" si="1050"/>
        <v>0.00105428158615102</v>
      </c>
      <c r="BF200" s="49">
        <f t="shared" si="1050"/>
        <v>0.00101114550412702</v>
      </c>
      <c r="BG200" s="49">
        <f t="shared" si="1050"/>
        <v>0.00125144838881272</v>
      </c>
      <c r="BH200" s="49">
        <f t="shared" si="1050"/>
        <v>0.00088098923351127</v>
      </c>
      <c r="BI200" s="49">
        <f t="shared" si="1050"/>
        <v>0.00125911564038635</v>
      </c>
      <c r="BJ200" s="49">
        <f t="shared" si="1050"/>
        <v>0.000806249114513048</v>
      </c>
      <c r="BK200" s="49"/>
      <c r="BL200" s="49">
        <f t="shared" si="1033"/>
        <v>-0.0102530752571085</v>
      </c>
      <c r="BM200" s="49">
        <f t="shared" si="1023"/>
        <v>-0.00781534449376393</v>
      </c>
      <c r="BN200" s="49">
        <f t="shared" ref="BN200:BY200" si="1051">AY200*LN(AY200)</f>
        <v>-0.0041762083670039</v>
      </c>
      <c r="BO200" s="49">
        <f t="shared" si="1051"/>
        <v>-0.0047702821688294</v>
      </c>
      <c r="BP200" s="49">
        <f t="shared" si="1051"/>
        <v>-0.00953189625867032</v>
      </c>
      <c r="BQ200" s="49">
        <f t="shared" si="1051"/>
        <v>-0.00479042510234875</v>
      </c>
      <c r="BR200" s="49">
        <f t="shared" si="1051"/>
        <v>-0.00913963806040253</v>
      </c>
      <c r="BS200" s="49">
        <f t="shared" si="1051"/>
        <v>-0.0124911184061426</v>
      </c>
      <c r="BT200" s="49">
        <f t="shared" si="1051"/>
        <v>-0.00722699031677527</v>
      </c>
      <c r="BU200" s="49">
        <f t="shared" si="1051"/>
        <v>-0.00697353830817025</v>
      </c>
      <c r="BV200" s="49">
        <f t="shared" si="1051"/>
        <v>-0.00836399734880776</v>
      </c>
      <c r="BW200" s="49">
        <f t="shared" si="1051"/>
        <v>-0.00619728806318148</v>
      </c>
      <c r="BX200" s="49">
        <f t="shared" si="1051"/>
        <v>-0.00840755037837323</v>
      </c>
      <c r="BY200" s="49">
        <f t="shared" si="1051"/>
        <v>-0.0057430074092546</v>
      </c>
      <c r="BZ200" s="49">
        <f t="shared" si="1035"/>
        <v>-0.105880359938833</v>
      </c>
      <c r="CA200" s="49"/>
      <c r="CB200" s="49"/>
      <c r="CC200" s="50"/>
      <c r="CD200" s="49"/>
      <c r="CE200" s="49"/>
      <c r="CF200" s="49">
        <f t="shared" si="1036"/>
        <v>0.000158004950696769</v>
      </c>
      <c r="CG200" s="49">
        <f t="shared" ref="CG200:CS200" si="1052">AX200*$CD$246</f>
        <v>0.000114740601896251</v>
      </c>
      <c r="CH200" s="49">
        <f t="shared" si="1052"/>
        <v>5.53465116115912e-5</v>
      </c>
      <c r="CI200" s="49">
        <f t="shared" si="1052"/>
        <v>6.45440541462936e-5</v>
      </c>
      <c r="CJ200" s="49">
        <f t="shared" si="1052"/>
        <v>0.000144951372496441</v>
      </c>
      <c r="CK200" s="49">
        <f t="shared" si="1052"/>
        <v>6.4859716777027e-5</v>
      </c>
      <c r="CL200" s="49">
        <f t="shared" si="1052"/>
        <v>0.000137938710523481</v>
      </c>
      <c r="CM200" s="49">
        <f t="shared" si="1052"/>
        <v>0.000199765259903792</v>
      </c>
      <c r="CN200" s="49">
        <f t="shared" si="1052"/>
        <v>0.000104682723956216</v>
      </c>
      <c r="CO200" s="49">
        <f t="shared" si="1052"/>
        <v>0.000100399615319598</v>
      </c>
      <c r="CP200" s="49">
        <f t="shared" si="1052"/>
        <v>0.000124259996525034</v>
      </c>
      <c r="CQ200" s="49">
        <f t="shared" si="1052"/>
        <v>8.74760158495725e-5</v>
      </c>
      <c r="CR200" s="49">
        <f t="shared" si="1052"/>
        <v>0.000125021300516803</v>
      </c>
      <c r="CS200" s="49">
        <f t="shared" si="1052"/>
        <v>8.00548492956639e-5</v>
      </c>
      <c r="CT200" s="49">
        <v>2018</v>
      </c>
    </row>
    <row r="201" ht="22.5" customHeight="1" spans="1:98">
      <c r="A201" s="44">
        <v>2017</v>
      </c>
      <c r="B201" s="44">
        <v>20.193</v>
      </c>
      <c r="C201" s="44">
        <v>3.967</v>
      </c>
      <c r="D201" s="44">
        <v>6.447</v>
      </c>
      <c r="E201" s="44">
        <v>5.452</v>
      </c>
      <c r="F201" s="44">
        <v>-1.621</v>
      </c>
      <c r="G201" s="44">
        <v>8.918</v>
      </c>
      <c r="H201" s="44">
        <v>9.666</v>
      </c>
      <c r="I201" s="44">
        <v>-6.967</v>
      </c>
      <c r="J201" s="44">
        <v>4.503</v>
      </c>
      <c r="K201" s="44">
        <v>5.857</v>
      </c>
      <c r="L201" s="44">
        <v>-0.681</v>
      </c>
      <c r="M201" s="44">
        <v>6.195</v>
      </c>
      <c r="N201" s="44">
        <v>-6.848</v>
      </c>
      <c r="O201" s="44">
        <v>0.745</v>
      </c>
      <c r="P201" s="40"/>
      <c r="Q201" s="50"/>
      <c r="R201" s="49">
        <f t="shared" si="1026"/>
        <v>20.432653373987</v>
      </c>
      <c r="S201" s="49">
        <f t="shared" ref="S201:AE201" si="1053">(C201-MIN($B$196:$O$245)/(MAX($B$196:$O$245)-MIN($B$196:$O$245)))</f>
        <v>4.206653373987</v>
      </c>
      <c r="T201" s="49">
        <f t="shared" si="1053"/>
        <v>6.686653373987</v>
      </c>
      <c r="U201" s="49">
        <f t="shared" si="1053"/>
        <v>5.691653373987</v>
      </c>
      <c r="V201" s="49">
        <f t="shared" si="1053"/>
        <v>-1.381346626013</v>
      </c>
      <c r="W201" s="49">
        <f t="shared" si="1053"/>
        <v>9.157653373987</v>
      </c>
      <c r="X201" s="49">
        <f t="shared" si="1053"/>
        <v>9.905653373987</v>
      </c>
      <c r="Y201" s="49">
        <f t="shared" si="1053"/>
        <v>-6.727346626013</v>
      </c>
      <c r="Z201" s="49">
        <f t="shared" si="1053"/>
        <v>4.742653373987</v>
      </c>
      <c r="AA201" s="49">
        <f t="shared" si="1053"/>
        <v>6.096653373987</v>
      </c>
      <c r="AB201" s="49">
        <f t="shared" si="1053"/>
        <v>-0.441346626012999</v>
      </c>
      <c r="AC201" s="49">
        <f t="shared" si="1053"/>
        <v>6.434653373987</v>
      </c>
      <c r="AD201" s="49">
        <f t="shared" si="1053"/>
        <v>-6.608346626013</v>
      </c>
      <c r="AE201" s="49">
        <f t="shared" si="1053"/>
        <v>0.984653373987001</v>
      </c>
      <c r="AF201" s="50"/>
      <c r="AG201" s="49">
        <f t="shared" si="1028"/>
        <v>35.127053373987</v>
      </c>
      <c r="AH201" s="49">
        <f t="shared" ref="AH201:AT201" si="1054">S201+14.6944</f>
        <v>18.901053373987</v>
      </c>
      <c r="AI201" s="49">
        <f t="shared" si="1054"/>
        <v>21.381053373987</v>
      </c>
      <c r="AJ201" s="49">
        <f t="shared" si="1054"/>
        <v>20.386053373987</v>
      </c>
      <c r="AK201" s="49">
        <f t="shared" si="1054"/>
        <v>13.313053373987</v>
      </c>
      <c r="AL201" s="49">
        <f t="shared" si="1054"/>
        <v>23.852053373987</v>
      </c>
      <c r="AM201" s="49">
        <f t="shared" si="1054"/>
        <v>24.600053373987</v>
      </c>
      <c r="AN201" s="49">
        <f t="shared" si="1054"/>
        <v>7.967053373987</v>
      </c>
      <c r="AO201" s="49">
        <f t="shared" si="1054"/>
        <v>19.437053373987</v>
      </c>
      <c r="AP201" s="49">
        <f t="shared" si="1054"/>
        <v>20.791053373987</v>
      </c>
      <c r="AQ201" s="49">
        <f t="shared" si="1054"/>
        <v>14.253053373987</v>
      </c>
      <c r="AR201" s="49">
        <f t="shared" si="1054"/>
        <v>21.129053373987</v>
      </c>
      <c r="AS201" s="49">
        <f t="shared" si="1054"/>
        <v>8.086053373987</v>
      </c>
      <c r="AT201" s="49">
        <f t="shared" si="1054"/>
        <v>15.679053373987</v>
      </c>
      <c r="AU201" s="49">
        <f t="shared" si="1030"/>
        <v>264.902747235818</v>
      </c>
      <c r="AV201" s="50"/>
      <c r="AW201" s="49">
        <f t="shared" si="1031"/>
        <v>0.0021896581728346</v>
      </c>
      <c r="AX201" s="49">
        <f t="shared" si="1018"/>
        <v>0.00117820431890203</v>
      </c>
      <c r="AY201" s="49">
        <f t="shared" si="1019"/>
        <v>0.00133279605794756</v>
      </c>
      <c r="AZ201" s="49">
        <f t="shared" si="1020"/>
        <v>0.00127077235619341</v>
      </c>
      <c r="BA201" s="49">
        <f t="shared" si="1021"/>
        <v>0.00082987422302041</v>
      </c>
      <c r="BB201" s="49">
        <f t="shared" ref="BB201:BJ201" si="1055">AL201/$AU$246</f>
        <v>0.00148682677858527</v>
      </c>
      <c r="BC201" s="49">
        <f t="shared" si="1055"/>
        <v>0.00153345364181351</v>
      </c>
      <c r="BD201" s="49">
        <f t="shared" si="1055"/>
        <v>0.000496629288771456</v>
      </c>
      <c r="BE201" s="49">
        <f t="shared" si="1055"/>
        <v>0.00121161608185703</v>
      </c>
      <c r="BF201" s="49">
        <f t="shared" si="1055"/>
        <v>0.0012960181845456</v>
      </c>
      <c r="BG201" s="49">
        <f t="shared" si="1055"/>
        <v>0.000888469478948957</v>
      </c>
      <c r="BH201" s="49">
        <f t="shared" si="1055"/>
        <v>0.00131708754252842</v>
      </c>
      <c r="BI201" s="49">
        <f t="shared" si="1055"/>
        <v>0.000504047198830495</v>
      </c>
      <c r="BJ201" s="49">
        <f t="shared" si="1055"/>
        <v>0.000977359728900137</v>
      </c>
      <c r="BK201" s="49"/>
      <c r="BL201" s="49">
        <f t="shared" si="1033"/>
        <v>-0.01340948818091</v>
      </c>
      <c r="BM201" s="49">
        <f t="shared" si="1023"/>
        <v>-0.00794553159146342</v>
      </c>
      <c r="BN201" s="49">
        <f t="shared" ref="BN201:BY201" si="1056">AY201*LN(AY201)</f>
        <v>-0.00882374464010985</v>
      </c>
      <c r="BO201" s="49">
        <f t="shared" si="1056"/>
        <v>-0.00847367579109689</v>
      </c>
      <c r="BP201" s="49">
        <f t="shared" si="1056"/>
        <v>-0.0058873239263369</v>
      </c>
      <c r="BQ201" s="49">
        <f t="shared" si="1056"/>
        <v>-0.00968089435493371</v>
      </c>
      <c r="BR201" s="49">
        <f t="shared" si="1056"/>
        <v>-0.00993713659490405</v>
      </c>
      <c r="BS201" s="49">
        <f t="shared" si="1056"/>
        <v>-0.00377819010642022</v>
      </c>
      <c r="BT201" s="49">
        <f t="shared" si="1056"/>
        <v>-0.00813697153171611</v>
      </c>
      <c r="BU201" s="49">
        <f t="shared" si="1056"/>
        <v>-0.00861652330942493</v>
      </c>
      <c r="BV201" s="49">
        <f t="shared" si="1056"/>
        <v>-0.00624239567672079</v>
      </c>
      <c r="BW201" s="49">
        <f t="shared" si="1056"/>
        <v>-0.00873536236517053</v>
      </c>
      <c r="BX201" s="49">
        <f t="shared" si="1056"/>
        <v>-0.00382715005868406</v>
      </c>
      <c r="BY201" s="49">
        <f t="shared" si="1056"/>
        <v>-0.00677374385057416</v>
      </c>
      <c r="BZ201" s="49">
        <f t="shared" si="1035"/>
        <v>-0.110268131978466</v>
      </c>
      <c r="CA201" s="49"/>
      <c r="CB201" s="49"/>
      <c r="CC201" s="50"/>
      <c r="CD201" s="49"/>
      <c r="CE201" s="49"/>
      <c r="CF201" s="49">
        <f t="shared" si="1036"/>
        <v>0.000217417609371472</v>
      </c>
      <c r="CG201" s="49">
        <f t="shared" ref="CG201:CS201" si="1057">AX201*$CD$246</f>
        <v>0.000116987377091471</v>
      </c>
      <c r="CH201" s="49">
        <f t="shared" si="1057"/>
        <v>0.000132337246193801</v>
      </c>
      <c r="CI201" s="49">
        <f t="shared" si="1057"/>
        <v>0.000126178730162826</v>
      </c>
      <c r="CJ201" s="49">
        <f t="shared" si="1057"/>
        <v>8.24006559044473e-5</v>
      </c>
      <c r="CK201" s="49">
        <f t="shared" si="1057"/>
        <v>0.000147631410126001</v>
      </c>
      <c r="CL201" s="49">
        <f t="shared" si="1057"/>
        <v>0.000152261128710091</v>
      </c>
      <c r="CM201" s="49">
        <f t="shared" si="1057"/>
        <v>4.93117848475705e-5</v>
      </c>
      <c r="CN201" s="49">
        <f t="shared" si="1057"/>
        <v>0.000120304929445845</v>
      </c>
      <c r="CO201" s="49">
        <f t="shared" si="1057"/>
        <v>0.00012868546281865</v>
      </c>
      <c r="CP201" s="49">
        <f t="shared" si="1057"/>
        <v>8.82187514512981e-5</v>
      </c>
      <c r="CQ201" s="49">
        <f t="shared" si="1057"/>
        <v>0.000130777501430177</v>
      </c>
      <c r="CR201" s="49">
        <f t="shared" si="1057"/>
        <v>5.00483309859484e-5</v>
      </c>
      <c r="CS201" s="49">
        <f t="shared" si="1057"/>
        <v>9.70449261851377e-5</v>
      </c>
      <c r="CT201" s="49">
        <v>2017</v>
      </c>
    </row>
    <row r="202" ht="22.5" customHeight="1" spans="1:98">
      <c r="A202" s="44">
        <v>2016</v>
      </c>
      <c r="B202" s="44">
        <v>5.374</v>
      </c>
      <c r="C202" s="44">
        <v>1.628</v>
      </c>
      <c r="D202" s="44">
        <v>10.227</v>
      </c>
      <c r="E202" s="44">
        <v>9.526</v>
      </c>
      <c r="F202" s="44">
        <v>16.192</v>
      </c>
      <c r="G202" s="44">
        <v>8.929</v>
      </c>
      <c r="H202" s="44">
        <v>8.847</v>
      </c>
      <c r="I202" s="44">
        <v>11.582</v>
      </c>
      <c r="J202" s="44">
        <v>10.64</v>
      </c>
      <c r="K202" s="44">
        <v>9.824</v>
      </c>
      <c r="L202" s="44">
        <v>9.861</v>
      </c>
      <c r="M202" s="44">
        <v>7.841</v>
      </c>
      <c r="N202" s="44">
        <v>16.394</v>
      </c>
      <c r="O202" s="44">
        <v>0.75</v>
      </c>
      <c r="P202" s="40"/>
      <c r="Q202" s="50"/>
      <c r="R202" s="49">
        <f t="shared" si="1026"/>
        <v>5.613653373987</v>
      </c>
      <c r="S202" s="49">
        <f t="shared" ref="S202:AE202" si="1058">(C202-MIN($B$196:$O$245)/(MAX($B$196:$O$245)-MIN($B$196:$O$245)))</f>
        <v>1.867653373987</v>
      </c>
      <c r="T202" s="49">
        <f t="shared" si="1058"/>
        <v>10.466653373987</v>
      </c>
      <c r="U202" s="49">
        <f t="shared" si="1058"/>
        <v>9.765653373987</v>
      </c>
      <c r="V202" s="49">
        <f t="shared" si="1058"/>
        <v>16.431653373987</v>
      </c>
      <c r="W202" s="49">
        <f t="shared" si="1058"/>
        <v>9.168653373987</v>
      </c>
      <c r="X202" s="49">
        <f t="shared" si="1058"/>
        <v>9.086653373987</v>
      </c>
      <c r="Y202" s="49">
        <f t="shared" si="1058"/>
        <v>11.821653373987</v>
      </c>
      <c r="Z202" s="49">
        <f t="shared" si="1058"/>
        <v>10.879653373987</v>
      </c>
      <c r="AA202" s="49">
        <f t="shared" si="1058"/>
        <v>10.063653373987</v>
      </c>
      <c r="AB202" s="49">
        <f t="shared" si="1058"/>
        <v>10.100653373987</v>
      </c>
      <c r="AC202" s="49">
        <f t="shared" si="1058"/>
        <v>8.080653373987</v>
      </c>
      <c r="AD202" s="49">
        <f t="shared" si="1058"/>
        <v>16.633653373987</v>
      </c>
      <c r="AE202" s="49">
        <f t="shared" si="1058"/>
        <v>0.989653373987001</v>
      </c>
      <c r="AF202" s="50"/>
      <c r="AG202" s="49">
        <f t="shared" si="1028"/>
        <v>20.308053373987</v>
      </c>
      <c r="AH202" s="49">
        <f t="shared" ref="AH202:AT202" si="1059">S202+14.6944</f>
        <v>16.562053373987</v>
      </c>
      <c r="AI202" s="49">
        <f t="shared" si="1059"/>
        <v>25.161053373987</v>
      </c>
      <c r="AJ202" s="49">
        <f t="shared" si="1059"/>
        <v>24.460053373987</v>
      </c>
      <c r="AK202" s="49">
        <f t="shared" si="1059"/>
        <v>31.126053373987</v>
      </c>
      <c r="AL202" s="49">
        <f t="shared" si="1059"/>
        <v>23.863053373987</v>
      </c>
      <c r="AM202" s="49">
        <f t="shared" si="1059"/>
        <v>23.781053373987</v>
      </c>
      <c r="AN202" s="49">
        <f t="shared" si="1059"/>
        <v>26.516053373987</v>
      </c>
      <c r="AO202" s="49">
        <f t="shared" si="1059"/>
        <v>25.574053373987</v>
      </c>
      <c r="AP202" s="49">
        <f t="shared" si="1059"/>
        <v>24.758053373987</v>
      </c>
      <c r="AQ202" s="49">
        <f t="shared" si="1059"/>
        <v>24.795053373987</v>
      </c>
      <c r="AR202" s="49">
        <f t="shared" si="1059"/>
        <v>22.775053373987</v>
      </c>
      <c r="AS202" s="49">
        <f t="shared" si="1059"/>
        <v>31.328053373987</v>
      </c>
      <c r="AT202" s="49">
        <f t="shared" si="1059"/>
        <v>15.684053373987</v>
      </c>
      <c r="AU202" s="49">
        <f t="shared" si="1030"/>
        <v>336.691747235818</v>
      </c>
      <c r="AV202" s="50"/>
      <c r="AW202" s="49">
        <f t="shared" si="1031"/>
        <v>0.00126591019665891</v>
      </c>
      <c r="AX202" s="49">
        <f t="shared" si="1018"/>
        <v>0.00103240186824578</v>
      </c>
      <c r="AY202" s="49">
        <f t="shared" si="1019"/>
        <v>0.0015684237892347</v>
      </c>
      <c r="AZ202" s="49">
        <f t="shared" si="1020"/>
        <v>0.00152472668880288</v>
      </c>
      <c r="BA202" s="49">
        <f t="shared" si="1021"/>
        <v>0.00194025432286639</v>
      </c>
      <c r="BB202" s="49">
        <f t="shared" ref="BB202:BJ202" si="1060">AL202/$AU$246</f>
        <v>0.00148751246775039</v>
      </c>
      <c r="BC202" s="49">
        <f t="shared" si="1060"/>
        <v>0.0014824009667013</v>
      </c>
      <c r="BD202" s="49">
        <f t="shared" si="1060"/>
        <v>0.00165288822730192</v>
      </c>
      <c r="BE202" s="49">
        <f t="shared" si="1060"/>
        <v>0.00159416830061607</v>
      </c>
      <c r="BF202" s="49">
        <f t="shared" si="1060"/>
        <v>0.0015433026316398</v>
      </c>
      <c r="BG202" s="49">
        <f t="shared" si="1060"/>
        <v>0.00154560904064976</v>
      </c>
      <c r="BH202" s="49">
        <f t="shared" si="1060"/>
        <v>0.00141969157578203</v>
      </c>
      <c r="BI202" s="49">
        <f t="shared" si="1060"/>
        <v>0.00195284606935316</v>
      </c>
      <c r="BJ202" s="49">
        <f t="shared" si="1060"/>
        <v>0.000977671405793374</v>
      </c>
      <c r="BK202" s="49"/>
      <c r="BL202" s="49">
        <f t="shared" si="1033"/>
        <v>-0.00844610712323651</v>
      </c>
      <c r="BM202" s="49">
        <f t="shared" si="1023"/>
        <v>-0.00709865822620566</v>
      </c>
      <c r="BN202" s="49">
        <f t="shared" ref="BN202:BY202" si="1061">AY202*LN(AY202)</f>
        <v>-0.0101283853968962</v>
      </c>
      <c r="BO202" s="49">
        <f t="shared" si="1061"/>
        <v>-0.00988928598074407</v>
      </c>
      <c r="BP202" s="49">
        <f t="shared" si="1061"/>
        <v>-0.0121167644973416</v>
      </c>
      <c r="BQ202" s="49">
        <f t="shared" si="1061"/>
        <v>-0.00968467310602134</v>
      </c>
      <c r="BR202" s="49">
        <f t="shared" si="1061"/>
        <v>-0.00965649662022946</v>
      </c>
      <c r="BS202" s="49">
        <f t="shared" si="1061"/>
        <v>-0.0105871310461343</v>
      </c>
      <c r="BT202" s="49">
        <f t="shared" si="1061"/>
        <v>-0.0102686806659726</v>
      </c>
      <c r="BU202" s="49">
        <f t="shared" si="1061"/>
        <v>-0.00999107979074483</v>
      </c>
      <c r="BV202" s="49">
        <f t="shared" si="1061"/>
        <v>-0.0100037029603793</v>
      </c>
      <c r="BW202" s="49">
        <f t="shared" si="1061"/>
        <v>-0.00930936576123612</v>
      </c>
      <c r="BX202" s="49">
        <f t="shared" si="1061"/>
        <v>-0.0121827666340859</v>
      </c>
      <c r="BY202" s="49">
        <f t="shared" si="1061"/>
        <v>-0.00677559224925026</v>
      </c>
      <c r="BZ202" s="49">
        <f t="shared" si="1035"/>
        <v>-0.136138690058478</v>
      </c>
      <c r="CA202" s="49"/>
      <c r="CB202" s="49"/>
      <c r="CC202" s="50"/>
      <c r="CD202" s="49"/>
      <c r="CE202" s="49"/>
      <c r="CF202" s="49">
        <f t="shared" si="1036"/>
        <v>0.000125695952021704</v>
      </c>
      <c r="CG202" s="49">
        <f t="shared" ref="CG202:CS202" si="1062">AX202*$CD$246</f>
        <v>0.000102510222321169</v>
      </c>
      <c r="CH202" s="49">
        <f t="shared" si="1062"/>
        <v>0.000155733417648158</v>
      </c>
      <c r="CI202" s="49">
        <f t="shared" si="1062"/>
        <v>0.000151394603841411</v>
      </c>
      <c r="CJ202" s="49">
        <f t="shared" si="1062"/>
        <v>0.00019265356651727</v>
      </c>
      <c r="CK202" s="49">
        <f t="shared" si="1062"/>
        <v>0.000147699494222826</v>
      </c>
      <c r="CL202" s="49">
        <f t="shared" si="1062"/>
        <v>0.000147191958228313</v>
      </c>
      <c r="CM202" s="49">
        <f t="shared" si="1062"/>
        <v>0.00016412014048431</v>
      </c>
      <c r="CN202" s="49">
        <f t="shared" si="1062"/>
        <v>0.000158289666010764</v>
      </c>
      <c r="CO202" s="49">
        <f t="shared" si="1062"/>
        <v>0.000153239063919029</v>
      </c>
      <c r="CP202" s="49">
        <f t="shared" si="1062"/>
        <v>0.000153468074062895</v>
      </c>
      <c r="CQ202" s="49">
        <f t="shared" si="1062"/>
        <v>0.000140965358100513</v>
      </c>
      <c r="CR202" s="49">
        <f t="shared" si="1062"/>
        <v>0.000193903838113508</v>
      </c>
      <c r="CS202" s="49">
        <f t="shared" si="1062"/>
        <v>9.70758735018763e-5</v>
      </c>
      <c r="CT202" s="49">
        <v>2016</v>
      </c>
    </row>
    <row r="203" ht="22.5" customHeight="1" spans="1:98">
      <c r="A203" s="44">
        <v>2015</v>
      </c>
      <c r="B203" s="44">
        <v>22.536</v>
      </c>
      <c r="C203" s="44">
        <v>47.381</v>
      </c>
      <c r="D203" s="44">
        <v>23.526</v>
      </c>
      <c r="E203" s="44">
        <v>13.174</v>
      </c>
      <c r="F203" s="44">
        <v>26.778</v>
      </c>
      <c r="G203" s="44">
        <v>19.863</v>
      </c>
      <c r="H203" s="44">
        <v>21.429</v>
      </c>
      <c r="I203" s="44">
        <v>17.536</v>
      </c>
      <c r="J203" s="44">
        <v>28.202</v>
      </c>
      <c r="K203" s="44">
        <v>20.755</v>
      </c>
      <c r="L203" s="44">
        <v>21.781</v>
      </c>
      <c r="M203" s="44">
        <v>12.292</v>
      </c>
      <c r="N203" s="44">
        <v>7.042</v>
      </c>
      <c r="O203" s="44">
        <v>6.485</v>
      </c>
      <c r="P203" s="40"/>
      <c r="Q203" s="50"/>
      <c r="R203" s="49">
        <f t="shared" si="1026"/>
        <v>22.775653373987</v>
      </c>
      <c r="S203" s="49">
        <f t="shared" ref="S203:AE203" si="1063">(C203-MIN($B$196:$O$245)/(MAX($B$196:$O$245)-MIN($B$196:$O$245)))</f>
        <v>47.620653373987</v>
      </c>
      <c r="T203" s="49">
        <f t="shared" si="1063"/>
        <v>23.765653373987</v>
      </c>
      <c r="U203" s="49">
        <f t="shared" si="1063"/>
        <v>13.413653373987</v>
      </c>
      <c r="V203" s="49">
        <f t="shared" si="1063"/>
        <v>27.017653373987</v>
      </c>
      <c r="W203" s="49">
        <f t="shared" si="1063"/>
        <v>20.102653373987</v>
      </c>
      <c r="X203" s="49">
        <f t="shared" si="1063"/>
        <v>21.668653373987</v>
      </c>
      <c r="Y203" s="49">
        <f t="shared" si="1063"/>
        <v>17.775653373987</v>
      </c>
      <c r="Z203" s="49">
        <f t="shared" si="1063"/>
        <v>28.441653373987</v>
      </c>
      <c r="AA203" s="49">
        <f t="shared" si="1063"/>
        <v>20.994653373987</v>
      </c>
      <c r="AB203" s="49">
        <f t="shared" si="1063"/>
        <v>22.020653373987</v>
      </c>
      <c r="AC203" s="49">
        <f t="shared" si="1063"/>
        <v>12.531653373987</v>
      </c>
      <c r="AD203" s="49">
        <f t="shared" si="1063"/>
        <v>7.281653373987</v>
      </c>
      <c r="AE203" s="49">
        <f t="shared" si="1063"/>
        <v>6.724653373987</v>
      </c>
      <c r="AF203" s="50"/>
      <c r="AG203" s="49">
        <f t="shared" si="1028"/>
        <v>37.470053373987</v>
      </c>
      <c r="AH203" s="49">
        <f t="shared" ref="AH203:AT203" si="1064">S203+14.6944</f>
        <v>62.315053373987</v>
      </c>
      <c r="AI203" s="49">
        <f t="shared" si="1064"/>
        <v>38.460053373987</v>
      </c>
      <c r="AJ203" s="49">
        <f t="shared" si="1064"/>
        <v>28.108053373987</v>
      </c>
      <c r="AK203" s="49">
        <f t="shared" si="1064"/>
        <v>41.712053373987</v>
      </c>
      <c r="AL203" s="49">
        <f t="shared" si="1064"/>
        <v>34.797053373987</v>
      </c>
      <c r="AM203" s="49">
        <f t="shared" si="1064"/>
        <v>36.363053373987</v>
      </c>
      <c r="AN203" s="49">
        <f t="shared" si="1064"/>
        <v>32.470053373987</v>
      </c>
      <c r="AO203" s="49">
        <f t="shared" si="1064"/>
        <v>43.136053373987</v>
      </c>
      <c r="AP203" s="49">
        <f t="shared" si="1064"/>
        <v>35.689053373987</v>
      </c>
      <c r="AQ203" s="49">
        <f t="shared" si="1064"/>
        <v>36.715053373987</v>
      </c>
      <c r="AR203" s="49">
        <f t="shared" si="1064"/>
        <v>27.226053373987</v>
      </c>
      <c r="AS203" s="49">
        <f t="shared" si="1064"/>
        <v>21.976053373987</v>
      </c>
      <c r="AT203" s="49">
        <f t="shared" si="1064"/>
        <v>21.419053373987</v>
      </c>
      <c r="AU203" s="49">
        <f t="shared" si="1030"/>
        <v>497.856747235818</v>
      </c>
      <c r="AV203" s="50"/>
      <c r="AW203" s="49">
        <f t="shared" si="1031"/>
        <v>0.00233570996500544</v>
      </c>
      <c r="AX203" s="49">
        <f t="shared" si="1018"/>
        <v>0.00388443244749988</v>
      </c>
      <c r="AY203" s="49">
        <f t="shared" si="1019"/>
        <v>0.00239742198986636</v>
      </c>
      <c r="AZ203" s="49">
        <f t="shared" si="1020"/>
        <v>0.00175212615010856</v>
      </c>
      <c r="BA203" s="49">
        <f t="shared" si="1021"/>
        <v>0.00260013664122767</v>
      </c>
      <c r="BB203" s="49">
        <f t="shared" ref="BB203:BJ203" si="1065">AL203/$AU$246</f>
        <v>0.00216908749788096</v>
      </c>
      <c r="BC203" s="49">
        <f t="shared" si="1065"/>
        <v>0.00226670470084278</v>
      </c>
      <c r="BD203" s="49">
        <f t="shared" si="1065"/>
        <v>0.00202403307176848</v>
      </c>
      <c r="BE203" s="49">
        <f t="shared" si="1065"/>
        <v>0.00268890222042156</v>
      </c>
      <c r="BF203" s="49">
        <f t="shared" si="1065"/>
        <v>0.00222469065563444</v>
      </c>
      <c r="BG203" s="49">
        <f t="shared" si="1065"/>
        <v>0.00228864675412666</v>
      </c>
      <c r="BH203" s="49">
        <f t="shared" si="1065"/>
        <v>0.00169714634614156</v>
      </c>
      <c r="BI203" s="49">
        <f t="shared" si="1065"/>
        <v>0.00136988560824276</v>
      </c>
      <c r="BJ203" s="49">
        <f t="shared" si="1065"/>
        <v>0.00133516480233616</v>
      </c>
      <c r="BK203" s="49"/>
      <c r="BL203" s="49">
        <f t="shared" si="1033"/>
        <v>-0.0141530929434752</v>
      </c>
      <c r="BM203" s="49">
        <f t="shared" si="1023"/>
        <v>-0.0215616237025118</v>
      </c>
      <c r="BN203" s="49">
        <f t="shared" ref="BN203:BY203" si="1066">AY203*LN(AY203)</f>
        <v>-0.0144645130291003</v>
      </c>
      <c r="BO203" s="49">
        <f t="shared" si="1066"/>
        <v>-0.0111206137656385</v>
      </c>
      <c r="BP203" s="49">
        <f t="shared" si="1066"/>
        <v>-0.015476510645369</v>
      </c>
      <c r="BQ203" s="49">
        <f t="shared" si="1066"/>
        <v>-0.0133039869108898</v>
      </c>
      <c r="BR203" s="49">
        <f t="shared" si="1066"/>
        <v>-0.0138029354715879</v>
      </c>
      <c r="BS203" s="49">
        <f t="shared" si="1066"/>
        <v>-0.0125543954253178</v>
      </c>
      <c r="BT203" s="49">
        <f t="shared" si="1066"/>
        <v>-0.0159145965506252</v>
      </c>
      <c r="BU203" s="49">
        <f t="shared" si="1066"/>
        <v>-0.0135887162064665</v>
      </c>
      <c r="BV203" s="49">
        <f t="shared" si="1066"/>
        <v>-0.0139145021155982</v>
      </c>
      <c r="BW203" s="49">
        <f t="shared" si="1066"/>
        <v>-0.010825769091732</v>
      </c>
      <c r="BX203" s="49">
        <f t="shared" si="1066"/>
        <v>-0.00903169422709485</v>
      </c>
      <c r="BY203" s="49">
        <f t="shared" si="1066"/>
        <v>-0.00883705600796622</v>
      </c>
      <c r="BZ203" s="49">
        <f t="shared" si="1035"/>
        <v>-0.188550006093373</v>
      </c>
      <c r="CA203" s="49"/>
      <c r="CB203" s="49"/>
      <c r="CC203" s="50"/>
      <c r="CD203" s="49"/>
      <c r="CE203" s="49"/>
      <c r="CF203" s="49">
        <f t="shared" si="1036"/>
        <v>0.000231919521995165</v>
      </c>
      <c r="CG203" s="49">
        <f t="shared" ref="CG203:CS203" si="1067">AX203*$CD$246</f>
        <v>0.000385696738869109</v>
      </c>
      <c r="CH203" s="49">
        <f t="shared" si="1067"/>
        <v>0.000238047090709401</v>
      </c>
      <c r="CI203" s="49">
        <f t="shared" si="1067"/>
        <v>0.00017397376613387</v>
      </c>
      <c r="CJ203" s="49">
        <f t="shared" si="1067"/>
        <v>0.000258175225516166</v>
      </c>
      <c r="CK203" s="49">
        <f t="shared" si="1067"/>
        <v>0.000215375086466726</v>
      </c>
      <c r="CL203" s="49">
        <f t="shared" si="1067"/>
        <v>0.000225067786069246</v>
      </c>
      <c r="CM203" s="49">
        <f t="shared" si="1067"/>
        <v>0.000200972205256597</v>
      </c>
      <c r="CN203" s="49">
        <f t="shared" si="1067"/>
        <v>0.00026698902132331</v>
      </c>
      <c r="CO203" s="49">
        <f t="shared" si="1067"/>
        <v>0.000220896087772887</v>
      </c>
      <c r="CP203" s="49">
        <f t="shared" si="1067"/>
        <v>0.000227246477167641</v>
      </c>
      <c r="CQ203" s="49">
        <f t="shared" si="1067"/>
        <v>0.000168514659461187</v>
      </c>
      <c r="CR203" s="49">
        <f t="shared" si="1067"/>
        <v>0.00013601997688569</v>
      </c>
      <c r="CS203" s="49">
        <f t="shared" si="1067"/>
        <v>0.000132572445801014</v>
      </c>
      <c r="CT203" s="49">
        <v>2015</v>
      </c>
    </row>
    <row r="204" ht="22.5" customHeight="1" spans="1:98">
      <c r="A204" s="44">
        <v>2014</v>
      </c>
      <c r="B204" s="44">
        <v>7.338</v>
      </c>
      <c r="C204" s="44">
        <v>8.088</v>
      </c>
      <c r="D204" s="44">
        <v>7.44</v>
      </c>
      <c r="E204" s="44">
        <v>1.117</v>
      </c>
      <c r="F204" s="44">
        <v>15.833</v>
      </c>
      <c r="G204" s="44">
        <v>13.288</v>
      </c>
      <c r="H204" s="44">
        <v>6.592</v>
      </c>
      <c r="I204" s="44">
        <v>8.35</v>
      </c>
      <c r="J204" s="44">
        <v>8.779</v>
      </c>
      <c r="K204" s="44">
        <v>5.305</v>
      </c>
      <c r="L204" s="44">
        <v>9.723</v>
      </c>
      <c r="M204" s="44">
        <v>14.152</v>
      </c>
      <c r="N204" s="44">
        <v>-0.996</v>
      </c>
      <c r="O204" s="44">
        <v>8.682</v>
      </c>
      <c r="P204" s="40"/>
      <c r="Q204" s="50"/>
      <c r="R204" s="49">
        <f t="shared" si="1026"/>
        <v>7.577653373987</v>
      </c>
      <c r="S204" s="49">
        <f t="shared" ref="S204:AE204" si="1068">(C204-MIN($B$196:$O$245)/(MAX($B$196:$O$245)-MIN($B$196:$O$245)))</f>
        <v>8.327653373987</v>
      </c>
      <c r="T204" s="49">
        <f t="shared" si="1068"/>
        <v>7.679653373987</v>
      </c>
      <c r="U204" s="49">
        <f t="shared" si="1068"/>
        <v>1.356653373987</v>
      </c>
      <c r="V204" s="49">
        <f t="shared" si="1068"/>
        <v>16.072653373987</v>
      </c>
      <c r="W204" s="49">
        <f t="shared" si="1068"/>
        <v>13.527653373987</v>
      </c>
      <c r="X204" s="49">
        <f t="shared" si="1068"/>
        <v>6.831653373987</v>
      </c>
      <c r="Y204" s="49">
        <f t="shared" si="1068"/>
        <v>8.589653373987</v>
      </c>
      <c r="Z204" s="49">
        <f t="shared" si="1068"/>
        <v>9.018653373987</v>
      </c>
      <c r="AA204" s="49">
        <f t="shared" si="1068"/>
        <v>5.544653373987</v>
      </c>
      <c r="AB204" s="49">
        <f t="shared" si="1068"/>
        <v>9.962653373987</v>
      </c>
      <c r="AC204" s="49">
        <f t="shared" si="1068"/>
        <v>14.391653373987</v>
      </c>
      <c r="AD204" s="49">
        <f t="shared" si="1068"/>
        <v>-0.756346626012999</v>
      </c>
      <c r="AE204" s="49">
        <f t="shared" si="1068"/>
        <v>8.921653373987</v>
      </c>
      <c r="AF204" s="50"/>
      <c r="AG204" s="49">
        <f t="shared" si="1028"/>
        <v>22.272053373987</v>
      </c>
      <c r="AH204" s="49">
        <f t="shared" ref="AH204:AT204" si="1069">S204+14.6944</f>
        <v>23.022053373987</v>
      </c>
      <c r="AI204" s="49">
        <f t="shared" si="1069"/>
        <v>22.374053373987</v>
      </c>
      <c r="AJ204" s="49">
        <f t="shared" si="1069"/>
        <v>16.051053373987</v>
      </c>
      <c r="AK204" s="49">
        <f t="shared" si="1069"/>
        <v>30.767053373987</v>
      </c>
      <c r="AL204" s="49">
        <f t="shared" si="1069"/>
        <v>28.222053373987</v>
      </c>
      <c r="AM204" s="49">
        <f t="shared" si="1069"/>
        <v>21.526053373987</v>
      </c>
      <c r="AN204" s="49">
        <f t="shared" si="1069"/>
        <v>23.284053373987</v>
      </c>
      <c r="AO204" s="49">
        <f t="shared" si="1069"/>
        <v>23.713053373987</v>
      </c>
      <c r="AP204" s="49">
        <f t="shared" si="1069"/>
        <v>20.239053373987</v>
      </c>
      <c r="AQ204" s="49">
        <f t="shared" si="1069"/>
        <v>24.657053373987</v>
      </c>
      <c r="AR204" s="49">
        <f t="shared" si="1069"/>
        <v>29.086053373987</v>
      </c>
      <c r="AS204" s="49">
        <f t="shared" si="1069"/>
        <v>13.938053373987</v>
      </c>
      <c r="AT204" s="49">
        <f t="shared" si="1069"/>
        <v>23.616053373987</v>
      </c>
      <c r="AU204" s="49">
        <f t="shared" si="1030"/>
        <v>322.767747235818</v>
      </c>
      <c r="AV204" s="50"/>
      <c r="AW204" s="49">
        <f t="shared" si="1031"/>
        <v>0.00138833688032239</v>
      </c>
      <c r="AX204" s="49">
        <f t="shared" si="1018"/>
        <v>0.00143508841430793</v>
      </c>
      <c r="AY204" s="49">
        <f t="shared" si="1019"/>
        <v>0.00139469508894442</v>
      </c>
      <c r="AZ204" s="49">
        <f t="shared" si="1020"/>
        <v>0.00100054848975697</v>
      </c>
      <c r="BA204" s="49">
        <f t="shared" si="1021"/>
        <v>0.00191787592193198</v>
      </c>
      <c r="BB204" s="49">
        <f t="shared" ref="BB204:BJ204" si="1070">AL204/$AU$246</f>
        <v>0.00175923238327437</v>
      </c>
      <c r="BC204" s="49">
        <f t="shared" si="1070"/>
        <v>0.00134183468785143</v>
      </c>
      <c r="BD204" s="49">
        <f t="shared" si="1070"/>
        <v>0.00145142028351355</v>
      </c>
      <c r="BE204" s="49">
        <f t="shared" si="1070"/>
        <v>0.00147816216095328</v>
      </c>
      <c r="BF204" s="49">
        <f t="shared" si="1070"/>
        <v>0.00126160905553224</v>
      </c>
      <c r="BG204" s="49">
        <f t="shared" si="1070"/>
        <v>0.00153700675839642</v>
      </c>
      <c r="BH204" s="49">
        <f t="shared" si="1070"/>
        <v>0.00181309015042571</v>
      </c>
      <c r="BI204" s="49">
        <f t="shared" si="1070"/>
        <v>0.000868833834675029</v>
      </c>
      <c r="BJ204" s="49">
        <f t="shared" si="1070"/>
        <v>0.00147211562922448</v>
      </c>
      <c r="BK204" s="49"/>
      <c r="BL204" s="49">
        <f t="shared" si="1033"/>
        <v>-0.00913476900139451</v>
      </c>
      <c r="BM204" s="49">
        <f t="shared" si="1023"/>
        <v>-0.0093948476619513</v>
      </c>
      <c r="BN204" s="49">
        <f t="shared" ref="BN204:BY204" si="1071">AY204*LN(AY204)</f>
        <v>-0.00917023103483786</v>
      </c>
      <c r="BO204" s="49">
        <f t="shared" si="1071"/>
        <v>-0.00691099547184631</v>
      </c>
      <c r="BP204" s="49">
        <f t="shared" si="1071"/>
        <v>-0.0119992616592937</v>
      </c>
      <c r="BQ204" s="49">
        <f t="shared" si="1071"/>
        <v>-0.0111585958722316</v>
      </c>
      <c r="BR204" s="49">
        <f t="shared" si="1071"/>
        <v>-0.00887451546515327</v>
      </c>
      <c r="BS204" s="49">
        <f t="shared" si="1071"/>
        <v>-0.00948534026416735</v>
      </c>
      <c r="BT204" s="49">
        <f t="shared" si="1071"/>
        <v>-0.00963311738834034</v>
      </c>
      <c r="BU204" s="49">
        <f t="shared" si="1071"/>
        <v>-0.00842170389085764</v>
      </c>
      <c r="BV204" s="49">
        <f t="shared" si="1071"/>
        <v>-0.00995660438773133</v>
      </c>
      <c r="BW204" s="49">
        <f t="shared" si="1071"/>
        <v>-0.0114455352119382</v>
      </c>
      <c r="BX204" s="49">
        <f t="shared" si="1071"/>
        <v>-0.00612385248742078</v>
      </c>
      <c r="BY204" s="49">
        <f t="shared" si="1071"/>
        <v>-0.00959974655658587</v>
      </c>
      <c r="BZ204" s="49">
        <f t="shared" si="1035"/>
        <v>-0.13130911635375</v>
      </c>
      <c r="CA204" s="49"/>
      <c r="CB204" s="49"/>
      <c r="CC204" s="50"/>
      <c r="CD204" s="49"/>
      <c r="CE204" s="49"/>
      <c r="CF204" s="49">
        <f t="shared" si="1036"/>
        <v>0.000137852058036613</v>
      </c>
      <c r="CG204" s="49">
        <f t="shared" ref="CG204:CS204" si="1072">AX204*$CD$246</f>
        <v>0.000142494155547399</v>
      </c>
      <c r="CH204" s="49">
        <f t="shared" si="1072"/>
        <v>0.00013848338329808</v>
      </c>
      <c r="CI204" s="49">
        <f t="shared" si="1072"/>
        <v>9.93474065504872e-5</v>
      </c>
      <c r="CJ204" s="49">
        <f t="shared" si="1072"/>
        <v>0.00019043154917544</v>
      </c>
      <c r="CK204" s="49">
        <f t="shared" si="1072"/>
        <v>0.000174679364955509</v>
      </c>
      <c r="CL204" s="49">
        <f t="shared" si="1072"/>
        <v>0.000133234718379219</v>
      </c>
      <c r="CM204" s="49">
        <f t="shared" si="1072"/>
        <v>0.0001441157949445</v>
      </c>
      <c r="CN204" s="49">
        <f t="shared" si="1072"/>
        <v>0.000146771074720669</v>
      </c>
      <c r="CO204" s="49">
        <f t="shared" si="1072"/>
        <v>0.000125268879050712</v>
      </c>
      <c r="CP204" s="49">
        <f t="shared" si="1072"/>
        <v>0.00015261392812091</v>
      </c>
      <c r="CQ204" s="49">
        <f t="shared" si="1072"/>
        <v>0.000180027061287934</v>
      </c>
      <c r="CR204" s="49">
        <f t="shared" si="1072"/>
        <v>8.62690704967683e-5</v>
      </c>
      <c r="CS204" s="49">
        <f t="shared" si="1072"/>
        <v>0.00014617069677594</v>
      </c>
      <c r="CT204" s="49">
        <v>2014</v>
      </c>
    </row>
    <row r="205" ht="22.5" customHeight="1" spans="1:98">
      <c r="A205" s="44">
        <v>2013</v>
      </c>
      <c r="B205" s="44">
        <v>6.433</v>
      </c>
      <c r="C205" s="44">
        <v>4.266</v>
      </c>
      <c r="D205" s="44">
        <v>5.854</v>
      </c>
      <c r="E205" s="44">
        <v>-0.45</v>
      </c>
      <c r="F205" s="44">
        <v>-1.048</v>
      </c>
      <c r="G205" s="44">
        <v>-14.934</v>
      </c>
      <c r="H205" s="44">
        <v>4.699</v>
      </c>
      <c r="I205" s="44">
        <v>17.751</v>
      </c>
      <c r="J205" s="44">
        <v>4.787</v>
      </c>
      <c r="K205" s="44">
        <v>-7.326</v>
      </c>
      <c r="L205" s="44">
        <v>-4.801</v>
      </c>
      <c r="M205" s="44">
        <v>10.174</v>
      </c>
      <c r="N205" s="44">
        <v>1.841</v>
      </c>
      <c r="O205" s="44">
        <v>6.298</v>
      </c>
      <c r="P205" s="40"/>
      <c r="Q205" s="50"/>
      <c r="R205" s="49">
        <f t="shared" si="1026"/>
        <v>6.672653373987</v>
      </c>
      <c r="S205" s="49">
        <f t="shared" ref="S205:AE205" si="1073">(C205-MIN($B$196:$O$245)/(MAX($B$196:$O$245)-MIN($B$196:$O$245)))</f>
        <v>4.505653373987</v>
      </c>
      <c r="T205" s="49">
        <f t="shared" si="1073"/>
        <v>6.093653373987</v>
      </c>
      <c r="U205" s="49">
        <f t="shared" si="1073"/>
        <v>-0.210346626012998</v>
      </c>
      <c r="V205" s="49">
        <f t="shared" si="1073"/>
        <v>-0.808346626012999</v>
      </c>
      <c r="W205" s="49">
        <f t="shared" si="1073"/>
        <v>-14.694346626013</v>
      </c>
      <c r="X205" s="49">
        <f t="shared" si="1073"/>
        <v>4.938653373987</v>
      </c>
      <c r="Y205" s="49">
        <f t="shared" si="1073"/>
        <v>17.990653373987</v>
      </c>
      <c r="Z205" s="49">
        <f t="shared" si="1073"/>
        <v>5.026653373987</v>
      </c>
      <c r="AA205" s="49">
        <f t="shared" si="1073"/>
        <v>-7.086346626013</v>
      </c>
      <c r="AB205" s="49">
        <f t="shared" si="1073"/>
        <v>-4.561346626013</v>
      </c>
      <c r="AC205" s="49">
        <f t="shared" si="1073"/>
        <v>10.413653373987</v>
      </c>
      <c r="AD205" s="49">
        <f t="shared" si="1073"/>
        <v>2.080653373987</v>
      </c>
      <c r="AE205" s="49">
        <f t="shared" si="1073"/>
        <v>6.537653373987</v>
      </c>
      <c r="AF205" s="50"/>
      <c r="AG205" s="49">
        <f t="shared" si="1028"/>
        <v>21.367053373987</v>
      </c>
      <c r="AH205" s="49">
        <f t="shared" ref="AH205:AT205" si="1074">S205+14.6944</f>
        <v>19.200053373987</v>
      </c>
      <c r="AI205" s="49">
        <f t="shared" si="1074"/>
        <v>20.788053373987</v>
      </c>
      <c r="AJ205" s="49">
        <f t="shared" si="1074"/>
        <v>14.484053373987</v>
      </c>
      <c r="AK205" s="49">
        <f t="shared" si="1074"/>
        <v>13.886053373987</v>
      </c>
      <c r="AL205" s="49">
        <f t="shared" si="1074"/>
        <v>5.33739870025585e-5</v>
      </c>
      <c r="AM205" s="49">
        <f t="shared" si="1074"/>
        <v>19.633053373987</v>
      </c>
      <c r="AN205" s="49">
        <f t="shared" si="1074"/>
        <v>32.685053373987</v>
      </c>
      <c r="AO205" s="49">
        <f t="shared" si="1074"/>
        <v>19.721053373987</v>
      </c>
      <c r="AP205" s="49">
        <f t="shared" si="1074"/>
        <v>7.608053373987</v>
      </c>
      <c r="AQ205" s="49">
        <f t="shared" si="1074"/>
        <v>10.133053373987</v>
      </c>
      <c r="AR205" s="49">
        <f t="shared" si="1074"/>
        <v>25.108053373987</v>
      </c>
      <c r="AS205" s="49">
        <f t="shared" si="1074"/>
        <v>16.775053373987</v>
      </c>
      <c r="AT205" s="49">
        <f t="shared" si="1074"/>
        <v>21.232053373987</v>
      </c>
      <c r="AU205" s="49">
        <f t="shared" si="1030"/>
        <v>242.620747235818</v>
      </c>
      <c r="AV205" s="50"/>
      <c r="AW205" s="49">
        <f t="shared" si="1031"/>
        <v>0.0013319233626465</v>
      </c>
      <c r="AX205" s="49">
        <f t="shared" si="1018"/>
        <v>0.0011968425971176</v>
      </c>
      <c r="AY205" s="49">
        <f t="shared" si="1019"/>
        <v>0.00129583117840966</v>
      </c>
      <c r="AZ205" s="49">
        <f t="shared" si="1020"/>
        <v>0.000902868951416505</v>
      </c>
      <c r="BA205" s="49">
        <f t="shared" si="1021"/>
        <v>0.000865592394985365</v>
      </c>
      <c r="BB205" s="49">
        <f t="shared" ref="BB205:BJ205" si="1075">AL205/$AU$246</f>
        <v>3.32708768972542e-9</v>
      </c>
      <c r="BC205" s="49">
        <f t="shared" si="1075"/>
        <v>0.00122383381607192</v>
      </c>
      <c r="BD205" s="49">
        <f t="shared" si="1075"/>
        <v>0.00203743517817767</v>
      </c>
      <c r="BE205" s="49">
        <f t="shared" si="1075"/>
        <v>0.00122931932939289</v>
      </c>
      <c r="BF205" s="49">
        <f t="shared" si="1075"/>
        <v>0.000474250887837042</v>
      </c>
      <c r="BG205" s="49">
        <f t="shared" si="1075"/>
        <v>0.000631647718921705</v>
      </c>
      <c r="BH205" s="49">
        <f t="shared" si="1075"/>
        <v>0.00156512001416639</v>
      </c>
      <c r="BI205" s="49">
        <f t="shared" si="1075"/>
        <v>0.00104567930389768</v>
      </c>
      <c r="BJ205" s="49">
        <f t="shared" si="1075"/>
        <v>0.0013235080865291</v>
      </c>
      <c r="BK205" s="49"/>
      <c r="BL205" s="49">
        <f t="shared" si="1033"/>
        <v>-0.00881883939112531</v>
      </c>
      <c r="BM205" s="49">
        <f t="shared" si="1023"/>
        <v>-0.00805243880821006</v>
      </c>
      <c r="BN205" s="49">
        <f t="shared" ref="BN205:BY205" si="1076">AY205*LN(AY205)</f>
        <v>-0.00861546699950632</v>
      </c>
      <c r="BO205" s="49">
        <f t="shared" si="1076"/>
        <v>-0.00632905098439137</v>
      </c>
      <c r="BP205" s="49">
        <f t="shared" si="1076"/>
        <v>-0.00610424104348069</v>
      </c>
      <c r="BQ205" s="49">
        <f t="shared" si="1076"/>
        <v>-6.49486393497152e-8</v>
      </c>
      <c r="BR205" s="49">
        <f t="shared" si="1076"/>
        <v>-0.0082067442646783</v>
      </c>
      <c r="BS205" s="49">
        <f t="shared" si="1076"/>
        <v>-0.0126240777976547</v>
      </c>
      <c r="BT205" s="49">
        <f t="shared" si="1076"/>
        <v>-0.00823803104952012</v>
      </c>
      <c r="BU205" s="49">
        <f t="shared" si="1076"/>
        <v>-0.00362980915135191</v>
      </c>
      <c r="BV205" s="49">
        <f t="shared" si="1076"/>
        <v>-0.00465346163716375</v>
      </c>
      <c r="BW205" s="49">
        <f t="shared" si="1076"/>
        <v>-0.010110350954139</v>
      </c>
      <c r="BX205" s="49">
        <f t="shared" si="1076"/>
        <v>-0.00717658966087806</v>
      </c>
      <c r="BY205" s="49">
        <f t="shared" si="1076"/>
        <v>-0.00877150937900922</v>
      </c>
      <c r="BZ205" s="49">
        <f t="shared" si="1035"/>
        <v>-0.101330676069748</v>
      </c>
      <c r="CA205" s="49"/>
      <c r="CB205" s="49"/>
      <c r="CC205" s="50"/>
      <c r="CD205" s="49"/>
      <c r="CE205" s="49"/>
      <c r="CF205" s="49">
        <f t="shared" si="1036"/>
        <v>0.000132250593706933</v>
      </c>
      <c r="CG205" s="49">
        <f t="shared" ref="CG205:CS205" si="1077">AX205*$CD$246</f>
        <v>0.000118838026632437</v>
      </c>
      <c r="CH205" s="49">
        <f t="shared" si="1077"/>
        <v>0.000128666894428606</v>
      </c>
      <c r="CI205" s="49">
        <f t="shared" si="1077"/>
        <v>8.96485174846199e-5</v>
      </c>
      <c r="CJ205" s="49">
        <f t="shared" si="1077"/>
        <v>8.59472184026872e-5</v>
      </c>
      <c r="CK205" s="49">
        <f t="shared" si="1077"/>
        <v>3.30356336273677e-10</v>
      </c>
      <c r="CL205" s="49">
        <f t="shared" si="1077"/>
        <v>0.000121518064261997</v>
      </c>
      <c r="CM205" s="49">
        <f t="shared" si="1077"/>
        <v>0.000202302939876355</v>
      </c>
      <c r="CN205" s="49">
        <f t="shared" si="1077"/>
        <v>0.000122062737036596</v>
      </c>
      <c r="CO205" s="49">
        <f t="shared" si="1077"/>
        <v>4.70897675057413e-5</v>
      </c>
      <c r="CP205" s="49">
        <f t="shared" si="1077"/>
        <v>6.27181624587181e-5</v>
      </c>
      <c r="CQ205" s="49">
        <f t="shared" si="1077"/>
        <v>0.000155405376090729</v>
      </c>
      <c r="CR205" s="49">
        <f t="shared" si="1077"/>
        <v>0.000103828578014232</v>
      </c>
      <c r="CS205" s="49">
        <f t="shared" si="1077"/>
        <v>0.000131415016154991</v>
      </c>
      <c r="CT205" s="49">
        <v>2013</v>
      </c>
    </row>
    <row r="206" ht="22.5" customHeight="1" spans="1:98">
      <c r="A206" s="44" t="s">
        <v>69</v>
      </c>
      <c r="B206" s="44">
        <v>0.185</v>
      </c>
      <c r="C206" s="44">
        <v>-0.599</v>
      </c>
      <c r="D206" s="44">
        <v>0.429</v>
      </c>
      <c r="E206" s="44">
        <v>0.017</v>
      </c>
      <c r="F206" s="44">
        <v>0.683</v>
      </c>
      <c r="G206" s="44">
        <v>1.535</v>
      </c>
      <c r="H206" s="44">
        <v>1.596</v>
      </c>
      <c r="I206" s="44">
        <v>0.141</v>
      </c>
      <c r="J206" s="44">
        <v>0.223</v>
      </c>
      <c r="K206" s="44">
        <v>0.052</v>
      </c>
      <c r="L206" s="44">
        <v>0.544</v>
      </c>
      <c r="M206" s="44">
        <v>1.373</v>
      </c>
      <c r="N206" s="44">
        <v>0.077</v>
      </c>
      <c r="O206" s="44">
        <v>-1.225</v>
      </c>
      <c r="P206" s="40"/>
      <c r="Q206" s="50"/>
      <c r="R206" s="49">
        <f t="shared" si="1026"/>
        <v>0.424653373987002</v>
      </c>
      <c r="S206" s="49">
        <f t="shared" ref="S206:AE206" si="1078">(C206-MIN($B$196:$O$245)/(MAX($B$196:$O$245)-MIN($B$196:$O$245)))</f>
        <v>-0.359346626012998</v>
      </c>
      <c r="T206" s="49">
        <f t="shared" si="1078"/>
        <v>0.668653373987002</v>
      </c>
      <c r="U206" s="49">
        <f t="shared" si="1078"/>
        <v>0.256653373987001</v>
      </c>
      <c r="V206" s="49">
        <f t="shared" si="1078"/>
        <v>0.922653373987002</v>
      </c>
      <c r="W206" s="49">
        <f t="shared" si="1078"/>
        <v>1.774653373987</v>
      </c>
      <c r="X206" s="49">
        <f t="shared" si="1078"/>
        <v>1.835653373987</v>
      </c>
      <c r="Y206" s="49">
        <f t="shared" si="1078"/>
        <v>0.380653373987001</v>
      </c>
      <c r="Z206" s="49">
        <f t="shared" si="1078"/>
        <v>0.462653373987002</v>
      </c>
      <c r="AA206" s="49">
        <f t="shared" si="1078"/>
        <v>0.291653373987002</v>
      </c>
      <c r="AB206" s="49">
        <f t="shared" si="1078"/>
        <v>0.783653373987002</v>
      </c>
      <c r="AC206" s="49">
        <f t="shared" si="1078"/>
        <v>1.612653373987</v>
      </c>
      <c r="AD206" s="49">
        <f t="shared" si="1078"/>
        <v>0.316653373987001</v>
      </c>
      <c r="AE206" s="49">
        <f t="shared" si="1078"/>
        <v>-0.985346626012999</v>
      </c>
      <c r="AF206" s="50"/>
      <c r="AG206" s="49">
        <f t="shared" si="1028"/>
        <v>15.119053373987</v>
      </c>
      <c r="AH206" s="49">
        <f t="shared" ref="AH206:AT206" si="1079">S206+14.6944</f>
        <v>14.335053373987</v>
      </c>
      <c r="AI206" s="49">
        <f t="shared" si="1079"/>
        <v>15.363053373987</v>
      </c>
      <c r="AJ206" s="49">
        <f t="shared" si="1079"/>
        <v>14.951053373987</v>
      </c>
      <c r="AK206" s="49">
        <f t="shared" si="1079"/>
        <v>15.617053373987</v>
      </c>
      <c r="AL206" s="49">
        <f t="shared" si="1079"/>
        <v>16.469053373987</v>
      </c>
      <c r="AM206" s="49">
        <f t="shared" si="1079"/>
        <v>16.530053373987</v>
      </c>
      <c r="AN206" s="49">
        <f t="shared" si="1079"/>
        <v>15.075053373987</v>
      </c>
      <c r="AO206" s="49">
        <f t="shared" si="1079"/>
        <v>15.157053373987</v>
      </c>
      <c r="AP206" s="49">
        <f t="shared" si="1079"/>
        <v>14.986053373987</v>
      </c>
      <c r="AQ206" s="49">
        <f t="shared" si="1079"/>
        <v>15.478053373987</v>
      </c>
      <c r="AR206" s="49">
        <f t="shared" si="1079"/>
        <v>16.307053373987</v>
      </c>
      <c r="AS206" s="49">
        <f t="shared" si="1079"/>
        <v>15.011053373987</v>
      </c>
      <c r="AT206" s="49">
        <f t="shared" si="1079"/>
        <v>13.709053373987</v>
      </c>
      <c r="AU206" s="49">
        <f t="shared" si="1030"/>
        <v>214.107747235818</v>
      </c>
      <c r="AV206" s="50"/>
      <c r="AW206" s="49">
        <f t="shared" si="1031"/>
        <v>0.000942451916857598</v>
      </c>
      <c r="AX206" s="49">
        <f t="shared" si="1018"/>
        <v>0.000893580979998043</v>
      </c>
      <c r="AY206" s="49">
        <f t="shared" si="1019"/>
        <v>0.000957661749247562</v>
      </c>
      <c r="AZ206" s="49">
        <f t="shared" si="1020"/>
        <v>0.000931979573244836</v>
      </c>
      <c r="BA206" s="49">
        <f t="shared" si="1021"/>
        <v>0.000973494935423999</v>
      </c>
      <c r="BB206" s="49">
        <f t="shared" ref="BB206:BJ206" si="1080">AL206/$AU$246</f>
        <v>0.00102660467803158</v>
      </c>
      <c r="BC206" s="49">
        <f t="shared" si="1080"/>
        <v>0.00103040713612907</v>
      </c>
      <c r="BD206" s="49">
        <f t="shared" si="1080"/>
        <v>0.000939709160197113</v>
      </c>
      <c r="BE206" s="49">
        <f t="shared" si="1080"/>
        <v>0.000944820661246199</v>
      </c>
      <c r="BF206" s="49">
        <f t="shared" si="1080"/>
        <v>0.000934161311497495</v>
      </c>
      <c r="BG206" s="49">
        <f t="shared" si="1080"/>
        <v>0.000964830317792012</v>
      </c>
      <c r="BH206" s="49">
        <f t="shared" si="1080"/>
        <v>0.0010165063466907</v>
      </c>
      <c r="BI206" s="49">
        <f t="shared" si="1080"/>
        <v>0.00093571969596368</v>
      </c>
      <c r="BJ206" s="49">
        <f t="shared" si="1080"/>
        <v>0.000854559032964776</v>
      </c>
      <c r="BK206" s="49"/>
      <c r="BL206" s="49">
        <f t="shared" si="1033"/>
        <v>-0.00656608668480239</v>
      </c>
      <c r="BM206" s="49">
        <f t="shared" si="1023"/>
        <v>-0.00627318295898988</v>
      </c>
      <c r="BN206" s="49">
        <f t="shared" ref="BN206:BY206" si="1081">AY206*LN(AY206)</f>
        <v>-0.00665672206734901</v>
      </c>
      <c r="BO206" s="49">
        <f t="shared" si="1081"/>
        <v>-0.0065035395417388</v>
      </c>
      <c r="BP206" s="49">
        <f t="shared" si="1081"/>
        <v>-0.00675081543941309</v>
      </c>
      <c r="BQ206" s="49">
        <f t="shared" si="1081"/>
        <v>-0.00706457839903222</v>
      </c>
      <c r="BR206" s="49">
        <f t="shared" si="1081"/>
        <v>-0.00708693551674691</v>
      </c>
      <c r="BS206" s="49">
        <f t="shared" si="1081"/>
        <v>-0.006549716590529</v>
      </c>
      <c r="BT206" s="49">
        <f t="shared" si="1081"/>
        <v>-0.00658021806905061</v>
      </c>
      <c r="BU206" s="49">
        <f t="shared" si="1081"/>
        <v>-0.00651657985691655</v>
      </c>
      <c r="BV206" s="49">
        <f t="shared" si="1081"/>
        <v>-0.00669935556946621</v>
      </c>
      <c r="BW206" s="49">
        <f t="shared" si="1081"/>
        <v>-0.00700513524946648</v>
      </c>
      <c r="BX206" s="49">
        <f t="shared" si="1081"/>
        <v>-0.00652589124739211</v>
      </c>
      <c r="BY206" s="49">
        <f t="shared" si="1081"/>
        <v>-0.00603739545288802</v>
      </c>
      <c r="BZ206" s="49">
        <f t="shared" si="1035"/>
        <v>-0.0928161526437813</v>
      </c>
      <c r="CA206" s="49"/>
      <c r="CB206" s="49"/>
      <c r="CC206" s="50"/>
      <c r="CD206" s="49"/>
      <c r="CE206" s="49"/>
      <c r="CF206" s="49">
        <f t="shared" si="1036"/>
        <v>9.35788267104181e-5</v>
      </c>
      <c r="CG206" s="49">
        <f t="shared" ref="CG206:CS206" si="1082">AX206*$CD$246</f>
        <v>8.87262874458106e-5</v>
      </c>
      <c r="CH206" s="49">
        <f t="shared" si="1082"/>
        <v>9.50890557672602e-5</v>
      </c>
      <c r="CI206" s="49">
        <f t="shared" si="1082"/>
        <v>9.25389968680022e-5</v>
      </c>
      <c r="CJ206" s="49">
        <f t="shared" si="1082"/>
        <v>9.66611794575794e-5</v>
      </c>
      <c r="CK206" s="49">
        <f t="shared" si="1082"/>
        <v>0.000101934602229831</v>
      </c>
      <c r="CL206" s="49">
        <f t="shared" si="1082"/>
        <v>0.000102312159494042</v>
      </c>
      <c r="CM206" s="49">
        <f t="shared" si="1082"/>
        <v>9.33064903231187e-5</v>
      </c>
      <c r="CN206" s="49">
        <f t="shared" si="1082"/>
        <v>9.38140263176312e-5</v>
      </c>
      <c r="CO206" s="49">
        <f t="shared" si="1082"/>
        <v>9.27556280851722e-5</v>
      </c>
      <c r="CP206" s="49">
        <f t="shared" si="1082"/>
        <v>9.58008440522473e-5</v>
      </c>
      <c r="CQ206" s="49">
        <f t="shared" si="1082"/>
        <v>0.000100931909167502</v>
      </c>
      <c r="CR206" s="49">
        <f t="shared" si="1082"/>
        <v>9.2910364668865e-5</v>
      </c>
      <c r="CS206" s="49">
        <f t="shared" si="1082"/>
        <v>8.48516833901419e-5</v>
      </c>
      <c r="CT206" s="49" t="s">
        <v>69</v>
      </c>
    </row>
    <row r="207" ht="22.5" customHeight="1" spans="1:98">
      <c r="A207" s="44">
        <v>2021</v>
      </c>
      <c r="B207" s="44">
        <v>0.226</v>
      </c>
      <c r="C207" s="44">
        <v>0.079</v>
      </c>
      <c r="D207" s="44">
        <v>0.592</v>
      </c>
      <c r="E207" s="44">
        <v>0.041</v>
      </c>
      <c r="F207" s="44">
        <v>-0.046</v>
      </c>
      <c r="G207" s="44">
        <v>2.116</v>
      </c>
      <c r="H207" s="44">
        <v>0.16</v>
      </c>
      <c r="I207" s="44">
        <v>-0.571</v>
      </c>
      <c r="J207" s="44">
        <v>-0.092</v>
      </c>
      <c r="K207" s="44">
        <v>-0.434</v>
      </c>
      <c r="L207" s="44">
        <v>0.445</v>
      </c>
      <c r="M207" s="44">
        <v>0.271</v>
      </c>
      <c r="N207" s="44">
        <v>3.488</v>
      </c>
      <c r="O207" s="44">
        <v>-0.154</v>
      </c>
      <c r="P207" s="40"/>
      <c r="Q207" s="50"/>
      <c r="R207" s="49">
        <f t="shared" si="1026"/>
        <v>0.465653373987002</v>
      </c>
      <c r="S207" s="49">
        <f t="shared" ref="S207:AE207" si="1083">(C207-MIN($B$196:$O$245)/(MAX($B$196:$O$245)-MIN($B$196:$O$245)))</f>
        <v>0.318653373987001</v>
      </c>
      <c r="T207" s="49">
        <f t="shared" si="1083"/>
        <v>0.831653373987001</v>
      </c>
      <c r="U207" s="49">
        <f t="shared" si="1083"/>
        <v>0.280653373987002</v>
      </c>
      <c r="V207" s="49">
        <f t="shared" si="1083"/>
        <v>0.193653373987001</v>
      </c>
      <c r="W207" s="49">
        <f t="shared" si="1083"/>
        <v>2.355653373987</v>
      </c>
      <c r="X207" s="49">
        <f t="shared" si="1083"/>
        <v>0.399653373987002</v>
      </c>
      <c r="Y207" s="49">
        <f t="shared" si="1083"/>
        <v>-0.331346626012998</v>
      </c>
      <c r="Z207" s="49">
        <f t="shared" si="1083"/>
        <v>0.147653373987002</v>
      </c>
      <c r="AA207" s="49">
        <f t="shared" si="1083"/>
        <v>-0.194346626012998</v>
      </c>
      <c r="AB207" s="49">
        <f t="shared" si="1083"/>
        <v>0.684653373987002</v>
      </c>
      <c r="AC207" s="49">
        <f t="shared" si="1083"/>
        <v>0.510653373987002</v>
      </c>
      <c r="AD207" s="49">
        <f t="shared" si="1083"/>
        <v>3.727653373987</v>
      </c>
      <c r="AE207" s="49">
        <f t="shared" si="1083"/>
        <v>0.0856533739870015</v>
      </c>
      <c r="AF207" s="50"/>
      <c r="AG207" s="49">
        <f t="shared" si="1028"/>
        <v>15.160053373987</v>
      </c>
      <c r="AH207" s="49">
        <f t="shared" ref="AH207:AT207" si="1084">S207+14.6944</f>
        <v>15.013053373987</v>
      </c>
      <c r="AI207" s="49">
        <f t="shared" si="1084"/>
        <v>15.526053373987</v>
      </c>
      <c r="AJ207" s="49">
        <f t="shared" si="1084"/>
        <v>14.975053373987</v>
      </c>
      <c r="AK207" s="49">
        <f t="shared" si="1084"/>
        <v>14.888053373987</v>
      </c>
      <c r="AL207" s="49">
        <f t="shared" si="1084"/>
        <v>17.050053373987</v>
      </c>
      <c r="AM207" s="49">
        <f t="shared" si="1084"/>
        <v>15.094053373987</v>
      </c>
      <c r="AN207" s="49">
        <f t="shared" si="1084"/>
        <v>14.363053373987</v>
      </c>
      <c r="AO207" s="49">
        <f t="shared" si="1084"/>
        <v>14.842053373987</v>
      </c>
      <c r="AP207" s="49">
        <f t="shared" si="1084"/>
        <v>14.500053373987</v>
      </c>
      <c r="AQ207" s="49">
        <f t="shared" si="1084"/>
        <v>15.379053373987</v>
      </c>
      <c r="AR207" s="49">
        <f t="shared" si="1084"/>
        <v>15.205053373987</v>
      </c>
      <c r="AS207" s="49">
        <f t="shared" si="1084"/>
        <v>18.422053373987</v>
      </c>
      <c r="AT207" s="49">
        <f t="shared" si="1084"/>
        <v>14.780053373987</v>
      </c>
      <c r="AU207" s="49">
        <f t="shared" si="1030"/>
        <v>215.197747235818</v>
      </c>
      <c r="AV207" s="50"/>
      <c r="AW207" s="49">
        <f t="shared" si="1031"/>
        <v>0.000945007667382141</v>
      </c>
      <c r="AX207" s="49">
        <f t="shared" si="1018"/>
        <v>0.000935844366720975</v>
      </c>
      <c r="AY207" s="49">
        <f t="shared" si="1019"/>
        <v>0.000967822415967086</v>
      </c>
      <c r="AZ207" s="49">
        <f t="shared" si="1020"/>
        <v>0.000933475622332374</v>
      </c>
      <c r="BA207" s="49">
        <f t="shared" si="1021"/>
        <v>0.000928052444390051</v>
      </c>
      <c r="BB207" s="49">
        <f t="shared" ref="BB207:BJ207" si="1085">AL207/$AU$246</f>
        <v>0.00106282153302571</v>
      </c>
      <c r="BC207" s="49">
        <f t="shared" si="1085"/>
        <v>0.000940893532391413</v>
      </c>
      <c r="BD207" s="49">
        <f t="shared" si="1085"/>
        <v>0.00089532637060017</v>
      </c>
      <c r="BE207" s="49">
        <f t="shared" si="1085"/>
        <v>0.000925185016972271</v>
      </c>
      <c r="BF207" s="49">
        <f t="shared" si="1085"/>
        <v>0.000903866317474863</v>
      </c>
      <c r="BG207" s="49">
        <f t="shared" si="1085"/>
        <v>0.00095865911530592</v>
      </c>
      <c r="BH207" s="49">
        <f t="shared" si="1085"/>
        <v>0.000947812759421274</v>
      </c>
      <c r="BI207" s="49">
        <f t="shared" si="1085"/>
        <v>0.00114834567252993</v>
      </c>
      <c r="BJ207" s="49">
        <f t="shared" si="1085"/>
        <v>0.000921320223496133</v>
      </c>
      <c r="BK207" s="49"/>
      <c r="BL207" s="49">
        <f t="shared" si="1033"/>
        <v>-0.00658133345152737</v>
      </c>
      <c r="BM207" s="49">
        <f t="shared" si="1023"/>
        <v>-0.00652663604645178</v>
      </c>
      <c r="BN207" s="49">
        <f t="shared" ref="BN207:BY207" si="1086">AY207*LN(AY207)</f>
        <v>-0.00671713464472794</v>
      </c>
      <c r="BO207" s="49">
        <f t="shared" si="1086"/>
        <v>-0.00651248202177072</v>
      </c>
      <c r="BP207" s="49">
        <f t="shared" si="1086"/>
        <v>-0.00648005409573635</v>
      </c>
      <c r="BQ207" s="49">
        <f t="shared" si="1086"/>
        <v>-0.00727695632020434</v>
      </c>
      <c r="BR207" s="49">
        <f t="shared" si="1086"/>
        <v>-0.00655678647557156</v>
      </c>
      <c r="BS207" s="49">
        <f t="shared" si="1086"/>
        <v>-0.00628368898445824</v>
      </c>
      <c r="BT207" s="49">
        <f t="shared" si="1086"/>
        <v>-0.00646289549961879</v>
      </c>
      <c r="BU207" s="49">
        <f t="shared" si="1086"/>
        <v>-0.00633504453704504</v>
      </c>
      <c r="BV207" s="49">
        <f t="shared" si="1086"/>
        <v>-0.00666265688946478</v>
      </c>
      <c r="BW207" s="49">
        <f t="shared" si="1086"/>
        <v>-0.00659805975201035</v>
      </c>
      <c r="BX207" s="49">
        <f t="shared" si="1086"/>
        <v>-0.00777364899679034</v>
      </c>
      <c r="BY207" s="49">
        <f t="shared" si="1086"/>
        <v>-0.00643975462975105</v>
      </c>
      <c r="BZ207" s="49">
        <f t="shared" si="1035"/>
        <v>-0.0932071323451286</v>
      </c>
      <c r="CA207" s="49"/>
      <c r="CB207" s="49"/>
      <c r="CC207" s="50"/>
      <c r="CD207" s="49"/>
      <c r="CE207" s="49"/>
      <c r="CF207" s="49">
        <f t="shared" si="1036"/>
        <v>9.38325947076743e-5</v>
      </c>
      <c r="CG207" s="49">
        <f t="shared" ref="CG207:CS207" si="1087">AX207*$CD$246</f>
        <v>9.29227435955604e-5</v>
      </c>
      <c r="CH207" s="49">
        <f t="shared" si="1087"/>
        <v>9.60979382929375e-5</v>
      </c>
      <c r="CI207" s="49">
        <f t="shared" si="1087"/>
        <v>9.26875439883473e-5</v>
      </c>
      <c r="CJ207" s="49">
        <f t="shared" si="1087"/>
        <v>9.21490606770962e-5</v>
      </c>
      <c r="CK207" s="49">
        <f t="shared" si="1087"/>
        <v>0.000105530680434853</v>
      </c>
      <c r="CL207" s="49">
        <f t="shared" si="1087"/>
        <v>9.34240901267252e-5</v>
      </c>
      <c r="CM207" s="49">
        <f t="shared" si="1087"/>
        <v>8.88995924195466e-5</v>
      </c>
      <c r="CN207" s="49">
        <f t="shared" si="1087"/>
        <v>9.18643453631014e-5</v>
      </c>
      <c r="CO207" s="49">
        <f t="shared" si="1087"/>
        <v>8.97475488981834e-5</v>
      </c>
      <c r="CP207" s="49">
        <f t="shared" si="1087"/>
        <v>9.51880871808236e-5</v>
      </c>
      <c r="CQ207" s="49">
        <f t="shared" si="1087"/>
        <v>9.41111205583214e-5</v>
      </c>
      <c r="CR207" s="49">
        <f t="shared" si="1087"/>
        <v>0.000114022624147916</v>
      </c>
      <c r="CS207" s="49">
        <f t="shared" si="1087"/>
        <v>9.14805986355432e-5</v>
      </c>
      <c r="CT207" s="49">
        <v>2021</v>
      </c>
    </row>
    <row r="208" ht="22.5" customHeight="1" spans="1:98">
      <c r="A208" s="44">
        <v>2020</v>
      </c>
      <c r="B208" s="44">
        <v>0.493</v>
      </c>
      <c r="C208" s="44">
        <v>1.356</v>
      </c>
      <c r="D208" s="44">
        <v>0.004</v>
      </c>
      <c r="E208" s="44">
        <v>-1.505</v>
      </c>
      <c r="F208" s="44">
        <v>0.13</v>
      </c>
      <c r="G208" s="44">
        <v>2.089</v>
      </c>
      <c r="H208" s="44">
        <v>1.104</v>
      </c>
      <c r="I208" s="44">
        <v>1.702</v>
      </c>
      <c r="J208" s="44">
        <v>0.159</v>
      </c>
      <c r="K208" s="44">
        <v>0.508</v>
      </c>
      <c r="L208" s="44">
        <v>0.149</v>
      </c>
      <c r="M208" s="44">
        <v>1.105</v>
      </c>
      <c r="N208" s="44">
        <v>4.768</v>
      </c>
      <c r="O208" s="44">
        <v>-0.258</v>
      </c>
      <c r="P208" s="40"/>
      <c r="Q208" s="50"/>
      <c r="R208" s="49">
        <f t="shared" si="1026"/>
        <v>0.732653373987001</v>
      </c>
      <c r="S208" s="49">
        <f t="shared" ref="S208:AE208" si="1088">(C208-MIN($B$196:$O$245)/(MAX($B$196:$O$245)-MIN($B$196:$O$245)))</f>
        <v>1.595653373987</v>
      </c>
      <c r="T208" s="49">
        <f t="shared" si="1088"/>
        <v>0.243653373987002</v>
      </c>
      <c r="U208" s="49">
        <f t="shared" si="1088"/>
        <v>-1.265346626013</v>
      </c>
      <c r="V208" s="49">
        <f t="shared" si="1088"/>
        <v>0.369653373987001</v>
      </c>
      <c r="W208" s="49">
        <f t="shared" si="1088"/>
        <v>2.328653373987</v>
      </c>
      <c r="X208" s="49">
        <f t="shared" si="1088"/>
        <v>1.343653373987</v>
      </c>
      <c r="Y208" s="49">
        <f t="shared" si="1088"/>
        <v>1.941653373987</v>
      </c>
      <c r="Z208" s="49">
        <f t="shared" si="1088"/>
        <v>0.398653373987002</v>
      </c>
      <c r="AA208" s="49">
        <f t="shared" si="1088"/>
        <v>0.747653373987001</v>
      </c>
      <c r="AB208" s="49">
        <f t="shared" si="1088"/>
        <v>0.388653373987002</v>
      </c>
      <c r="AC208" s="49">
        <f t="shared" si="1088"/>
        <v>1.344653373987</v>
      </c>
      <c r="AD208" s="49">
        <f t="shared" si="1088"/>
        <v>5.007653373987</v>
      </c>
      <c r="AE208" s="49">
        <f t="shared" si="1088"/>
        <v>-0.0183466260129985</v>
      </c>
      <c r="AF208" s="50"/>
      <c r="AG208" s="49">
        <f t="shared" si="1028"/>
        <v>15.427053373987</v>
      </c>
      <c r="AH208" s="49">
        <f t="shared" ref="AH208:AT208" si="1089">S208+14.6944</f>
        <v>16.290053373987</v>
      </c>
      <c r="AI208" s="49">
        <f t="shared" si="1089"/>
        <v>14.938053373987</v>
      </c>
      <c r="AJ208" s="49">
        <f t="shared" si="1089"/>
        <v>13.429053373987</v>
      </c>
      <c r="AK208" s="49">
        <f t="shared" si="1089"/>
        <v>15.064053373987</v>
      </c>
      <c r="AL208" s="49">
        <f t="shared" si="1089"/>
        <v>17.023053373987</v>
      </c>
      <c r="AM208" s="49">
        <f t="shared" si="1089"/>
        <v>16.038053373987</v>
      </c>
      <c r="AN208" s="49">
        <f t="shared" si="1089"/>
        <v>16.636053373987</v>
      </c>
      <c r="AO208" s="49">
        <f t="shared" si="1089"/>
        <v>15.093053373987</v>
      </c>
      <c r="AP208" s="49">
        <f t="shared" si="1089"/>
        <v>15.442053373987</v>
      </c>
      <c r="AQ208" s="49">
        <f t="shared" si="1089"/>
        <v>15.083053373987</v>
      </c>
      <c r="AR208" s="49">
        <f t="shared" si="1089"/>
        <v>16.039053373987</v>
      </c>
      <c r="AS208" s="49">
        <f t="shared" si="1089"/>
        <v>19.702053373987</v>
      </c>
      <c r="AT208" s="49">
        <f t="shared" si="1089"/>
        <v>14.676053373987</v>
      </c>
      <c r="AU208" s="49">
        <f t="shared" si="1030"/>
        <v>220.880747235818</v>
      </c>
      <c r="AV208" s="50"/>
      <c r="AW208" s="49">
        <f t="shared" si="1031"/>
        <v>0.000961651213480995</v>
      </c>
      <c r="AX208" s="49">
        <f t="shared" si="1018"/>
        <v>0.00101544664525369</v>
      </c>
      <c r="AY208" s="49">
        <f t="shared" si="1019"/>
        <v>0.00093116921332242</v>
      </c>
      <c r="AZ208" s="49">
        <f t="shared" si="1020"/>
        <v>0.000837105126943507</v>
      </c>
      <c r="BA208" s="49">
        <f t="shared" si="1021"/>
        <v>0.000939023471031992</v>
      </c>
      <c r="BB208" s="49">
        <f t="shared" ref="BB208:BJ208" si="1090">AL208/$AU$246</f>
        <v>0.00106113847780223</v>
      </c>
      <c r="BC208" s="49">
        <f t="shared" si="1090"/>
        <v>0.000999738129834551</v>
      </c>
      <c r="BD208" s="49">
        <f t="shared" si="1090"/>
        <v>0.00103701468626569</v>
      </c>
      <c r="BE208" s="49">
        <f t="shared" si="1090"/>
        <v>0.000940831197012766</v>
      </c>
      <c r="BF208" s="49">
        <f t="shared" si="1090"/>
        <v>0.000962586244160706</v>
      </c>
      <c r="BG208" s="49">
        <f t="shared" si="1090"/>
        <v>0.000940207843226292</v>
      </c>
      <c r="BH208" s="49">
        <f t="shared" si="1090"/>
        <v>0.000999800465213198</v>
      </c>
      <c r="BI208" s="49">
        <f t="shared" si="1090"/>
        <v>0.00122813495719859</v>
      </c>
      <c r="BJ208" s="49">
        <f t="shared" si="1090"/>
        <v>0.000914837344116804</v>
      </c>
      <c r="BK208" s="49"/>
      <c r="BL208" s="49">
        <f t="shared" si="1033"/>
        <v>-0.00668045513430733</v>
      </c>
      <c r="BM208" s="49">
        <f t="shared" si="1023"/>
        <v>-0.00699889158915545</v>
      </c>
      <c r="BN208" s="49">
        <f t="shared" ref="BN208:BY208" si="1091">AY208*LN(AY208)</f>
        <v>-0.00649869469591788</v>
      </c>
      <c r="BO208" s="49">
        <f t="shared" si="1091"/>
        <v>-0.0059313593530343</v>
      </c>
      <c r="BP208" s="49">
        <f t="shared" si="1091"/>
        <v>-0.00654562281703377</v>
      </c>
      <c r="BQ208" s="49">
        <f t="shared" si="1091"/>
        <v>-0.00726711445233321</v>
      </c>
      <c r="BR208" s="49">
        <f t="shared" si="1091"/>
        <v>-0.00690620817983881</v>
      </c>
      <c r="BS208" s="49">
        <f t="shared" si="1091"/>
        <v>-0.00712575224285423</v>
      </c>
      <c r="BT208" s="49">
        <f t="shared" si="1091"/>
        <v>-0.00655641441354339</v>
      </c>
      <c r="BU208" s="49">
        <f t="shared" si="1091"/>
        <v>-0.00668601517524805</v>
      </c>
      <c r="BV208" s="49">
        <f t="shared" si="1091"/>
        <v>-0.00655269356606268</v>
      </c>
      <c r="BW208" s="49">
        <f t="shared" si="1091"/>
        <v>-0.00690657645638368</v>
      </c>
      <c r="BX208" s="49">
        <f t="shared" si="1091"/>
        <v>-0.00823127802394345</v>
      </c>
      <c r="BY208" s="49">
        <f t="shared" si="1091"/>
        <v>-0.00640090124627988</v>
      </c>
      <c r="BZ208" s="49">
        <f t="shared" si="1035"/>
        <v>-0.0952879773459361</v>
      </c>
      <c r="CA208" s="49"/>
      <c r="CB208" s="49"/>
      <c r="CC208" s="50"/>
      <c r="CD208" s="49"/>
      <c r="CE208" s="49"/>
      <c r="CF208" s="49">
        <f t="shared" si="1036"/>
        <v>9.54851814215139e-5</v>
      </c>
      <c r="CG208" s="49">
        <f t="shared" ref="CG208:CS208" si="1092">AX208*$CD$246</f>
        <v>0.000100826688290591</v>
      </c>
      <c r="CH208" s="49">
        <f t="shared" si="1092"/>
        <v>9.24585338444819e-5</v>
      </c>
      <c r="CI208" s="49">
        <f t="shared" si="1092"/>
        <v>8.31186336527821e-5</v>
      </c>
      <c r="CJ208" s="49">
        <f t="shared" si="1092"/>
        <v>9.32384062262938e-5</v>
      </c>
      <c r="CK208" s="49">
        <f t="shared" si="1092"/>
        <v>0.000105363564924465</v>
      </c>
      <c r="CL208" s="49">
        <f t="shared" si="1092"/>
        <v>9.92669435269669e-5</v>
      </c>
      <c r="CM208" s="49">
        <f t="shared" si="1092"/>
        <v>0.0001029682426089</v>
      </c>
      <c r="CN208" s="49">
        <f t="shared" si="1092"/>
        <v>9.34179006633775e-5</v>
      </c>
      <c r="CO208" s="49">
        <f t="shared" si="1092"/>
        <v>9.55780233717296e-5</v>
      </c>
      <c r="CP208" s="49">
        <f t="shared" si="1092"/>
        <v>9.33560060299004e-5</v>
      </c>
      <c r="CQ208" s="49">
        <f t="shared" si="1092"/>
        <v>9.92731329903146e-5</v>
      </c>
      <c r="CR208" s="49">
        <f t="shared" si="1092"/>
        <v>0.000121945137232989</v>
      </c>
      <c r="CS208" s="49">
        <f t="shared" si="1092"/>
        <v>9.0836894447381e-5</v>
      </c>
      <c r="CT208" s="49">
        <v>2020</v>
      </c>
    </row>
    <row r="209" ht="22.5" customHeight="1" spans="1:98">
      <c r="A209" s="44">
        <v>2019</v>
      </c>
      <c r="B209" s="44">
        <v>0.758</v>
      </c>
      <c r="C209" s="44">
        <v>1.462</v>
      </c>
      <c r="D209" s="44">
        <v>0.781</v>
      </c>
      <c r="E209" s="44">
        <v>4.65</v>
      </c>
      <c r="F209" s="44">
        <v>6.854</v>
      </c>
      <c r="G209" s="44">
        <v>14.888</v>
      </c>
      <c r="H209" s="44">
        <v>-0.46</v>
      </c>
      <c r="I209" s="44">
        <v>0.376</v>
      </c>
      <c r="J209" s="44">
        <v>0.695</v>
      </c>
      <c r="K209" s="44">
        <v>2.413</v>
      </c>
      <c r="L209" s="44">
        <v>4.257</v>
      </c>
      <c r="M209" s="44">
        <v>1.187</v>
      </c>
      <c r="N209" s="44">
        <v>-1.015</v>
      </c>
      <c r="O209" s="44">
        <v>3.984</v>
      </c>
      <c r="P209" s="40"/>
      <c r="Q209" s="50"/>
      <c r="R209" s="49">
        <f t="shared" si="1026"/>
        <v>0.997653373987001</v>
      </c>
      <c r="S209" s="49">
        <f t="shared" ref="S209:AE209" si="1093">(C209-MIN($B$196:$O$245)/(MAX($B$196:$O$245)-MIN($B$196:$O$245)))</f>
        <v>1.701653373987</v>
      </c>
      <c r="T209" s="49">
        <f t="shared" si="1093"/>
        <v>1.020653373987</v>
      </c>
      <c r="U209" s="49">
        <f t="shared" si="1093"/>
        <v>4.889653373987</v>
      </c>
      <c r="V209" s="49">
        <f t="shared" si="1093"/>
        <v>7.093653373987</v>
      </c>
      <c r="W209" s="49">
        <f t="shared" si="1093"/>
        <v>15.127653373987</v>
      </c>
      <c r="X209" s="49">
        <f t="shared" si="1093"/>
        <v>-0.220346626012999</v>
      </c>
      <c r="Y209" s="49">
        <f t="shared" si="1093"/>
        <v>0.615653373987001</v>
      </c>
      <c r="Z209" s="49">
        <f t="shared" si="1093"/>
        <v>0.934653373987001</v>
      </c>
      <c r="AA209" s="49">
        <f t="shared" si="1093"/>
        <v>2.652653373987</v>
      </c>
      <c r="AB209" s="49">
        <f t="shared" si="1093"/>
        <v>4.496653373987</v>
      </c>
      <c r="AC209" s="49">
        <f t="shared" si="1093"/>
        <v>1.426653373987</v>
      </c>
      <c r="AD209" s="49">
        <f t="shared" si="1093"/>
        <v>-0.775346626012998</v>
      </c>
      <c r="AE209" s="49">
        <f t="shared" si="1093"/>
        <v>4.223653373987</v>
      </c>
      <c r="AF209" s="50"/>
      <c r="AG209" s="49">
        <f t="shared" si="1028"/>
        <v>15.692053373987</v>
      </c>
      <c r="AH209" s="49">
        <f t="shared" ref="AH209:AT209" si="1094">S209+14.6944</f>
        <v>16.396053373987</v>
      </c>
      <c r="AI209" s="49">
        <f t="shared" si="1094"/>
        <v>15.715053373987</v>
      </c>
      <c r="AJ209" s="49">
        <f t="shared" si="1094"/>
        <v>19.584053373987</v>
      </c>
      <c r="AK209" s="49">
        <f t="shared" si="1094"/>
        <v>21.788053373987</v>
      </c>
      <c r="AL209" s="49">
        <f t="shared" si="1094"/>
        <v>29.822053373987</v>
      </c>
      <c r="AM209" s="49">
        <f t="shared" si="1094"/>
        <v>14.474053373987</v>
      </c>
      <c r="AN209" s="49">
        <f t="shared" si="1094"/>
        <v>15.310053373987</v>
      </c>
      <c r="AO209" s="49">
        <f t="shared" si="1094"/>
        <v>15.629053373987</v>
      </c>
      <c r="AP209" s="49">
        <f t="shared" si="1094"/>
        <v>17.347053373987</v>
      </c>
      <c r="AQ209" s="49">
        <f t="shared" si="1094"/>
        <v>19.191053373987</v>
      </c>
      <c r="AR209" s="49">
        <f t="shared" si="1094"/>
        <v>16.121053373987</v>
      </c>
      <c r="AS209" s="49">
        <f t="shared" si="1094"/>
        <v>13.919053373987</v>
      </c>
      <c r="AT209" s="49">
        <f t="shared" si="1094"/>
        <v>18.918053373987</v>
      </c>
      <c r="AU209" s="49">
        <f t="shared" si="1030"/>
        <v>249.906747235818</v>
      </c>
      <c r="AV209" s="50"/>
      <c r="AW209" s="49">
        <f t="shared" si="1031"/>
        <v>0.000978170088822553</v>
      </c>
      <c r="AX209" s="49">
        <f t="shared" si="1018"/>
        <v>0.00102205419539032</v>
      </c>
      <c r="AY209" s="49">
        <f t="shared" si="1019"/>
        <v>0.000979603802531443</v>
      </c>
      <c r="AZ209" s="49">
        <f t="shared" si="1020"/>
        <v>0.0012207793825182</v>
      </c>
      <c r="BA209" s="49">
        <f t="shared" si="1021"/>
        <v>0.00135816655705705</v>
      </c>
      <c r="BB209" s="49">
        <f t="shared" ref="BB209:BJ209" si="1095">AL209/$AU$246</f>
        <v>0.00185896898911019</v>
      </c>
      <c r="BC209" s="49">
        <f t="shared" si="1095"/>
        <v>0.000902245597630031</v>
      </c>
      <c r="BD209" s="49">
        <f t="shared" si="1095"/>
        <v>0.00095435797417925</v>
      </c>
      <c r="BE209" s="49">
        <f t="shared" si="1095"/>
        <v>0.000974242959967768</v>
      </c>
      <c r="BF209" s="49">
        <f t="shared" si="1095"/>
        <v>0.00108133514048399</v>
      </c>
      <c r="BG209" s="49">
        <f t="shared" si="1095"/>
        <v>0.00119628157870978</v>
      </c>
      <c r="BH209" s="49">
        <f t="shared" si="1095"/>
        <v>0.00100491196626228</v>
      </c>
      <c r="BI209" s="49">
        <f t="shared" si="1095"/>
        <v>0.000867649462480729</v>
      </c>
      <c r="BJ209" s="49">
        <f t="shared" si="1095"/>
        <v>0.00117926402033904</v>
      </c>
      <c r="BK209" s="49"/>
      <c r="BL209" s="49">
        <f t="shared" si="1033"/>
        <v>-0.00677854948047414</v>
      </c>
      <c r="BM209" s="49">
        <f t="shared" si="1023"/>
        <v>-0.00703780464281281</v>
      </c>
      <c r="BN209" s="49">
        <f t="shared" ref="BN209:BY209" si="1096">AY209*LN(AY209)</f>
        <v>-0.00678705010452701</v>
      </c>
      <c r="BO209" s="49">
        <f t="shared" si="1096"/>
        <v>-0.00818931256409568</v>
      </c>
      <c r="BP209" s="49">
        <f t="shared" si="1096"/>
        <v>-0.00896609897478027</v>
      </c>
      <c r="BQ209" s="49">
        <f t="shared" si="1096"/>
        <v>-0.0116887011270269</v>
      </c>
      <c r="BR209" s="49">
        <f t="shared" si="1096"/>
        <v>-0.00632530445457579</v>
      </c>
      <c r="BS209" s="49">
        <f t="shared" si="1096"/>
        <v>-0.00663705554400919</v>
      </c>
      <c r="BT209" s="49">
        <f t="shared" si="1096"/>
        <v>-0.00675525439197281</v>
      </c>
      <c r="BU209" s="49">
        <f t="shared" si="1096"/>
        <v>-0.00738504188137647</v>
      </c>
      <c r="BV209" s="49">
        <f t="shared" si="1096"/>
        <v>-0.00804922512491057</v>
      </c>
      <c r="BW209" s="49">
        <f t="shared" si="1096"/>
        <v>-0.00693676192959585</v>
      </c>
      <c r="BX209" s="49">
        <f t="shared" si="1096"/>
        <v>-0.00611668817197624</v>
      </c>
      <c r="BY209" s="49">
        <f t="shared" si="1096"/>
        <v>-0.00795161778976117</v>
      </c>
      <c r="BZ209" s="49">
        <f t="shared" si="1035"/>
        <v>-0.105604466181895</v>
      </c>
      <c r="CA209" s="49"/>
      <c r="CB209" s="49"/>
      <c r="CC209" s="50"/>
      <c r="CD209" s="49"/>
      <c r="CE209" s="49"/>
      <c r="CF209" s="49">
        <f t="shared" si="1036"/>
        <v>9.7125389208658e-5</v>
      </c>
      <c r="CG209" s="49">
        <f t="shared" ref="CG209:CS209" si="1097">AX209*$CD$246</f>
        <v>0.000101482771405448</v>
      </c>
      <c r="CH209" s="49">
        <f t="shared" si="1097"/>
        <v>9.72677468656554e-5</v>
      </c>
      <c r="CI209" s="49">
        <f t="shared" si="1097"/>
        <v>0.000121214780557959</v>
      </c>
      <c r="CJ209" s="49">
        <f t="shared" si="1097"/>
        <v>0.00013485635777632</v>
      </c>
      <c r="CK209" s="49">
        <f t="shared" si="1097"/>
        <v>0.000184582506311851</v>
      </c>
      <c r="CL209" s="49">
        <f t="shared" si="1097"/>
        <v>8.95866228511428e-5</v>
      </c>
      <c r="CM209" s="49">
        <f t="shared" si="1097"/>
        <v>9.47610142098314e-5</v>
      </c>
      <c r="CN209" s="49">
        <f t="shared" si="1097"/>
        <v>9.6735453017752e-5</v>
      </c>
      <c r="CO209" s="49">
        <f t="shared" si="1097"/>
        <v>0.000107368951049124</v>
      </c>
      <c r="CP209" s="49">
        <f t="shared" si="1097"/>
        <v>0.000118782321462308</v>
      </c>
      <c r="CQ209" s="49">
        <f t="shared" si="1097"/>
        <v>9.97806689848271e-5</v>
      </c>
      <c r="CR209" s="49">
        <f t="shared" si="1097"/>
        <v>8.61514706931618e-5</v>
      </c>
      <c r="CS209" s="49">
        <f t="shared" si="1097"/>
        <v>0.000117092597968382</v>
      </c>
      <c r="CT209" s="49">
        <v>2019</v>
      </c>
    </row>
    <row r="210" ht="22.5" customHeight="1" spans="1:98">
      <c r="A210" s="44">
        <v>2018</v>
      </c>
      <c r="B210" s="44">
        <v>0.969</v>
      </c>
      <c r="C210" s="44">
        <v>0.684</v>
      </c>
      <c r="D210" s="44">
        <v>-0.942</v>
      </c>
      <c r="E210" s="44">
        <v>-0.911</v>
      </c>
      <c r="F210" s="44">
        <v>3.541</v>
      </c>
      <c r="G210" s="44">
        <v>-2.771</v>
      </c>
      <c r="H210" s="44">
        <v>1.2</v>
      </c>
      <c r="I210" s="44">
        <v>2.088</v>
      </c>
      <c r="J210" s="44">
        <v>0.179</v>
      </c>
      <c r="K210" s="44">
        <v>0.22</v>
      </c>
      <c r="L210" s="44">
        <v>1.48</v>
      </c>
      <c r="M210" s="44">
        <v>-0.13</v>
      </c>
      <c r="N210" s="44">
        <v>1.605</v>
      </c>
      <c r="O210" s="44">
        <v>-0.691</v>
      </c>
      <c r="P210" s="40"/>
      <c r="Q210" s="50"/>
      <c r="R210" s="49">
        <f t="shared" si="1026"/>
        <v>1.208653373987</v>
      </c>
      <c r="S210" s="49">
        <f t="shared" ref="S210:AE210" si="1098">(C210-MIN($B$196:$O$245)/(MAX($B$196:$O$245)-MIN($B$196:$O$245)))</f>
        <v>0.923653373987002</v>
      </c>
      <c r="T210" s="49">
        <f t="shared" si="1098"/>
        <v>-0.702346626012998</v>
      </c>
      <c r="U210" s="49">
        <f t="shared" si="1098"/>
        <v>-0.671346626012999</v>
      </c>
      <c r="V210" s="49">
        <f t="shared" si="1098"/>
        <v>3.780653373987</v>
      </c>
      <c r="W210" s="49">
        <f t="shared" si="1098"/>
        <v>-2.531346626013</v>
      </c>
      <c r="X210" s="49">
        <f t="shared" si="1098"/>
        <v>1.439653373987</v>
      </c>
      <c r="Y210" s="49">
        <f t="shared" si="1098"/>
        <v>2.327653373987</v>
      </c>
      <c r="Z210" s="49">
        <f t="shared" si="1098"/>
        <v>0.418653373987002</v>
      </c>
      <c r="AA210" s="49">
        <f t="shared" si="1098"/>
        <v>0.459653373987002</v>
      </c>
      <c r="AB210" s="49">
        <f t="shared" si="1098"/>
        <v>1.719653373987</v>
      </c>
      <c r="AC210" s="49">
        <f t="shared" si="1098"/>
        <v>0.109653373987002</v>
      </c>
      <c r="AD210" s="49">
        <f t="shared" si="1098"/>
        <v>1.844653373987</v>
      </c>
      <c r="AE210" s="49">
        <f t="shared" si="1098"/>
        <v>-0.451346626012998</v>
      </c>
      <c r="AF210" s="50"/>
      <c r="AG210" s="49">
        <f t="shared" si="1028"/>
        <v>15.903053373987</v>
      </c>
      <c r="AH210" s="49">
        <f t="shared" ref="AH210:AT210" si="1099">S210+14.6944</f>
        <v>15.618053373987</v>
      </c>
      <c r="AI210" s="49">
        <f t="shared" si="1099"/>
        <v>13.992053373987</v>
      </c>
      <c r="AJ210" s="49">
        <f t="shared" si="1099"/>
        <v>14.023053373987</v>
      </c>
      <c r="AK210" s="49">
        <f t="shared" si="1099"/>
        <v>18.475053373987</v>
      </c>
      <c r="AL210" s="49">
        <f t="shared" si="1099"/>
        <v>12.163053373987</v>
      </c>
      <c r="AM210" s="49">
        <f t="shared" si="1099"/>
        <v>16.134053373987</v>
      </c>
      <c r="AN210" s="49">
        <f t="shared" si="1099"/>
        <v>17.022053373987</v>
      </c>
      <c r="AO210" s="49">
        <f t="shared" si="1099"/>
        <v>15.113053373987</v>
      </c>
      <c r="AP210" s="49">
        <f t="shared" si="1099"/>
        <v>15.154053373987</v>
      </c>
      <c r="AQ210" s="49">
        <f t="shared" si="1099"/>
        <v>16.414053373987</v>
      </c>
      <c r="AR210" s="49">
        <f t="shared" si="1099"/>
        <v>14.804053373987</v>
      </c>
      <c r="AS210" s="49">
        <f t="shared" si="1099"/>
        <v>16.539053373987</v>
      </c>
      <c r="AT210" s="49">
        <f t="shared" si="1099"/>
        <v>14.243053373987</v>
      </c>
      <c r="AU210" s="49">
        <f t="shared" si="1030"/>
        <v>215.597747235818</v>
      </c>
      <c r="AV210" s="50"/>
      <c r="AW210" s="49">
        <f t="shared" si="1031"/>
        <v>0.000991322853717153</v>
      </c>
      <c r="AX210" s="49">
        <f t="shared" si="1018"/>
        <v>0.000973557270802646</v>
      </c>
      <c r="AY210" s="49">
        <f t="shared" si="1019"/>
        <v>0.000872199945121988</v>
      </c>
      <c r="AZ210" s="49">
        <f t="shared" si="1020"/>
        <v>0.000874132341860057</v>
      </c>
      <c r="BA210" s="49">
        <f t="shared" si="1021"/>
        <v>0.00115164944759824</v>
      </c>
      <c r="BB210" s="49">
        <f t="shared" ref="BB210:BJ210" si="1100">AL210/$AU$246</f>
        <v>0.00075818853757591</v>
      </c>
      <c r="BC210" s="49">
        <f t="shared" si="1100"/>
        <v>0.0010057223261847</v>
      </c>
      <c r="BD210" s="49">
        <f t="shared" si="1100"/>
        <v>0.00106107614242358</v>
      </c>
      <c r="BE210" s="49">
        <f t="shared" si="1100"/>
        <v>0.000942077904585714</v>
      </c>
      <c r="BF210" s="49">
        <f t="shared" si="1100"/>
        <v>0.000944633655110257</v>
      </c>
      <c r="BG210" s="49">
        <f t="shared" si="1100"/>
        <v>0.00102317623220597</v>
      </c>
      <c r="BH210" s="49">
        <f t="shared" si="1100"/>
        <v>0.00092281627258367</v>
      </c>
      <c r="BI210" s="49">
        <f t="shared" si="1100"/>
        <v>0.00103096815453689</v>
      </c>
      <c r="BJ210" s="49">
        <f t="shared" si="1100"/>
        <v>0.000887846125162483</v>
      </c>
      <c r="BK210" s="49"/>
      <c r="BL210" s="49">
        <f t="shared" si="1033"/>
        <v>-0.00685645506642658</v>
      </c>
      <c r="BM210" s="49">
        <f t="shared" si="1023"/>
        <v>-0.00675118537407353</v>
      </c>
      <c r="BN210" s="49">
        <f t="shared" ref="BN210:BY210" si="1101">AY210*LN(AY210)</f>
        <v>-0.00614420541847931</v>
      </c>
      <c r="BO210" s="49">
        <f t="shared" si="1101"/>
        <v>-0.00615588363576827</v>
      </c>
      <c r="BP210" s="49">
        <f t="shared" si="1101"/>
        <v>-0.00779270515751571</v>
      </c>
      <c r="BQ210" s="49">
        <f t="shared" si="1101"/>
        <v>-0.00544726504549693</v>
      </c>
      <c r="BR210" s="49">
        <f t="shared" si="1101"/>
        <v>-0.00694154504033994</v>
      </c>
      <c r="BS210" s="49">
        <f t="shared" si="1101"/>
        <v>-0.00726674988746894</v>
      </c>
      <c r="BT210" s="49">
        <f t="shared" si="1101"/>
        <v>-0.00656385486975694</v>
      </c>
      <c r="BU210" s="49">
        <f t="shared" si="1101"/>
        <v>-0.00657910264956016</v>
      </c>
      <c r="BV210" s="49">
        <f t="shared" si="1101"/>
        <v>-0.00704440826936524</v>
      </c>
      <c r="BW210" s="49">
        <f t="shared" si="1101"/>
        <v>-0.00644871430530293</v>
      </c>
      <c r="BX210" s="49">
        <f t="shared" si="1101"/>
        <v>-0.00709023291876175</v>
      </c>
      <c r="BY210" s="49">
        <f t="shared" si="1101"/>
        <v>-0.00623863912168161</v>
      </c>
      <c r="BZ210" s="49">
        <f t="shared" si="1035"/>
        <v>-0.0933209467599978</v>
      </c>
      <c r="CA210" s="49"/>
      <c r="CB210" s="49"/>
      <c r="CC210" s="50"/>
      <c r="CD210" s="49"/>
      <c r="CE210" s="49"/>
      <c r="CF210" s="49">
        <f t="shared" si="1036"/>
        <v>9.84313659750255e-5</v>
      </c>
      <c r="CG210" s="49">
        <f t="shared" ref="CG210:CS210" si="1102">AX210*$CD$246</f>
        <v>9.66673689209272e-5</v>
      </c>
      <c r="CH210" s="49">
        <f t="shared" si="1102"/>
        <v>8.66033015175449e-5</v>
      </c>
      <c r="CI210" s="49">
        <f t="shared" si="1102"/>
        <v>8.6795174881324e-5</v>
      </c>
      <c r="CJ210" s="49">
        <f t="shared" si="1102"/>
        <v>0.000114350665705345</v>
      </c>
      <c r="CK210" s="49">
        <f t="shared" si="1102"/>
        <v>7.52827730545767e-5</v>
      </c>
      <c r="CL210" s="49">
        <f t="shared" si="1102"/>
        <v>9.98611320083474e-5</v>
      </c>
      <c r="CM210" s="49">
        <f t="shared" si="1102"/>
        <v>0.000105357375461117</v>
      </c>
      <c r="CN210" s="49">
        <f t="shared" si="1102"/>
        <v>9.35416899303318e-5</v>
      </c>
      <c r="CO210" s="49">
        <f t="shared" si="1102"/>
        <v>9.37954579275881e-5</v>
      </c>
      <c r="CP210" s="49">
        <f t="shared" si="1102"/>
        <v>0.000101594181745707</v>
      </c>
      <c r="CQ210" s="49">
        <f t="shared" si="1102"/>
        <v>9.16291457558883e-5</v>
      </c>
      <c r="CR210" s="49">
        <f t="shared" si="1102"/>
        <v>0.000102367864664171</v>
      </c>
      <c r="CS210" s="49">
        <f t="shared" si="1102"/>
        <v>8.8156856817821e-5</v>
      </c>
      <c r="CT210" s="49">
        <v>2018</v>
      </c>
    </row>
    <row r="211" ht="22.5" customHeight="1" spans="1:98">
      <c r="A211" s="44">
        <v>2017</v>
      </c>
      <c r="B211" s="44">
        <v>1.913</v>
      </c>
      <c r="C211" s="44">
        <v>0.782</v>
      </c>
      <c r="D211" s="44">
        <v>1.056</v>
      </c>
      <c r="E211" s="44">
        <v>1.135</v>
      </c>
      <c r="F211" s="44">
        <v>-0.597</v>
      </c>
      <c r="G211" s="44">
        <v>5.833</v>
      </c>
      <c r="H211" s="44">
        <v>1.647</v>
      </c>
      <c r="I211" s="44">
        <v>-0.86</v>
      </c>
      <c r="J211" s="44">
        <v>0.694</v>
      </c>
      <c r="K211" s="44">
        <v>1.021</v>
      </c>
      <c r="L211" s="44">
        <v>-0.207</v>
      </c>
      <c r="M211" s="44">
        <v>1.029</v>
      </c>
      <c r="N211" s="44">
        <v>-2.164</v>
      </c>
      <c r="O211" s="44">
        <v>0.266</v>
      </c>
      <c r="P211" s="40"/>
      <c r="Q211" s="50"/>
      <c r="R211" s="49">
        <f t="shared" si="1026"/>
        <v>2.152653373987</v>
      </c>
      <c r="S211" s="49">
        <f t="shared" ref="S211:AE211" si="1103">(C211-MIN($B$196:$O$245)/(MAX($B$196:$O$245)-MIN($B$196:$O$245)))</f>
        <v>1.021653373987</v>
      </c>
      <c r="T211" s="49">
        <f t="shared" si="1103"/>
        <v>1.295653373987</v>
      </c>
      <c r="U211" s="49">
        <f t="shared" si="1103"/>
        <v>1.374653373987</v>
      </c>
      <c r="V211" s="49">
        <f t="shared" si="1103"/>
        <v>-0.357346626012998</v>
      </c>
      <c r="W211" s="49">
        <f t="shared" si="1103"/>
        <v>6.072653373987</v>
      </c>
      <c r="X211" s="49">
        <f t="shared" si="1103"/>
        <v>1.886653373987</v>
      </c>
      <c r="Y211" s="49">
        <f t="shared" si="1103"/>
        <v>-0.620346626012999</v>
      </c>
      <c r="Z211" s="49">
        <f t="shared" si="1103"/>
        <v>0.933653373987001</v>
      </c>
      <c r="AA211" s="49">
        <f t="shared" si="1103"/>
        <v>1.260653373987</v>
      </c>
      <c r="AB211" s="49">
        <f t="shared" si="1103"/>
        <v>0.0326533739870015</v>
      </c>
      <c r="AC211" s="49">
        <f t="shared" si="1103"/>
        <v>1.268653373987</v>
      </c>
      <c r="AD211" s="49">
        <f t="shared" si="1103"/>
        <v>-1.924346626013</v>
      </c>
      <c r="AE211" s="49">
        <f t="shared" si="1103"/>
        <v>0.505653373987001</v>
      </c>
      <c r="AF211" s="50"/>
      <c r="AG211" s="49">
        <f t="shared" si="1028"/>
        <v>16.847053373987</v>
      </c>
      <c r="AH211" s="49">
        <f t="shared" ref="AH211:AT211" si="1104">S211+14.6944</f>
        <v>15.716053373987</v>
      </c>
      <c r="AI211" s="49">
        <f t="shared" si="1104"/>
        <v>15.990053373987</v>
      </c>
      <c r="AJ211" s="49">
        <f t="shared" si="1104"/>
        <v>16.069053373987</v>
      </c>
      <c r="AK211" s="49">
        <f t="shared" si="1104"/>
        <v>14.337053373987</v>
      </c>
      <c r="AL211" s="49">
        <f t="shared" si="1104"/>
        <v>20.767053373987</v>
      </c>
      <c r="AM211" s="49">
        <f t="shared" si="1104"/>
        <v>16.581053373987</v>
      </c>
      <c r="AN211" s="49">
        <f t="shared" si="1104"/>
        <v>14.074053373987</v>
      </c>
      <c r="AO211" s="49">
        <f t="shared" si="1104"/>
        <v>15.628053373987</v>
      </c>
      <c r="AP211" s="49">
        <f t="shared" si="1104"/>
        <v>15.955053373987</v>
      </c>
      <c r="AQ211" s="49">
        <f t="shared" si="1104"/>
        <v>14.727053373987</v>
      </c>
      <c r="AR211" s="49">
        <f t="shared" si="1104"/>
        <v>15.963053373987</v>
      </c>
      <c r="AS211" s="49">
        <f t="shared" si="1104"/>
        <v>12.770053373987</v>
      </c>
      <c r="AT211" s="49">
        <f t="shared" si="1104"/>
        <v>15.200053373987</v>
      </c>
      <c r="AU211" s="49">
        <f t="shared" si="1030"/>
        <v>220.624747235818</v>
      </c>
      <c r="AV211" s="50"/>
      <c r="AW211" s="49">
        <f t="shared" si="1031"/>
        <v>0.00105016745116029</v>
      </c>
      <c r="AX211" s="49">
        <f t="shared" si="1018"/>
        <v>0.000979666137910091</v>
      </c>
      <c r="AY211" s="49">
        <f t="shared" si="1019"/>
        <v>0.000996746031659476</v>
      </c>
      <c r="AZ211" s="49">
        <f t="shared" si="1020"/>
        <v>0.00100167052657262</v>
      </c>
      <c r="BA211" s="49">
        <f t="shared" si="1021"/>
        <v>0.000893705650755338</v>
      </c>
      <c r="BB211" s="49">
        <f t="shared" ref="BB211:BJ211" si="1105">AL211/$AU$246</f>
        <v>0.00129452213545806</v>
      </c>
      <c r="BC211" s="49">
        <f t="shared" si="1105"/>
        <v>0.00103358624044008</v>
      </c>
      <c r="BD211" s="49">
        <f t="shared" si="1105"/>
        <v>0.000877311446171074</v>
      </c>
      <c r="BE211" s="49">
        <f t="shared" si="1105"/>
        <v>0.00097418062458912</v>
      </c>
      <c r="BF211" s="49">
        <f t="shared" si="1105"/>
        <v>0.000994564293406817</v>
      </c>
      <c r="BG211" s="49">
        <f t="shared" si="1105"/>
        <v>0.000918016448427821</v>
      </c>
      <c r="BH211" s="49">
        <f t="shared" si="1105"/>
        <v>0.000995062976435996</v>
      </c>
      <c r="BI211" s="49">
        <f t="shared" si="1105"/>
        <v>0.000796026112414876</v>
      </c>
      <c r="BJ211" s="49">
        <f t="shared" si="1105"/>
        <v>0.000947501082528037</v>
      </c>
      <c r="BK211" s="49"/>
      <c r="BL211" s="49">
        <f t="shared" si="1033"/>
        <v>-0.0072028944477083</v>
      </c>
      <c r="BM211" s="49">
        <f t="shared" si="1023"/>
        <v>-0.00678741964925567</v>
      </c>
      <c r="BN211" s="49">
        <f t="shared" ref="BN211:BY211" si="1106">AY211*LN(AY211)</f>
        <v>-0.00688852633043409</v>
      </c>
      <c r="BO211" s="49">
        <f t="shared" si="1106"/>
        <v>-0.00691762294660703</v>
      </c>
      <c r="BP211" s="49">
        <f t="shared" si="1106"/>
        <v>-0.00627393350236159</v>
      </c>
      <c r="BQ211" s="49">
        <f t="shared" si="1106"/>
        <v>-0.00860807207420672</v>
      </c>
      <c r="BR211" s="49">
        <f t="shared" si="1106"/>
        <v>-0.0071056167609334</v>
      </c>
      <c r="BS211" s="49">
        <f t="shared" si="1106"/>
        <v>-0.00617508689626698</v>
      </c>
      <c r="BT211" s="49">
        <f t="shared" si="1106"/>
        <v>-0.00675488450120195</v>
      </c>
      <c r="BU211" s="49">
        <f t="shared" si="1106"/>
        <v>-0.00687562765436714</v>
      </c>
      <c r="BV211" s="49">
        <f t="shared" si="1106"/>
        <v>-0.00641996006805328</v>
      </c>
      <c r="BW211" s="49">
        <f t="shared" si="1106"/>
        <v>-0.00687857634475294</v>
      </c>
      <c r="BX211" s="49">
        <f t="shared" si="1106"/>
        <v>-0.00568034567524253</v>
      </c>
      <c r="BY211" s="49">
        <f t="shared" si="1106"/>
        <v>-0.00659620168459384</v>
      </c>
      <c r="BZ211" s="49">
        <f t="shared" si="1035"/>
        <v>-0.0951647685359854</v>
      </c>
      <c r="CA211" s="49"/>
      <c r="CB211" s="49"/>
      <c r="CC211" s="50"/>
      <c r="CD211" s="49"/>
      <c r="CE211" s="49"/>
      <c r="CF211" s="49">
        <f t="shared" si="1036"/>
        <v>0.000104274219375267</v>
      </c>
      <c r="CG211" s="49">
        <f t="shared" ref="CG211:CS211" si="1107">AX211*$CD$246</f>
        <v>9.72739363290031e-5</v>
      </c>
      <c r="CH211" s="49">
        <f t="shared" si="1107"/>
        <v>9.89698492862766e-5</v>
      </c>
      <c r="CI211" s="49">
        <f t="shared" si="1107"/>
        <v>9.9458816890746e-5</v>
      </c>
      <c r="CJ211" s="49">
        <f t="shared" si="1107"/>
        <v>8.8738666372506e-5</v>
      </c>
      <c r="CK211" s="49">
        <f t="shared" si="1107"/>
        <v>0.000128536915698304</v>
      </c>
      <c r="CL211" s="49">
        <f t="shared" si="1107"/>
        <v>0.000102627822124775</v>
      </c>
      <c r="CM211" s="49">
        <f t="shared" si="1107"/>
        <v>8.71108375120574e-5</v>
      </c>
      <c r="CN211" s="49">
        <f t="shared" si="1107"/>
        <v>9.67292635544043e-5</v>
      </c>
      <c r="CO211" s="49">
        <f t="shared" si="1107"/>
        <v>9.87532180691066e-5</v>
      </c>
      <c r="CP211" s="49">
        <f t="shared" si="1107"/>
        <v>9.11525570781143e-5</v>
      </c>
      <c r="CQ211" s="49">
        <f t="shared" si="1107"/>
        <v>9.88027337758884e-5</v>
      </c>
      <c r="CR211" s="49">
        <f t="shared" si="1107"/>
        <v>7.90397773066388e-5</v>
      </c>
      <c r="CS211" s="49">
        <f t="shared" si="1107"/>
        <v>9.40801732415829e-5</v>
      </c>
      <c r="CT211" s="49">
        <v>2017</v>
      </c>
    </row>
    <row r="212" ht="22.5" customHeight="1" spans="1:98">
      <c r="A212" s="44">
        <v>2016</v>
      </c>
      <c r="B212" s="44">
        <v>0.533</v>
      </c>
      <c r="C212" s="44">
        <v>0.331</v>
      </c>
      <c r="D212" s="44">
        <v>1.741</v>
      </c>
      <c r="E212" s="44">
        <v>2.012</v>
      </c>
      <c r="F212" s="44">
        <v>6.166</v>
      </c>
      <c r="G212" s="44">
        <v>6.087</v>
      </c>
      <c r="H212" s="44">
        <v>1.543</v>
      </c>
      <c r="I212" s="44">
        <v>1.459</v>
      </c>
      <c r="J212" s="44">
        <v>1.031</v>
      </c>
      <c r="K212" s="44">
        <v>1.742</v>
      </c>
      <c r="L212" s="44">
        <v>3.127</v>
      </c>
      <c r="M212" s="44">
        <v>1.342</v>
      </c>
      <c r="N212" s="44">
        <v>5.302</v>
      </c>
      <c r="O212" s="44">
        <v>0.274</v>
      </c>
      <c r="P212" s="40"/>
      <c r="Q212" s="50"/>
      <c r="R212" s="49">
        <f t="shared" si="1026"/>
        <v>0.772653373987002</v>
      </c>
      <c r="S212" s="49">
        <f t="shared" ref="S212:AE212" si="1108">(C212-MIN($B$196:$O$245)/(MAX($B$196:$O$245)-MIN($B$196:$O$245)))</f>
        <v>0.570653373987002</v>
      </c>
      <c r="T212" s="49">
        <f t="shared" si="1108"/>
        <v>1.980653373987</v>
      </c>
      <c r="U212" s="49">
        <f t="shared" si="1108"/>
        <v>2.251653373987</v>
      </c>
      <c r="V212" s="49">
        <f t="shared" si="1108"/>
        <v>6.405653373987</v>
      </c>
      <c r="W212" s="49">
        <f t="shared" si="1108"/>
        <v>6.326653373987</v>
      </c>
      <c r="X212" s="49">
        <f t="shared" si="1108"/>
        <v>1.782653373987</v>
      </c>
      <c r="Y212" s="49">
        <f t="shared" si="1108"/>
        <v>1.698653373987</v>
      </c>
      <c r="Z212" s="49">
        <f t="shared" si="1108"/>
        <v>1.270653373987</v>
      </c>
      <c r="AA212" s="49">
        <f t="shared" si="1108"/>
        <v>1.981653373987</v>
      </c>
      <c r="AB212" s="49">
        <f t="shared" si="1108"/>
        <v>3.366653373987</v>
      </c>
      <c r="AC212" s="49">
        <f t="shared" si="1108"/>
        <v>1.581653373987</v>
      </c>
      <c r="AD212" s="49">
        <f t="shared" si="1108"/>
        <v>5.541653373987</v>
      </c>
      <c r="AE212" s="49">
        <f t="shared" si="1108"/>
        <v>0.513653373987002</v>
      </c>
      <c r="AF212" s="50"/>
      <c r="AG212" s="49">
        <f t="shared" si="1028"/>
        <v>15.467053373987</v>
      </c>
      <c r="AH212" s="49">
        <f t="shared" ref="AH212:AT212" si="1109">S212+14.6944</f>
        <v>15.265053373987</v>
      </c>
      <c r="AI212" s="49">
        <f t="shared" si="1109"/>
        <v>16.675053373987</v>
      </c>
      <c r="AJ212" s="49">
        <f t="shared" si="1109"/>
        <v>16.946053373987</v>
      </c>
      <c r="AK212" s="49">
        <f t="shared" si="1109"/>
        <v>21.100053373987</v>
      </c>
      <c r="AL212" s="49">
        <f t="shared" si="1109"/>
        <v>21.021053373987</v>
      </c>
      <c r="AM212" s="49">
        <f t="shared" si="1109"/>
        <v>16.477053373987</v>
      </c>
      <c r="AN212" s="49">
        <f t="shared" si="1109"/>
        <v>16.393053373987</v>
      </c>
      <c r="AO212" s="49">
        <f t="shared" si="1109"/>
        <v>15.965053373987</v>
      </c>
      <c r="AP212" s="49">
        <f t="shared" si="1109"/>
        <v>16.676053373987</v>
      </c>
      <c r="AQ212" s="49">
        <f t="shared" si="1109"/>
        <v>18.061053373987</v>
      </c>
      <c r="AR212" s="49">
        <f t="shared" si="1109"/>
        <v>16.276053373987</v>
      </c>
      <c r="AS212" s="49">
        <f t="shared" si="1109"/>
        <v>20.236053373987</v>
      </c>
      <c r="AT212" s="49">
        <f t="shared" si="1109"/>
        <v>15.208053373987</v>
      </c>
      <c r="AU212" s="49">
        <f t="shared" si="1030"/>
        <v>241.766747235818</v>
      </c>
      <c r="AV212" s="50"/>
      <c r="AW212" s="49">
        <f t="shared" si="1031"/>
        <v>0.00096414462862689</v>
      </c>
      <c r="AX212" s="49">
        <f t="shared" si="1018"/>
        <v>0.000951552882140117</v>
      </c>
      <c r="AY212" s="49">
        <f t="shared" si="1019"/>
        <v>0.00103944576603294</v>
      </c>
      <c r="AZ212" s="49">
        <f t="shared" si="1020"/>
        <v>0.00105633865364638</v>
      </c>
      <c r="BA212" s="49">
        <f t="shared" si="1021"/>
        <v>0.00131527981654765</v>
      </c>
      <c r="BB212" s="49">
        <f t="shared" ref="BB212:BJ212" si="1110">AL212/$AU$246</f>
        <v>0.0013103553216345</v>
      </c>
      <c r="BC212" s="49">
        <f t="shared" si="1110"/>
        <v>0.00102710336106076</v>
      </c>
      <c r="BD212" s="49">
        <f t="shared" si="1110"/>
        <v>0.00102186718925437</v>
      </c>
      <c r="BE212" s="49">
        <f t="shared" si="1110"/>
        <v>0.000995187647193291</v>
      </c>
      <c r="BF212" s="49">
        <f t="shared" si="1110"/>
        <v>0.00103950810141159</v>
      </c>
      <c r="BG212" s="49">
        <f t="shared" si="1110"/>
        <v>0.00112584260083822</v>
      </c>
      <c r="BH212" s="49">
        <f t="shared" si="1110"/>
        <v>0.00101457394995263</v>
      </c>
      <c r="BI212" s="49">
        <f t="shared" si="1110"/>
        <v>0.0012614220493963</v>
      </c>
      <c r="BJ212" s="49">
        <f t="shared" si="1110"/>
        <v>0.000947999765557216</v>
      </c>
      <c r="BK212" s="49"/>
      <c r="BL212" s="49">
        <f t="shared" si="1033"/>
        <v>-0.00669527989221996</v>
      </c>
      <c r="BM212" s="49">
        <f t="shared" si="1023"/>
        <v>-0.00662034857631336</v>
      </c>
      <c r="BN212" s="49">
        <f t="shared" ref="BN212:BY212" si="1111">AY212*LN(AY212)</f>
        <v>-0.00714002325956209</v>
      </c>
      <c r="BO212" s="49">
        <f t="shared" si="1111"/>
        <v>-0.00723903222689327</v>
      </c>
      <c r="BP212" s="49">
        <f t="shared" si="1111"/>
        <v>-0.00872517941044579</v>
      </c>
      <c r="BQ212" s="49">
        <f t="shared" si="1111"/>
        <v>-0.00869742702431171</v>
      </c>
      <c r="BR212" s="49">
        <f t="shared" si="1111"/>
        <v>-0.00706751128134561</v>
      </c>
      <c r="BS212" s="49">
        <f t="shared" si="1111"/>
        <v>-0.00703670391866554</v>
      </c>
      <c r="BT212" s="49">
        <f t="shared" si="1111"/>
        <v>-0.00687931347829472</v>
      </c>
      <c r="BU212" s="49">
        <f t="shared" si="1111"/>
        <v>-0.00714038910824573</v>
      </c>
      <c r="BV212" s="49">
        <f t="shared" si="1111"/>
        <v>-0.00764359709374077</v>
      </c>
      <c r="BW212" s="49">
        <f t="shared" si="1111"/>
        <v>-0.00699374892093274</v>
      </c>
      <c r="BX212" s="49">
        <f t="shared" si="1111"/>
        <v>-0.00842064254848</v>
      </c>
      <c r="BY212" s="49">
        <f t="shared" si="1111"/>
        <v>-0.00659917454326232</v>
      </c>
      <c r="BZ212" s="49">
        <f t="shared" si="1035"/>
        <v>-0.102898371282714</v>
      </c>
      <c r="CA212" s="49"/>
      <c r="CB212" s="49"/>
      <c r="CC212" s="50"/>
      <c r="CD212" s="49"/>
      <c r="CE212" s="49"/>
      <c r="CF212" s="49">
        <f t="shared" si="1036"/>
        <v>9.57327599554224e-5</v>
      </c>
      <c r="CG212" s="49">
        <f t="shared" ref="CG212:CS212" si="1112">AX212*$CD$246</f>
        <v>9.44824883591843e-5</v>
      </c>
      <c r="CH212" s="49">
        <f t="shared" si="1112"/>
        <v>0.00010320963167946</v>
      </c>
      <c r="CI212" s="49">
        <f t="shared" si="1112"/>
        <v>0.000104886976246691</v>
      </c>
      <c r="CJ212" s="49">
        <f t="shared" si="1112"/>
        <v>0.000130598006993093</v>
      </c>
      <c r="CK212" s="49">
        <f t="shared" si="1112"/>
        <v>0.000130109039388624</v>
      </c>
      <c r="CL212" s="49">
        <f t="shared" si="1112"/>
        <v>0.000101984117936613</v>
      </c>
      <c r="CM212" s="49">
        <f t="shared" si="1112"/>
        <v>0.000101464203015405</v>
      </c>
      <c r="CN212" s="49">
        <f t="shared" si="1112"/>
        <v>9.88151127025838e-5</v>
      </c>
      <c r="CO212" s="49">
        <f t="shared" si="1112"/>
        <v>0.000103215821142808</v>
      </c>
      <c r="CP212" s="49">
        <f t="shared" si="1112"/>
        <v>0.000111788227879391</v>
      </c>
      <c r="CQ212" s="49">
        <f t="shared" si="1112"/>
        <v>0.000100740035803723</v>
      </c>
      <c r="CR212" s="49">
        <f t="shared" si="1112"/>
        <v>0.000125250310660669</v>
      </c>
      <c r="CS212" s="49">
        <f t="shared" si="1112"/>
        <v>9.41296889483646e-5</v>
      </c>
      <c r="CT212" s="49">
        <v>2016</v>
      </c>
    </row>
    <row r="213" ht="22.5" customHeight="1" spans="1:98">
      <c r="A213" s="44">
        <v>2015</v>
      </c>
      <c r="B213" s="44">
        <v>2.316</v>
      </c>
      <c r="C213" s="44">
        <v>9.931</v>
      </c>
      <c r="D213" s="44">
        <v>4.197</v>
      </c>
      <c r="E213" s="44">
        <v>2.813</v>
      </c>
      <c r="F213" s="44">
        <v>10.78</v>
      </c>
      <c r="G213" s="44">
        <v>13.968</v>
      </c>
      <c r="H213" s="44">
        <v>3.827</v>
      </c>
      <c r="I213" s="44">
        <v>2.213</v>
      </c>
      <c r="J213" s="44">
        <v>2.801</v>
      </c>
      <c r="K213" s="44">
        <v>4.217</v>
      </c>
      <c r="L213" s="44">
        <v>7.153</v>
      </c>
      <c r="M213" s="44">
        <v>2.177</v>
      </c>
      <c r="N213" s="44">
        <v>2.329</v>
      </c>
      <c r="O213" s="44">
        <v>2.443</v>
      </c>
      <c r="P213" s="40"/>
      <c r="Q213" s="50"/>
      <c r="R213" s="49">
        <f t="shared" si="1026"/>
        <v>2.555653373987</v>
      </c>
      <c r="S213" s="49">
        <f t="shared" ref="S213:AE213" si="1113">(C213-MIN($B$196:$O$245)/(MAX($B$196:$O$245)-MIN($B$196:$O$245)))</f>
        <v>10.170653373987</v>
      </c>
      <c r="T213" s="49">
        <f t="shared" si="1113"/>
        <v>4.436653373987</v>
      </c>
      <c r="U213" s="49">
        <f t="shared" si="1113"/>
        <v>3.052653373987</v>
      </c>
      <c r="V213" s="49">
        <f t="shared" si="1113"/>
        <v>11.019653373987</v>
      </c>
      <c r="W213" s="49">
        <f t="shared" si="1113"/>
        <v>14.207653373987</v>
      </c>
      <c r="X213" s="49">
        <f t="shared" si="1113"/>
        <v>4.066653373987</v>
      </c>
      <c r="Y213" s="49">
        <f t="shared" si="1113"/>
        <v>2.452653373987</v>
      </c>
      <c r="Z213" s="49">
        <f t="shared" si="1113"/>
        <v>3.040653373987</v>
      </c>
      <c r="AA213" s="49">
        <f t="shared" si="1113"/>
        <v>4.456653373987</v>
      </c>
      <c r="AB213" s="49">
        <f t="shared" si="1113"/>
        <v>7.392653373987</v>
      </c>
      <c r="AC213" s="49">
        <f t="shared" si="1113"/>
        <v>2.416653373987</v>
      </c>
      <c r="AD213" s="49">
        <f t="shared" si="1113"/>
        <v>2.568653373987</v>
      </c>
      <c r="AE213" s="49">
        <f t="shared" si="1113"/>
        <v>2.682653373987</v>
      </c>
      <c r="AF213" s="50"/>
      <c r="AG213" s="49">
        <f t="shared" si="1028"/>
        <v>17.250053373987</v>
      </c>
      <c r="AH213" s="49">
        <f t="shared" ref="AH213:AT213" si="1114">S213+14.6944</f>
        <v>24.865053373987</v>
      </c>
      <c r="AI213" s="49">
        <f t="shared" si="1114"/>
        <v>19.131053373987</v>
      </c>
      <c r="AJ213" s="49">
        <f t="shared" si="1114"/>
        <v>17.747053373987</v>
      </c>
      <c r="AK213" s="49">
        <f t="shared" si="1114"/>
        <v>25.714053373987</v>
      </c>
      <c r="AL213" s="49">
        <f t="shared" si="1114"/>
        <v>28.902053373987</v>
      </c>
      <c r="AM213" s="49">
        <f t="shared" si="1114"/>
        <v>18.761053373987</v>
      </c>
      <c r="AN213" s="49">
        <f t="shared" si="1114"/>
        <v>17.147053373987</v>
      </c>
      <c r="AO213" s="49">
        <f t="shared" si="1114"/>
        <v>17.735053373987</v>
      </c>
      <c r="AP213" s="49">
        <f t="shared" si="1114"/>
        <v>19.151053373987</v>
      </c>
      <c r="AQ213" s="49">
        <f t="shared" si="1114"/>
        <v>22.087053373987</v>
      </c>
      <c r="AR213" s="49">
        <f t="shared" si="1114"/>
        <v>17.111053373987</v>
      </c>
      <c r="AS213" s="49">
        <f t="shared" si="1114"/>
        <v>17.263053373987</v>
      </c>
      <c r="AT213" s="49">
        <f t="shared" si="1114"/>
        <v>17.377053373987</v>
      </c>
      <c r="AU213" s="49">
        <f t="shared" si="1030"/>
        <v>280.241747235818</v>
      </c>
      <c r="AV213" s="50"/>
      <c r="AW213" s="49">
        <f t="shared" si="1031"/>
        <v>0.00107528860875519</v>
      </c>
      <c r="AX213" s="49">
        <f t="shared" si="1018"/>
        <v>0.00154997251715507</v>
      </c>
      <c r="AY213" s="49">
        <f t="shared" si="1019"/>
        <v>0.00119254145599093</v>
      </c>
      <c r="AZ213" s="49">
        <f t="shared" si="1020"/>
        <v>0.00110626929194294</v>
      </c>
      <c r="BA213" s="49">
        <f t="shared" si="1021"/>
        <v>0.00160289525362671</v>
      </c>
      <c r="BB213" s="49">
        <f t="shared" ref="BB213:BJ213" si="1115">AL213/$AU$246</f>
        <v>0.00180162044075459</v>
      </c>
      <c r="BC213" s="49">
        <f t="shared" si="1115"/>
        <v>0.0011694773658914</v>
      </c>
      <c r="BD213" s="49">
        <f t="shared" si="1115"/>
        <v>0.00106886806475451</v>
      </c>
      <c r="BE213" s="49">
        <f t="shared" si="1115"/>
        <v>0.00110552126739917</v>
      </c>
      <c r="BF213" s="49">
        <f t="shared" si="1115"/>
        <v>0.00119378816356388</v>
      </c>
      <c r="BG213" s="49">
        <f t="shared" si="1115"/>
        <v>0.00137680483527262</v>
      </c>
      <c r="BH213" s="49">
        <f t="shared" si="1115"/>
        <v>0.0010666239911232</v>
      </c>
      <c r="BI213" s="49">
        <f t="shared" si="1115"/>
        <v>0.00107609896867761</v>
      </c>
      <c r="BJ213" s="49">
        <f t="shared" si="1115"/>
        <v>0.00108320520184341</v>
      </c>
      <c r="BK213" s="49"/>
      <c r="BL213" s="49">
        <f t="shared" si="1033"/>
        <v>-0.00734977633249021</v>
      </c>
      <c r="BM213" s="49">
        <f t="shared" si="1023"/>
        <v>-0.0100275752218055</v>
      </c>
      <c r="BN213" s="49">
        <f t="shared" ref="BN213:BY213" si="1116">AY213*LN(AY213)</f>
        <v>-0.00802779383994903</v>
      </c>
      <c r="BO213" s="49">
        <f t="shared" si="1116"/>
        <v>-0.00753011169270452</v>
      </c>
      <c r="BP213" s="49">
        <f t="shared" si="1116"/>
        <v>-0.0103161436918127</v>
      </c>
      <c r="BQ213" s="49">
        <f t="shared" si="1116"/>
        <v>-0.0113845634701215</v>
      </c>
      <c r="BR213" s="49">
        <f t="shared" si="1116"/>
        <v>-0.0078953736346554</v>
      </c>
      <c r="BS213" s="49">
        <f t="shared" si="1116"/>
        <v>-0.00731229218449175</v>
      </c>
      <c r="BT213" s="49">
        <f t="shared" si="1116"/>
        <v>-0.00752576783931411</v>
      </c>
      <c r="BU213" s="49">
        <f t="shared" si="1116"/>
        <v>-0.0080349389031232</v>
      </c>
      <c r="BV213" s="49">
        <f t="shared" si="1116"/>
        <v>-0.00907037621289315</v>
      </c>
      <c r="BW213" s="49">
        <f t="shared" si="1116"/>
        <v>-0.00729918184506311</v>
      </c>
      <c r="BX213" s="49">
        <f t="shared" si="1116"/>
        <v>-0.00735450461202787</v>
      </c>
      <c r="BY213" s="49">
        <f t="shared" si="1116"/>
        <v>-0.00739594189784534</v>
      </c>
      <c r="BZ213" s="49">
        <f t="shared" si="1035"/>
        <v>-0.116524341378297</v>
      </c>
      <c r="CA213" s="49"/>
      <c r="CB213" s="49"/>
      <c r="CC213" s="50"/>
      <c r="CD213" s="49"/>
      <c r="CE213" s="49"/>
      <c r="CF213" s="49">
        <f t="shared" si="1036"/>
        <v>0.000106768573104396</v>
      </c>
      <c r="CG213" s="49">
        <f t="shared" ref="CG213:CS213" si="1117">AX213*$CD$246</f>
        <v>0.000153901336497235</v>
      </c>
      <c r="CH213" s="49">
        <f t="shared" si="1117"/>
        <v>0.000118410953661445</v>
      </c>
      <c r="CI213" s="49">
        <f t="shared" si="1117"/>
        <v>0.000109844736388209</v>
      </c>
      <c r="CJ213" s="49">
        <f t="shared" si="1117"/>
        <v>0.000159156190879444</v>
      </c>
      <c r="CK213" s="49">
        <f t="shared" si="1117"/>
        <v>0.000178888200031955</v>
      </c>
      <c r="CL213" s="49">
        <f t="shared" si="1117"/>
        <v>0.000116120852222791</v>
      </c>
      <c r="CM213" s="49">
        <f t="shared" si="1117"/>
        <v>0.000106131058379581</v>
      </c>
      <c r="CN213" s="49">
        <f t="shared" si="1117"/>
        <v>0.000109770462828037</v>
      </c>
      <c r="CO213" s="49">
        <f t="shared" si="1117"/>
        <v>0.000118534742928399</v>
      </c>
      <c r="CP213" s="49">
        <f t="shared" si="1117"/>
        <v>0.000136707007317286</v>
      </c>
      <c r="CQ213" s="49">
        <f t="shared" si="1117"/>
        <v>0.000105908237699064</v>
      </c>
      <c r="CR213" s="49">
        <f t="shared" si="1117"/>
        <v>0.000106849036127916</v>
      </c>
      <c r="CS213" s="49">
        <f t="shared" si="1117"/>
        <v>0.000107554634949555</v>
      </c>
      <c r="CT213" s="49">
        <v>2015</v>
      </c>
    </row>
    <row r="214" ht="22.5" customHeight="1" spans="1:98">
      <c r="A214" s="44">
        <v>2014</v>
      </c>
      <c r="B214" s="44">
        <v>0.773</v>
      </c>
      <c r="C214" s="44">
        <v>1.745</v>
      </c>
      <c r="D214" s="44">
        <v>1.375</v>
      </c>
      <c r="E214" s="44">
        <v>0.238</v>
      </c>
      <c r="F214" s="44">
        <v>8.568</v>
      </c>
      <c r="G214" s="44">
        <v>9.622</v>
      </c>
      <c r="H214" s="44">
        <v>1.182</v>
      </c>
      <c r="I214" s="44">
        <v>1.05</v>
      </c>
      <c r="J214" s="44">
        <v>0.88</v>
      </c>
      <c r="K214" s="44">
        <v>0.978</v>
      </c>
      <c r="L214" s="44">
        <v>3.348</v>
      </c>
      <c r="M214" s="44">
        <v>2.569</v>
      </c>
      <c r="N214" s="44">
        <v>-0.333</v>
      </c>
      <c r="O214" s="44">
        <v>3.365</v>
      </c>
      <c r="P214" s="40"/>
      <c r="Q214" s="50"/>
      <c r="R214" s="49">
        <f t="shared" si="1026"/>
        <v>1.012653373987</v>
      </c>
      <c r="S214" s="49">
        <f t="shared" ref="S214:AE214" si="1118">(C214-MIN($B$196:$O$245)/(MAX($B$196:$O$245)-MIN($B$196:$O$245)))</f>
        <v>1.984653373987</v>
      </c>
      <c r="T214" s="49">
        <f t="shared" si="1118"/>
        <v>1.614653373987</v>
      </c>
      <c r="U214" s="49">
        <f t="shared" si="1118"/>
        <v>0.477653373987001</v>
      </c>
      <c r="V214" s="49">
        <f t="shared" si="1118"/>
        <v>8.807653373987</v>
      </c>
      <c r="W214" s="49">
        <f t="shared" si="1118"/>
        <v>9.861653373987</v>
      </c>
      <c r="X214" s="49">
        <f t="shared" si="1118"/>
        <v>1.421653373987</v>
      </c>
      <c r="Y214" s="49">
        <f t="shared" si="1118"/>
        <v>1.289653373987</v>
      </c>
      <c r="Z214" s="49">
        <f t="shared" si="1118"/>
        <v>1.119653373987</v>
      </c>
      <c r="AA214" s="49">
        <f t="shared" si="1118"/>
        <v>1.217653373987</v>
      </c>
      <c r="AB214" s="49">
        <f t="shared" si="1118"/>
        <v>3.587653373987</v>
      </c>
      <c r="AC214" s="49">
        <f t="shared" si="1118"/>
        <v>2.808653373987</v>
      </c>
      <c r="AD214" s="49">
        <f t="shared" si="1118"/>
        <v>-0.0933466260129985</v>
      </c>
      <c r="AE214" s="49">
        <f t="shared" si="1118"/>
        <v>3.604653373987</v>
      </c>
      <c r="AF214" s="50"/>
      <c r="AG214" s="49">
        <f t="shared" si="1028"/>
        <v>15.707053373987</v>
      </c>
      <c r="AH214" s="49">
        <f t="shared" ref="AH214:AT214" si="1119">S214+14.6944</f>
        <v>16.679053373987</v>
      </c>
      <c r="AI214" s="49">
        <f t="shared" si="1119"/>
        <v>16.309053373987</v>
      </c>
      <c r="AJ214" s="49">
        <f t="shared" si="1119"/>
        <v>15.172053373987</v>
      </c>
      <c r="AK214" s="49">
        <f t="shared" si="1119"/>
        <v>23.502053373987</v>
      </c>
      <c r="AL214" s="49">
        <f t="shared" si="1119"/>
        <v>24.556053373987</v>
      </c>
      <c r="AM214" s="49">
        <f t="shared" si="1119"/>
        <v>16.116053373987</v>
      </c>
      <c r="AN214" s="49">
        <f t="shared" si="1119"/>
        <v>15.984053373987</v>
      </c>
      <c r="AO214" s="49">
        <f t="shared" si="1119"/>
        <v>15.814053373987</v>
      </c>
      <c r="AP214" s="49">
        <f t="shared" si="1119"/>
        <v>15.912053373987</v>
      </c>
      <c r="AQ214" s="49">
        <f t="shared" si="1119"/>
        <v>18.282053373987</v>
      </c>
      <c r="AR214" s="49">
        <f t="shared" si="1119"/>
        <v>17.503053373987</v>
      </c>
      <c r="AS214" s="49">
        <f t="shared" si="1119"/>
        <v>14.601053373987</v>
      </c>
      <c r="AT214" s="49">
        <f t="shared" si="1119"/>
        <v>18.299053373987</v>
      </c>
      <c r="AU214" s="49">
        <f t="shared" si="1030"/>
        <v>244.436747235818</v>
      </c>
      <c r="AV214" s="50"/>
      <c r="AW214" s="49">
        <f t="shared" si="1031"/>
        <v>0.000979105119502264</v>
      </c>
      <c r="AX214" s="49">
        <f t="shared" si="1018"/>
        <v>0.00103969510754753</v>
      </c>
      <c r="AY214" s="49">
        <f t="shared" si="1019"/>
        <v>0.00101663101744799</v>
      </c>
      <c r="AZ214" s="49">
        <f t="shared" si="1020"/>
        <v>0.00094575569192591</v>
      </c>
      <c r="BA214" s="49">
        <f t="shared" si="1021"/>
        <v>0.00146500939605868</v>
      </c>
      <c r="BB214" s="49">
        <f t="shared" ref="BB214:BJ214" si="1120">AL214/$AU$246</f>
        <v>0.00153071088515303</v>
      </c>
      <c r="BC214" s="49">
        <f t="shared" si="1120"/>
        <v>0.00100460028936905</v>
      </c>
      <c r="BD214" s="49">
        <f t="shared" si="1120"/>
        <v>0.000996372019387592</v>
      </c>
      <c r="BE214" s="49">
        <f t="shared" si="1120"/>
        <v>0.000985775005017535</v>
      </c>
      <c r="BF214" s="49">
        <f t="shared" si="1120"/>
        <v>0.000991883872124979</v>
      </c>
      <c r="BG214" s="49">
        <f t="shared" si="1120"/>
        <v>0.0011396187195193</v>
      </c>
      <c r="BH214" s="49">
        <f t="shared" si="1120"/>
        <v>0.00109105945955298</v>
      </c>
      <c r="BI214" s="49">
        <f t="shared" si="1120"/>
        <v>0.00091016219071825</v>
      </c>
      <c r="BJ214" s="49">
        <f t="shared" si="1120"/>
        <v>0.0011406784209563</v>
      </c>
      <c r="BK214" s="49"/>
      <c r="BL214" s="49">
        <f t="shared" si="1033"/>
        <v>-0.00678409360387881</v>
      </c>
      <c r="BM214" s="49">
        <f t="shared" si="1023"/>
        <v>-0.00714148663186943</v>
      </c>
      <c r="BN214" s="49">
        <f t="shared" ref="BN214:BY214" si="1121">AY214*LN(AY214)</f>
        <v>-0.00700586972508665</v>
      </c>
      <c r="BO214" s="49">
        <f t="shared" si="1121"/>
        <v>-0.00658579461144401</v>
      </c>
      <c r="BP214" s="49">
        <f t="shared" si="1121"/>
        <v>-0.00956049547514257</v>
      </c>
      <c r="BQ214" s="49">
        <f t="shared" si="1121"/>
        <v>-0.00992210319554642</v>
      </c>
      <c r="BR214" s="49">
        <f t="shared" si="1121"/>
        <v>-0.00693492209764434</v>
      </c>
      <c r="BS214" s="49">
        <f t="shared" si="1121"/>
        <v>-0.00688631546827228</v>
      </c>
      <c r="BT214" s="49">
        <f t="shared" si="1121"/>
        <v>-0.00682361583135922</v>
      </c>
      <c r="BU214" s="49">
        <f t="shared" si="1121"/>
        <v>-0.00685977415645076</v>
      </c>
      <c r="BV214" s="49">
        <f t="shared" si="1121"/>
        <v>-0.00772326618187457</v>
      </c>
      <c r="BW214" s="49">
        <f t="shared" si="1121"/>
        <v>-0.00744168677645056</v>
      </c>
      <c r="BX214" s="49">
        <f t="shared" si="1121"/>
        <v>-0.00637285348712846</v>
      </c>
      <c r="BY214" s="49">
        <f t="shared" si="1121"/>
        <v>-0.00772938764973703</v>
      </c>
      <c r="BZ214" s="49">
        <f t="shared" si="1035"/>
        <v>-0.103771664891885</v>
      </c>
      <c r="CA214" s="49"/>
      <c r="CB214" s="49"/>
      <c r="CC214" s="50"/>
      <c r="CD214" s="49"/>
      <c r="CE214" s="49"/>
      <c r="CF214" s="49">
        <f t="shared" si="1036"/>
        <v>9.72182311588737e-5</v>
      </c>
      <c r="CG214" s="49">
        <f t="shared" ref="CG214:CS214" si="1122">AX214*$CD$246</f>
        <v>0.000103234389532851</v>
      </c>
      <c r="CH214" s="49">
        <f t="shared" si="1122"/>
        <v>0.000100944288094197</v>
      </c>
      <c r="CI214" s="49">
        <f t="shared" si="1122"/>
        <v>9.39068682678469e-5</v>
      </c>
      <c r="CJ214" s="49">
        <f t="shared" si="1122"/>
        <v>0.000145465097954301</v>
      </c>
      <c r="CK214" s="49">
        <f t="shared" si="1122"/>
        <v>0.000151988792322791</v>
      </c>
      <c r="CL214" s="49">
        <f t="shared" si="1122"/>
        <v>9.97497216680885e-5</v>
      </c>
      <c r="CM214" s="49">
        <f t="shared" si="1122"/>
        <v>9.89327125061903e-5</v>
      </c>
      <c r="CN214" s="49">
        <f t="shared" si="1122"/>
        <v>9.7880503737079e-5</v>
      </c>
      <c r="CO214" s="49">
        <f t="shared" si="1122"/>
        <v>9.8487071145155e-5</v>
      </c>
      <c r="CP214" s="49">
        <f t="shared" si="1122"/>
        <v>0.000113156099279236</v>
      </c>
      <c r="CQ214" s="49">
        <f t="shared" si="1122"/>
        <v>0.000108334507331367</v>
      </c>
      <c r="CR214" s="49">
        <f t="shared" si="1122"/>
        <v>9.03726846963024e-5</v>
      </c>
      <c r="CS214" s="49">
        <f t="shared" si="1122"/>
        <v>0.000113261320156147</v>
      </c>
      <c r="CT214" s="49">
        <v>2014</v>
      </c>
    </row>
    <row r="215" ht="22.5" customHeight="1" spans="1:98">
      <c r="A215" s="44">
        <v>2013</v>
      </c>
      <c r="B215" s="44">
        <v>0.692</v>
      </c>
      <c r="C215" s="44">
        <v>0.934</v>
      </c>
      <c r="D215" s="44">
        <v>1.129</v>
      </c>
      <c r="E215" s="44">
        <v>-0.096</v>
      </c>
      <c r="F215" s="44">
        <v>-0.414</v>
      </c>
      <c r="G215" s="44">
        <v>-10.925</v>
      </c>
      <c r="H215" s="44">
        <v>0.837</v>
      </c>
      <c r="I215" s="44">
        <v>2.186</v>
      </c>
      <c r="J215" s="44">
        <v>0.479</v>
      </c>
      <c r="K215" s="44">
        <v>-1.372</v>
      </c>
      <c r="L215" s="44">
        <v>-1.685</v>
      </c>
      <c r="M215" s="44">
        <v>1.887</v>
      </c>
      <c r="N215" s="44">
        <v>0.626</v>
      </c>
      <c r="O215" s="44">
        <v>2.525</v>
      </c>
      <c r="P215" s="40"/>
      <c r="Q215" s="50"/>
      <c r="R215" s="49">
        <f t="shared" si="1026"/>
        <v>0.931653373987001</v>
      </c>
      <c r="S215" s="49">
        <f t="shared" ref="S215:AE215" si="1123">(C215-MIN($B$196:$O$245)/(MAX($B$196:$O$245)-MIN($B$196:$O$245)))</f>
        <v>1.173653373987</v>
      </c>
      <c r="T215" s="49">
        <f t="shared" si="1123"/>
        <v>1.368653373987</v>
      </c>
      <c r="U215" s="49">
        <f t="shared" si="1123"/>
        <v>0.143653373987002</v>
      </c>
      <c r="V215" s="49">
        <f t="shared" si="1123"/>
        <v>-0.174346626012998</v>
      </c>
      <c r="W215" s="49">
        <f t="shared" si="1123"/>
        <v>-10.685346626013</v>
      </c>
      <c r="X215" s="49">
        <f t="shared" si="1123"/>
        <v>1.076653373987</v>
      </c>
      <c r="Y215" s="49">
        <f t="shared" si="1123"/>
        <v>2.425653373987</v>
      </c>
      <c r="Z215" s="49">
        <f t="shared" si="1123"/>
        <v>0.718653373987001</v>
      </c>
      <c r="AA215" s="49">
        <f t="shared" si="1123"/>
        <v>-1.132346626013</v>
      </c>
      <c r="AB215" s="49">
        <f t="shared" si="1123"/>
        <v>-1.445346626013</v>
      </c>
      <c r="AC215" s="49">
        <f t="shared" si="1123"/>
        <v>2.126653373987</v>
      </c>
      <c r="AD215" s="49">
        <f t="shared" si="1123"/>
        <v>0.865653373987001</v>
      </c>
      <c r="AE215" s="49">
        <f t="shared" si="1123"/>
        <v>2.764653373987</v>
      </c>
      <c r="AF215" s="50"/>
      <c r="AG215" s="49">
        <f t="shared" si="1028"/>
        <v>15.626053373987</v>
      </c>
      <c r="AH215" s="49">
        <f t="shared" ref="AH215:AT215" si="1124">S215+14.6944</f>
        <v>15.868053373987</v>
      </c>
      <c r="AI215" s="49">
        <f t="shared" si="1124"/>
        <v>16.063053373987</v>
      </c>
      <c r="AJ215" s="49">
        <f t="shared" si="1124"/>
        <v>14.838053373987</v>
      </c>
      <c r="AK215" s="49">
        <f t="shared" si="1124"/>
        <v>14.520053373987</v>
      </c>
      <c r="AL215" s="49">
        <f t="shared" si="1124"/>
        <v>4.009053373987</v>
      </c>
      <c r="AM215" s="49">
        <f t="shared" si="1124"/>
        <v>15.771053373987</v>
      </c>
      <c r="AN215" s="49">
        <f t="shared" si="1124"/>
        <v>17.120053373987</v>
      </c>
      <c r="AO215" s="49">
        <f t="shared" si="1124"/>
        <v>15.413053373987</v>
      </c>
      <c r="AP215" s="49">
        <f t="shared" si="1124"/>
        <v>13.562053373987</v>
      </c>
      <c r="AQ215" s="49">
        <f t="shared" si="1124"/>
        <v>13.249053373987</v>
      </c>
      <c r="AR215" s="49">
        <f t="shared" si="1124"/>
        <v>16.821053373987</v>
      </c>
      <c r="AS215" s="49">
        <f t="shared" si="1124"/>
        <v>15.560053373987</v>
      </c>
      <c r="AT215" s="49">
        <f t="shared" si="1124"/>
        <v>17.459053373987</v>
      </c>
      <c r="AU215" s="49">
        <f t="shared" si="1030"/>
        <v>205.879747235818</v>
      </c>
      <c r="AV215" s="50"/>
      <c r="AW215" s="49">
        <f t="shared" si="1031"/>
        <v>0.000974055953831826</v>
      </c>
      <c r="AX215" s="49">
        <f t="shared" si="1018"/>
        <v>0.000989141115464494</v>
      </c>
      <c r="AY215" s="49">
        <f t="shared" si="1019"/>
        <v>0.00100129651430074</v>
      </c>
      <c r="AZ215" s="49">
        <f t="shared" si="1020"/>
        <v>0.000924935675457681</v>
      </c>
      <c r="BA215" s="49">
        <f t="shared" si="1021"/>
        <v>0.000905113025047811</v>
      </c>
      <c r="BB215" s="49">
        <f t="shared" ref="BB215:BJ215" si="1125">AL215/$AU$246</f>
        <v>0.000249905860085081</v>
      </c>
      <c r="BC215" s="49">
        <f t="shared" si="1125"/>
        <v>0.000983094583735697</v>
      </c>
      <c r="BD215" s="49">
        <f t="shared" si="1125"/>
        <v>0.00106718500953103</v>
      </c>
      <c r="BE215" s="49">
        <f t="shared" si="1125"/>
        <v>0.000960778518179931</v>
      </c>
      <c r="BF215" s="49">
        <f t="shared" si="1125"/>
        <v>0.00084539573230361</v>
      </c>
      <c r="BG215" s="49">
        <f t="shared" si="1125"/>
        <v>0.000825884758786976</v>
      </c>
      <c r="BH215" s="49">
        <f t="shared" si="1125"/>
        <v>0.00104854673131546</v>
      </c>
      <c r="BI215" s="49">
        <f t="shared" si="1125"/>
        <v>0.000969941818841098</v>
      </c>
      <c r="BJ215" s="49">
        <f t="shared" si="1125"/>
        <v>0.00108831670289249</v>
      </c>
      <c r="BK215" s="49"/>
      <c r="BL215" s="49">
        <f t="shared" si="1033"/>
        <v>-0.00675414470769391</v>
      </c>
      <c r="BM215" s="49">
        <f t="shared" si="1023"/>
        <v>-0.00684354447428579</v>
      </c>
      <c r="BN215" s="49">
        <f t="shared" ref="BN215:BY215" si="1126">AY215*LN(AY215)</f>
        <v>-0.00691541392807491</v>
      </c>
      <c r="BO215" s="49">
        <f t="shared" si="1126"/>
        <v>-0.00646140302818642</v>
      </c>
      <c r="BP215" s="49">
        <f t="shared" si="1126"/>
        <v>-0.00634253493037273</v>
      </c>
      <c r="BQ215" s="49">
        <f t="shared" si="1126"/>
        <v>-0.0020728257310861</v>
      </c>
      <c r="BR215" s="49">
        <f t="shared" si="1126"/>
        <v>-0.00680773850813559</v>
      </c>
      <c r="BS215" s="49">
        <f t="shared" si="1126"/>
        <v>-0.00730245987215584</v>
      </c>
      <c r="BT215" s="49">
        <f t="shared" si="1126"/>
        <v>-0.00667526494252758</v>
      </c>
      <c r="BU215" s="49">
        <f t="shared" si="1126"/>
        <v>-0.00598177141701903</v>
      </c>
      <c r="BV215" s="49">
        <f t="shared" si="1126"/>
        <v>-0.00586300158345759</v>
      </c>
      <c r="BW215" s="49">
        <f t="shared" si="1126"/>
        <v>-0.00719339771385439</v>
      </c>
      <c r="BX215" s="49">
        <f t="shared" si="1126"/>
        <v>-0.0067297225579273</v>
      </c>
      <c r="BY215" s="49">
        <f t="shared" si="1126"/>
        <v>-0.00742571882004637</v>
      </c>
      <c r="BZ215" s="49">
        <f t="shared" si="1035"/>
        <v>-0.0893689422148236</v>
      </c>
      <c r="CA215" s="49"/>
      <c r="CB215" s="49"/>
      <c r="CC215" s="50"/>
      <c r="CD215" s="49"/>
      <c r="CE215" s="49"/>
      <c r="CF215" s="49">
        <f t="shared" si="1036"/>
        <v>9.67168846277089e-5</v>
      </c>
      <c r="CG215" s="49">
        <f t="shared" ref="CG215:CS215" si="1127">AX215*$CD$246</f>
        <v>9.82147347578556e-5</v>
      </c>
      <c r="CH215" s="49">
        <f t="shared" si="1127"/>
        <v>9.94216801106597e-5</v>
      </c>
      <c r="CI215" s="49">
        <f t="shared" si="1127"/>
        <v>9.18395875097106e-5</v>
      </c>
      <c r="CJ215" s="49">
        <f t="shared" si="1127"/>
        <v>8.98713381651377e-5</v>
      </c>
      <c r="CK215" s="49">
        <f t="shared" si="1127"/>
        <v>2.48138889173201e-5</v>
      </c>
      <c r="CL215" s="49">
        <f t="shared" si="1127"/>
        <v>9.76143568131273e-5</v>
      </c>
      <c r="CM215" s="49">
        <f t="shared" si="1127"/>
        <v>0.000105963942869193</v>
      </c>
      <c r="CN215" s="49">
        <f t="shared" si="1127"/>
        <v>9.53985289346459e-5</v>
      </c>
      <c r="CO215" s="49">
        <f t="shared" si="1127"/>
        <v>8.3941832278028e-5</v>
      </c>
      <c r="CP215" s="49">
        <f t="shared" si="1127"/>
        <v>8.20045302501937e-5</v>
      </c>
      <c r="CQ215" s="49">
        <f t="shared" si="1127"/>
        <v>0.000104113293328227</v>
      </c>
      <c r="CR215" s="49">
        <f t="shared" si="1127"/>
        <v>9.63083800467598e-5</v>
      </c>
      <c r="CS215" s="49">
        <f t="shared" si="1127"/>
        <v>0.000108062170944068</v>
      </c>
      <c r="CT215" s="49">
        <v>2013</v>
      </c>
    </row>
    <row r="216" ht="22.5" customHeight="1" spans="1:98">
      <c r="A216" s="44" t="s">
        <v>70</v>
      </c>
      <c r="B216" s="44">
        <v>4.414</v>
      </c>
      <c r="C216" s="44">
        <v>6.226</v>
      </c>
      <c r="D216" s="44">
        <v>3.426</v>
      </c>
      <c r="E216" s="44">
        <v>3.472</v>
      </c>
      <c r="F216" s="44">
        <v>4.619</v>
      </c>
      <c r="G216" s="44">
        <v>13.331</v>
      </c>
      <c r="H216" s="44">
        <v>2.007</v>
      </c>
      <c r="I216" s="44">
        <v>2.86</v>
      </c>
      <c r="J216" s="44">
        <v>2.989</v>
      </c>
      <c r="K216" s="44">
        <v>5.658</v>
      </c>
      <c r="L216" s="44">
        <v>4.02</v>
      </c>
      <c r="M216" s="44">
        <v>3.231</v>
      </c>
      <c r="N216" s="44">
        <v>5.057</v>
      </c>
      <c r="O216" s="44">
        <v>3.873</v>
      </c>
      <c r="P216" s="40"/>
      <c r="Q216" s="50"/>
      <c r="R216" s="49">
        <f t="shared" si="1026"/>
        <v>4.653653373987</v>
      </c>
      <c r="S216" s="49">
        <f t="shared" ref="S216:AE216" si="1128">(C216-MIN($B$196:$O$245)/(MAX($B$196:$O$245)-MIN($B$196:$O$245)))</f>
        <v>6.465653373987</v>
      </c>
      <c r="T216" s="49">
        <f t="shared" si="1128"/>
        <v>3.665653373987</v>
      </c>
      <c r="U216" s="49">
        <f t="shared" si="1128"/>
        <v>3.711653373987</v>
      </c>
      <c r="V216" s="49">
        <f t="shared" si="1128"/>
        <v>4.858653373987</v>
      </c>
      <c r="W216" s="49">
        <f t="shared" si="1128"/>
        <v>13.570653373987</v>
      </c>
      <c r="X216" s="49">
        <f t="shared" si="1128"/>
        <v>2.246653373987</v>
      </c>
      <c r="Y216" s="49">
        <f t="shared" si="1128"/>
        <v>3.099653373987</v>
      </c>
      <c r="Z216" s="49">
        <f t="shared" si="1128"/>
        <v>3.228653373987</v>
      </c>
      <c r="AA216" s="49">
        <f t="shared" si="1128"/>
        <v>5.897653373987</v>
      </c>
      <c r="AB216" s="49">
        <f t="shared" si="1128"/>
        <v>4.259653373987</v>
      </c>
      <c r="AC216" s="49">
        <f t="shared" si="1128"/>
        <v>3.470653373987</v>
      </c>
      <c r="AD216" s="49">
        <f t="shared" si="1128"/>
        <v>5.296653373987</v>
      </c>
      <c r="AE216" s="49">
        <f t="shared" si="1128"/>
        <v>4.112653373987</v>
      </c>
      <c r="AF216" s="50"/>
      <c r="AG216" s="49">
        <f t="shared" si="1028"/>
        <v>19.348053373987</v>
      </c>
      <c r="AH216" s="49">
        <f t="shared" ref="AH216:AT216" si="1129">S216+14.6944</f>
        <v>21.160053373987</v>
      </c>
      <c r="AI216" s="49">
        <f t="shared" si="1129"/>
        <v>18.360053373987</v>
      </c>
      <c r="AJ216" s="49">
        <f t="shared" si="1129"/>
        <v>18.406053373987</v>
      </c>
      <c r="AK216" s="49">
        <f t="shared" si="1129"/>
        <v>19.553053373987</v>
      </c>
      <c r="AL216" s="49">
        <f t="shared" si="1129"/>
        <v>28.265053373987</v>
      </c>
      <c r="AM216" s="49">
        <f t="shared" si="1129"/>
        <v>16.941053373987</v>
      </c>
      <c r="AN216" s="49">
        <f t="shared" si="1129"/>
        <v>17.794053373987</v>
      </c>
      <c r="AO216" s="49">
        <f t="shared" si="1129"/>
        <v>17.923053373987</v>
      </c>
      <c r="AP216" s="49">
        <f t="shared" si="1129"/>
        <v>20.592053373987</v>
      </c>
      <c r="AQ216" s="49">
        <f t="shared" si="1129"/>
        <v>18.954053373987</v>
      </c>
      <c r="AR216" s="49">
        <f t="shared" si="1129"/>
        <v>18.165053373987</v>
      </c>
      <c r="AS216" s="49">
        <f t="shared" si="1129"/>
        <v>19.991053373987</v>
      </c>
      <c r="AT216" s="49">
        <f t="shared" si="1129"/>
        <v>18.807053373987</v>
      </c>
      <c r="AU216" s="49">
        <f t="shared" si="1030"/>
        <v>274.259747235818</v>
      </c>
      <c r="AV216" s="50"/>
      <c r="AW216" s="49">
        <f t="shared" si="1031"/>
        <v>0.00120606823315742</v>
      </c>
      <c r="AX216" s="49">
        <f t="shared" si="1018"/>
        <v>0.00131901993926649</v>
      </c>
      <c r="AY216" s="49">
        <f t="shared" si="1019"/>
        <v>0.00114448087905379</v>
      </c>
      <c r="AZ216" s="49">
        <f t="shared" si="1020"/>
        <v>0.00114734830647157</v>
      </c>
      <c r="BA216" s="49">
        <f t="shared" si="1021"/>
        <v>0.00121884698578013</v>
      </c>
      <c r="BB216" s="49">
        <f t="shared" ref="BB216:BJ216" si="1130">AL216/$AU$246</f>
        <v>0.0017619128045562</v>
      </c>
      <c r="BC216" s="49">
        <f t="shared" si="1130"/>
        <v>0.00105602697675315</v>
      </c>
      <c r="BD216" s="49">
        <f t="shared" si="1130"/>
        <v>0.00110919905473937</v>
      </c>
      <c r="BE216" s="49">
        <f t="shared" si="1130"/>
        <v>0.00111724031858488</v>
      </c>
      <c r="BF216" s="49">
        <f t="shared" si="1130"/>
        <v>0.00128361344419477</v>
      </c>
      <c r="BG216" s="49">
        <f t="shared" si="1130"/>
        <v>0.00118150809397034</v>
      </c>
      <c r="BH216" s="49">
        <f t="shared" si="1130"/>
        <v>0.00113232548021755</v>
      </c>
      <c r="BI216" s="49">
        <f t="shared" si="1130"/>
        <v>0.00124614988162769</v>
      </c>
      <c r="BJ216" s="49">
        <f t="shared" si="1130"/>
        <v>0.00117234479330918</v>
      </c>
      <c r="BK216" s="49"/>
      <c r="BL216" s="49">
        <f t="shared" si="1033"/>
        <v>-0.00810524841607116</v>
      </c>
      <c r="BM216" s="49">
        <f t="shared" si="1023"/>
        <v>-0.00874624484901493</v>
      </c>
      <c r="BN216" s="49">
        <f t="shared" ref="BN216:BY216" si="1131">AY216*LN(AY216)</f>
        <v>-0.00775134481923784</v>
      </c>
      <c r="BO216" s="49">
        <f t="shared" si="1131"/>
        <v>-0.00776789432697827</v>
      </c>
      <c r="BP216" s="49">
        <f t="shared" si="1131"/>
        <v>-0.00817828039968778</v>
      </c>
      <c r="BQ216" s="49">
        <f t="shared" si="1131"/>
        <v>-0.0111729149944039</v>
      </c>
      <c r="BR216" s="49">
        <f t="shared" si="1131"/>
        <v>-0.00723720795274207</v>
      </c>
      <c r="BS216" s="49">
        <f t="shared" si="1131"/>
        <v>-0.00754712025168878</v>
      </c>
      <c r="BT216" s="49">
        <f t="shared" si="1131"/>
        <v>-0.00759376361080916</v>
      </c>
      <c r="BU216" s="49">
        <f t="shared" si="1131"/>
        <v>-0.00854639609065653</v>
      </c>
      <c r="BV216" s="49">
        <f t="shared" si="1131"/>
        <v>-0.00796450306728697</v>
      </c>
      <c r="BW216" s="49">
        <f t="shared" si="1131"/>
        <v>-0.00768110930239783</v>
      </c>
      <c r="BX216" s="49">
        <f t="shared" si="1131"/>
        <v>-0.0083338722960711</v>
      </c>
      <c r="BY216" s="49">
        <f t="shared" si="1131"/>
        <v>-0.00791186126598408</v>
      </c>
      <c r="BZ216" s="49">
        <f t="shared" si="1035"/>
        <v>-0.11453776164303</v>
      </c>
      <c r="CA216" s="49"/>
      <c r="CB216" s="49"/>
      <c r="CC216" s="50"/>
      <c r="CD216" s="49"/>
      <c r="CE216" s="49"/>
      <c r="CF216" s="49">
        <f t="shared" si="1036"/>
        <v>0.000119754067207899</v>
      </c>
      <c r="CG216" s="49">
        <f t="shared" ref="CG216:CS216" si="1132">AX216*$CD$246</f>
        <v>0.000130969374793956</v>
      </c>
      <c r="CH216" s="49">
        <f t="shared" si="1132"/>
        <v>0.000113638877420358</v>
      </c>
      <c r="CI216" s="49">
        <f t="shared" si="1132"/>
        <v>0.000113923592734353</v>
      </c>
      <c r="CJ216" s="49">
        <f t="shared" si="1132"/>
        <v>0.00012102290719418</v>
      </c>
      <c r="CK216" s="49">
        <f t="shared" si="1132"/>
        <v>0.000174945511879461</v>
      </c>
      <c r="CL216" s="49">
        <f t="shared" si="1132"/>
        <v>0.000104856028929952</v>
      </c>
      <c r="CM216" s="49">
        <f t="shared" si="1132"/>
        <v>0.000110135641165552</v>
      </c>
      <c r="CN216" s="49">
        <f t="shared" si="1132"/>
        <v>0.000110934081937407</v>
      </c>
      <c r="CO216" s="49">
        <f t="shared" si="1132"/>
        <v>0.000127453759612455</v>
      </c>
      <c r="CP216" s="49">
        <f t="shared" si="1132"/>
        <v>0.0001173154186489</v>
      </c>
      <c r="CQ216" s="49">
        <f t="shared" si="1132"/>
        <v>0.000112431932067554</v>
      </c>
      <c r="CR216" s="49">
        <f t="shared" si="1132"/>
        <v>0.000123733892140479</v>
      </c>
      <c r="CS216" s="49">
        <f t="shared" si="1132"/>
        <v>0.000116405567536786</v>
      </c>
      <c r="CT216" s="49" t="s">
        <v>70</v>
      </c>
    </row>
    <row r="217" ht="22.5" customHeight="1" spans="1:98">
      <c r="A217" s="44">
        <v>2021</v>
      </c>
      <c r="B217" s="44">
        <v>4.285</v>
      </c>
      <c r="C217" s="44">
        <v>5.66</v>
      </c>
      <c r="D217" s="44">
        <v>3.346</v>
      </c>
      <c r="E217" s="44">
        <v>3.409</v>
      </c>
      <c r="F217" s="44">
        <v>4.559</v>
      </c>
      <c r="G217" s="44">
        <v>10.243</v>
      </c>
      <c r="H217" s="44">
        <v>1.979</v>
      </c>
      <c r="I217" s="44">
        <v>2.586</v>
      </c>
      <c r="J217" s="44">
        <v>2.884</v>
      </c>
      <c r="K217" s="44">
        <v>5.53</v>
      </c>
      <c r="L217" s="44">
        <v>3.854</v>
      </c>
      <c r="M217" s="44">
        <v>3.159</v>
      </c>
      <c r="N217" s="44">
        <v>4.931</v>
      </c>
      <c r="O217" s="44">
        <v>3.806</v>
      </c>
      <c r="P217" s="40"/>
      <c r="Q217" s="50"/>
      <c r="R217" s="49">
        <f t="shared" si="1026"/>
        <v>4.524653373987</v>
      </c>
      <c r="S217" s="49">
        <f t="shared" ref="S217:AE217" si="1133">(C217-MIN($B$196:$O$245)/(MAX($B$196:$O$245)-MIN($B$196:$O$245)))</f>
        <v>5.899653373987</v>
      </c>
      <c r="T217" s="49">
        <f t="shared" si="1133"/>
        <v>3.585653373987</v>
      </c>
      <c r="U217" s="49">
        <f t="shared" si="1133"/>
        <v>3.648653373987</v>
      </c>
      <c r="V217" s="49">
        <f t="shared" si="1133"/>
        <v>4.798653373987</v>
      </c>
      <c r="W217" s="49">
        <f t="shared" si="1133"/>
        <v>10.482653373987</v>
      </c>
      <c r="X217" s="49">
        <f t="shared" si="1133"/>
        <v>2.218653373987</v>
      </c>
      <c r="Y217" s="49">
        <f t="shared" si="1133"/>
        <v>2.825653373987</v>
      </c>
      <c r="Z217" s="49">
        <f t="shared" si="1133"/>
        <v>3.123653373987</v>
      </c>
      <c r="AA217" s="49">
        <f t="shared" si="1133"/>
        <v>5.769653373987</v>
      </c>
      <c r="AB217" s="49">
        <f t="shared" si="1133"/>
        <v>4.093653373987</v>
      </c>
      <c r="AC217" s="49">
        <f t="shared" si="1133"/>
        <v>3.398653373987</v>
      </c>
      <c r="AD217" s="49">
        <f t="shared" si="1133"/>
        <v>5.170653373987</v>
      </c>
      <c r="AE217" s="49">
        <f t="shared" si="1133"/>
        <v>4.045653373987</v>
      </c>
      <c r="AF217" s="50"/>
      <c r="AG217" s="49">
        <f t="shared" si="1028"/>
        <v>19.219053373987</v>
      </c>
      <c r="AH217" s="49">
        <f t="shared" ref="AH217:AT217" si="1134">S217+14.6944</f>
        <v>20.594053373987</v>
      </c>
      <c r="AI217" s="49">
        <f t="shared" si="1134"/>
        <v>18.280053373987</v>
      </c>
      <c r="AJ217" s="49">
        <f t="shared" si="1134"/>
        <v>18.343053373987</v>
      </c>
      <c r="AK217" s="49">
        <f t="shared" si="1134"/>
        <v>19.493053373987</v>
      </c>
      <c r="AL217" s="49">
        <f t="shared" si="1134"/>
        <v>25.177053373987</v>
      </c>
      <c r="AM217" s="49">
        <f t="shared" si="1134"/>
        <v>16.913053373987</v>
      </c>
      <c r="AN217" s="49">
        <f t="shared" si="1134"/>
        <v>17.520053373987</v>
      </c>
      <c r="AO217" s="49">
        <f t="shared" si="1134"/>
        <v>17.818053373987</v>
      </c>
      <c r="AP217" s="49">
        <f t="shared" si="1134"/>
        <v>20.464053373987</v>
      </c>
      <c r="AQ217" s="49">
        <f t="shared" si="1134"/>
        <v>18.788053373987</v>
      </c>
      <c r="AR217" s="49">
        <f t="shared" si="1134"/>
        <v>18.093053373987</v>
      </c>
      <c r="AS217" s="49">
        <f t="shared" si="1134"/>
        <v>19.865053373987</v>
      </c>
      <c r="AT217" s="49">
        <f t="shared" si="1134"/>
        <v>18.740053373987</v>
      </c>
      <c r="AU217" s="49">
        <f t="shared" si="1030"/>
        <v>269.307747235818</v>
      </c>
      <c r="AV217" s="50"/>
      <c r="AW217" s="49">
        <f t="shared" si="1031"/>
        <v>0.0011980269693119</v>
      </c>
      <c r="AX217" s="49">
        <f t="shared" si="1018"/>
        <v>0.00128373811495207</v>
      </c>
      <c r="AY217" s="49">
        <f t="shared" si="1019"/>
        <v>0.001139494048762</v>
      </c>
      <c r="AZ217" s="49">
        <f t="shared" si="1020"/>
        <v>0.00114342117761679</v>
      </c>
      <c r="BA217" s="49">
        <f t="shared" si="1021"/>
        <v>0.00121510686306129</v>
      </c>
      <c r="BB217" s="49">
        <f t="shared" ref="BB217:BJ217" si="1135">AL217/$AU$246</f>
        <v>0.00156942115529306</v>
      </c>
      <c r="BC217" s="49">
        <f t="shared" si="1135"/>
        <v>0.00105428158615102</v>
      </c>
      <c r="BD217" s="49">
        <f t="shared" si="1135"/>
        <v>0.00109211916098998</v>
      </c>
      <c r="BE217" s="49">
        <f t="shared" si="1135"/>
        <v>0.00111069510382691</v>
      </c>
      <c r="BF217" s="49">
        <f t="shared" si="1135"/>
        <v>0.0012756345157279</v>
      </c>
      <c r="BG217" s="49">
        <f t="shared" si="1135"/>
        <v>0.00117116042111488</v>
      </c>
      <c r="BH217" s="49">
        <f t="shared" si="1135"/>
        <v>0.00112783733295494</v>
      </c>
      <c r="BI217" s="49">
        <f t="shared" si="1135"/>
        <v>0.00123829562391812</v>
      </c>
      <c r="BJ217" s="49">
        <f t="shared" si="1135"/>
        <v>0.0011681683229398</v>
      </c>
      <c r="BK217" s="49"/>
      <c r="BL217" s="49">
        <f t="shared" si="1033"/>
        <v>-0.0080592223872787</v>
      </c>
      <c r="BM217" s="49">
        <f t="shared" si="1023"/>
        <v>-0.00854710148124397</v>
      </c>
      <c r="BN217" s="49">
        <f t="shared" ref="BN217:BY217" si="1136">AY217*LN(AY217)</f>
        <v>-0.00772254594441926</v>
      </c>
      <c r="BO217" s="49">
        <f t="shared" si="1136"/>
        <v>-0.00774522687965789</v>
      </c>
      <c r="BP217" s="49">
        <f t="shared" si="1136"/>
        <v>-0.0081569191158273</v>
      </c>
      <c r="BQ217" s="49">
        <f t="shared" si="1136"/>
        <v>-0.0101338283887475</v>
      </c>
      <c r="BR217" s="49">
        <f t="shared" si="1136"/>
        <v>-0.00722699031677527</v>
      </c>
      <c r="BS217" s="49">
        <f t="shared" si="1136"/>
        <v>-0.00744785436661516</v>
      </c>
      <c r="BT217" s="49">
        <f t="shared" si="1136"/>
        <v>-0.00755580248731866</v>
      </c>
      <c r="BU217" s="49">
        <f t="shared" si="1136"/>
        <v>-0.00850122585558357</v>
      </c>
      <c r="BV217" s="49">
        <f t="shared" si="1136"/>
        <v>-0.00790505200853364</v>
      </c>
      <c r="BW217" s="49">
        <f t="shared" si="1136"/>
        <v>-0.00765514327781837</v>
      </c>
      <c r="BX217" s="49">
        <f t="shared" si="1136"/>
        <v>-0.00828917485724128</v>
      </c>
      <c r="BY217" s="49">
        <f t="shared" si="1136"/>
        <v>-0.00788784433611814</v>
      </c>
      <c r="BZ217" s="49">
        <f t="shared" si="1035"/>
        <v>-0.112833931703179</v>
      </c>
      <c r="CA217" s="49"/>
      <c r="CB217" s="49"/>
      <c r="CC217" s="50"/>
      <c r="CD217" s="49"/>
      <c r="CE217" s="49"/>
      <c r="CF217" s="49">
        <f t="shared" si="1036"/>
        <v>0.000118955626436044</v>
      </c>
      <c r="CG217" s="49">
        <f t="shared" ref="CG217:CS217" si="1137">AX217*$CD$246</f>
        <v>0.00012746613853915</v>
      </c>
      <c r="CH217" s="49">
        <f t="shared" si="1137"/>
        <v>0.000113143720352541</v>
      </c>
      <c r="CI217" s="49">
        <f t="shared" si="1137"/>
        <v>0.000113533656543447</v>
      </c>
      <c r="CJ217" s="49">
        <f t="shared" si="1137"/>
        <v>0.000120651539393317</v>
      </c>
      <c r="CK217" s="49">
        <f t="shared" si="1137"/>
        <v>0.000155832449061721</v>
      </c>
      <c r="CL217" s="49">
        <f t="shared" si="1137"/>
        <v>0.000104682723956216</v>
      </c>
      <c r="CM217" s="49">
        <f t="shared" si="1137"/>
        <v>0.000108439728208278</v>
      </c>
      <c r="CN217" s="49">
        <f t="shared" si="1137"/>
        <v>0.000110284188285897</v>
      </c>
      <c r="CO217" s="49">
        <f t="shared" si="1137"/>
        <v>0.000126661508303947</v>
      </c>
      <c r="CP217" s="49">
        <f t="shared" si="1137"/>
        <v>0.000116287967733179</v>
      </c>
      <c r="CQ217" s="49">
        <f t="shared" si="1137"/>
        <v>0.000111986290706518</v>
      </c>
      <c r="CR217" s="49">
        <f t="shared" si="1137"/>
        <v>0.000122954019758667</v>
      </c>
      <c r="CS217" s="49">
        <f t="shared" si="1137"/>
        <v>0.000115990873492489</v>
      </c>
      <c r="CT217" s="49">
        <v>2021</v>
      </c>
    </row>
    <row r="218" ht="22.5" customHeight="1" spans="1:98">
      <c r="A218" s="44">
        <v>2020</v>
      </c>
      <c r="B218" s="44">
        <v>4.108</v>
      </c>
      <c r="C218" s="44">
        <v>5.323</v>
      </c>
      <c r="D218" s="44">
        <v>3.251</v>
      </c>
      <c r="E218" s="44">
        <v>3.325</v>
      </c>
      <c r="F218" s="44">
        <v>4.547</v>
      </c>
      <c r="G218" s="44">
        <v>10.23</v>
      </c>
      <c r="H218" s="44">
        <v>2.13</v>
      </c>
      <c r="I218" s="44">
        <v>2.445</v>
      </c>
      <c r="J218" s="44">
        <v>2.794</v>
      </c>
      <c r="K218" s="44">
        <v>5.376</v>
      </c>
      <c r="L218" s="44">
        <v>3.685</v>
      </c>
      <c r="M218" s="44">
        <v>3.096</v>
      </c>
      <c r="N218" s="44">
        <v>4.759</v>
      </c>
      <c r="O218" s="44">
        <v>3.617</v>
      </c>
      <c r="P218" s="40"/>
      <c r="Q218" s="50"/>
      <c r="R218" s="49">
        <f t="shared" si="1026"/>
        <v>4.347653373987</v>
      </c>
      <c r="S218" s="49">
        <f t="shared" ref="S218:AE218" si="1138">(C218-MIN($B$196:$O$245)/(MAX($B$196:$O$245)-MIN($B$196:$O$245)))</f>
        <v>5.562653373987</v>
      </c>
      <c r="T218" s="49">
        <f t="shared" si="1138"/>
        <v>3.490653373987</v>
      </c>
      <c r="U218" s="49">
        <f t="shared" si="1138"/>
        <v>3.564653373987</v>
      </c>
      <c r="V218" s="49">
        <f t="shared" si="1138"/>
        <v>4.786653373987</v>
      </c>
      <c r="W218" s="49">
        <f t="shared" si="1138"/>
        <v>10.469653373987</v>
      </c>
      <c r="X218" s="49">
        <f t="shared" si="1138"/>
        <v>2.369653373987</v>
      </c>
      <c r="Y218" s="49">
        <f t="shared" si="1138"/>
        <v>2.684653373987</v>
      </c>
      <c r="Z218" s="49">
        <f t="shared" si="1138"/>
        <v>3.033653373987</v>
      </c>
      <c r="AA218" s="49">
        <f t="shared" si="1138"/>
        <v>5.615653373987</v>
      </c>
      <c r="AB218" s="49">
        <f t="shared" si="1138"/>
        <v>3.924653373987</v>
      </c>
      <c r="AC218" s="49">
        <f t="shared" si="1138"/>
        <v>3.335653373987</v>
      </c>
      <c r="AD218" s="49">
        <f t="shared" si="1138"/>
        <v>4.998653373987</v>
      </c>
      <c r="AE218" s="49">
        <f t="shared" si="1138"/>
        <v>3.856653373987</v>
      </c>
      <c r="AF218" s="50"/>
      <c r="AG218" s="49">
        <f t="shared" si="1028"/>
        <v>19.042053373987</v>
      </c>
      <c r="AH218" s="49">
        <f t="shared" ref="AH218:AT218" si="1139">S218+14.6944</f>
        <v>20.257053373987</v>
      </c>
      <c r="AI218" s="49">
        <f t="shared" si="1139"/>
        <v>18.185053373987</v>
      </c>
      <c r="AJ218" s="49">
        <f t="shared" si="1139"/>
        <v>18.259053373987</v>
      </c>
      <c r="AK218" s="49">
        <f t="shared" si="1139"/>
        <v>19.481053373987</v>
      </c>
      <c r="AL218" s="49">
        <f t="shared" si="1139"/>
        <v>25.164053373987</v>
      </c>
      <c r="AM218" s="49">
        <f t="shared" si="1139"/>
        <v>17.064053373987</v>
      </c>
      <c r="AN218" s="49">
        <f t="shared" si="1139"/>
        <v>17.379053373987</v>
      </c>
      <c r="AO218" s="49">
        <f t="shared" si="1139"/>
        <v>17.728053373987</v>
      </c>
      <c r="AP218" s="49">
        <f t="shared" si="1139"/>
        <v>20.310053373987</v>
      </c>
      <c r="AQ218" s="49">
        <f t="shared" si="1139"/>
        <v>18.619053373987</v>
      </c>
      <c r="AR218" s="49">
        <f t="shared" si="1139"/>
        <v>18.030053373987</v>
      </c>
      <c r="AS218" s="49">
        <f t="shared" si="1139"/>
        <v>19.693053373987</v>
      </c>
      <c r="AT218" s="49">
        <f t="shared" si="1139"/>
        <v>18.551053373987</v>
      </c>
      <c r="AU218" s="49">
        <f t="shared" si="1030"/>
        <v>267.762747235818</v>
      </c>
      <c r="AV218" s="50"/>
      <c r="AW218" s="49">
        <f t="shared" si="1031"/>
        <v>0.00118699360729131</v>
      </c>
      <c r="AX218" s="49">
        <f t="shared" si="1018"/>
        <v>0.00126273109234789</v>
      </c>
      <c r="AY218" s="49">
        <f t="shared" si="1019"/>
        <v>0.0011335721877905</v>
      </c>
      <c r="AZ218" s="49">
        <f t="shared" si="1020"/>
        <v>0.00113818500581041</v>
      </c>
      <c r="BA218" s="49">
        <f t="shared" si="1021"/>
        <v>0.00121435883851752</v>
      </c>
      <c r="BB218" s="49">
        <f t="shared" ref="BB218:BJ218" si="1140">AL218/$AU$246</f>
        <v>0.00156861079537064</v>
      </c>
      <c r="BC218" s="49">
        <f t="shared" si="1140"/>
        <v>0.00106369422832677</v>
      </c>
      <c r="BD218" s="49">
        <f t="shared" si="1140"/>
        <v>0.0010833298726007</v>
      </c>
      <c r="BE218" s="49">
        <f t="shared" si="1140"/>
        <v>0.00110508491974864</v>
      </c>
      <c r="BF218" s="49">
        <f t="shared" si="1140"/>
        <v>0.00126603486741621</v>
      </c>
      <c r="BG218" s="49">
        <f t="shared" si="1140"/>
        <v>0.00116062574212347</v>
      </c>
      <c r="BH218" s="49">
        <f t="shared" si="1140"/>
        <v>0.00112391020410015</v>
      </c>
      <c r="BI218" s="49">
        <f t="shared" si="1140"/>
        <v>0.00122757393879077</v>
      </c>
      <c r="BJ218" s="49">
        <f t="shared" si="1140"/>
        <v>0.00115638693637544</v>
      </c>
      <c r="BK218" s="49"/>
      <c r="BL218" s="49">
        <f t="shared" si="1033"/>
        <v>-0.00799598248522261</v>
      </c>
      <c r="BM218" s="49">
        <f t="shared" si="1023"/>
        <v>-0.00842807136315565</v>
      </c>
      <c r="BN218" s="49">
        <f t="shared" ref="BN218:BY218" si="1141">AY218*LN(AY218)</f>
        <v>-0.00768831892690289</v>
      </c>
      <c r="BO218" s="49">
        <f t="shared" si="1141"/>
        <v>-0.00771498262733273</v>
      </c>
      <c r="BP218" s="49">
        <f t="shared" si="1141"/>
        <v>-0.00815264547872677</v>
      </c>
      <c r="BQ218" s="49">
        <f t="shared" si="1141"/>
        <v>-0.0101294060061665</v>
      </c>
      <c r="BR218" s="49">
        <f t="shared" si="1141"/>
        <v>-0.00728205846140687</v>
      </c>
      <c r="BS218" s="49">
        <f t="shared" si="1141"/>
        <v>-0.00739666845075706</v>
      </c>
      <c r="BT218" s="49">
        <f t="shared" si="1141"/>
        <v>-0.00752323369112333</v>
      </c>
      <c r="BU218" s="49">
        <f t="shared" si="1141"/>
        <v>-0.00844681424513156</v>
      </c>
      <c r="BV218" s="49">
        <f t="shared" si="1141"/>
        <v>-0.00784443260762352</v>
      </c>
      <c r="BW218" s="49">
        <f t="shared" si="1141"/>
        <v>-0.00763240835771324</v>
      </c>
      <c r="BX218" s="49">
        <f t="shared" si="1141"/>
        <v>-0.00822807882377017</v>
      </c>
      <c r="BY218" s="49">
        <f t="shared" si="1141"/>
        <v>-0.00782001444022864</v>
      </c>
      <c r="BZ218" s="49">
        <f t="shared" si="1035"/>
        <v>-0.112283115965262</v>
      </c>
      <c r="CA218" s="49"/>
      <c r="CB218" s="49"/>
      <c r="CC218" s="50"/>
      <c r="CD218" s="49"/>
      <c r="CE218" s="49"/>
      <c r="CF218" s="49">
        <f t="shared" si="1036"/>
        <v>0.000117860091423499</v>
      </c>
      <c r="CG218" s="49">
        <f t="shared" ref="CG218:CS218" si="1142">AX218*$CD$246</f>
        <v>0.000125380289390971</v>
      </c>
      <c r="CH218" s="49">
        <f t="shared" si="1142"/>
        <v>0.000112555721334508</v>
      </c>
      <c r="CI218" s="49">
        <f t="shared" si="1142"/>
        <v>0.000113013741622239</v>
      </c>
      <c r="CJ218" s="49">
        <f t="shared" si="1142"/>
        <v>0.000120577265833145</v>
      </c>
      <c r="CK218" s="49">
        <f t="shared" si="1142"/>
        <v>0.000155751986038201</v>
      </c>
      <c r="CL218" s="49">
        <f t="shared" si="1142"/>
        <v>0.000105617332921721</v>
      </c>
      <c r="CM218" s="49">
        <f t="shared" si="1142"/>
        <v>0.000107567013876251</v>
      </c>
      <c r="CN218" s="49">
        <f t="shared" si="1142"/>
        <v>0.000109727136584603</v>
      </c>
      <c r="CO218" s="49">
        <f t="shared" si="1142"/>
        <v>0.000125708330948399</v>
      </c>
      <c r="CP218" s="49">
        <f t="shared" si="1142"/>
        <v>0.000115241948427416</v>
      </c>
      <c r="CQ218" s="49">
        <f t="shared" si="1142"/>
        <v>0.000111596354515612</v>
      </c>
      <c r="CR218" s="49">
        <f t="shared" si="1142"/>
        <v>0.00012188943206286</v>
      </c>
      <c r="CS218" s="49">
        <f t="shared" si="1142"/>
        <v>0.000114821064919771</v>
      </c>
      <c r="CT218" s="49">
        <v>2020</v>
      </c>
    </row>
    <row r="219" ht="22.5" customHeight="1" spans="1:98">
      <c r="A219" s="44">
        <v>2019</v>
      </c>
      <c r="B219" s="44">
        <v>4.014</v>
      </c>
      <c r="C219" s="44">
        <v>5.336</v>
      </c>
      <c r="D219" s="44">
        <v>3.084</v>
      </c>
      <c r="E219" s="44">
        <v>3.295</v>
      </c>
      <c r="F219" s="44">
        <v>4.245</v>
      </c>
      <c r="G219" s="44">
        <v>9.913</v>
      </c>
      <c r="H219" s="44">
        <v>2.107</v>
      </c>
      <c r="I219" s="44">
        <v>2.347</v>
      </c>
      <c r="J219" s="44">
        <v>2.719</v>
      </c>
      <c r="K219" s="44">
        <v>5.283</v>
      </c>
      <c r="L219" s="44">
        <v>3.631</v>
      </c>
      <c r="M219" s="44">
        <v>3.057</v>
      </c>
      <c r="N219" s="44">
        <v>4.615</v>
      </c>
      <c r="O219" s="44">
        <v>3.519</v>
      </c>
      <c r="P219" s="40"/>
      <c r="Q219" s="50"/>
      <c r="R219" s="49">
        <f t="shared" si="1026"/>
        <v>4.253653373987</v>
      </c>
      <c r="S219" s="49">
        <f t="shared" ref="S219:AE219" si="1143">(C219-MIN($B$196:$O$245)/(MAX($B$196:$O$245)-MIN($B$196:$O$245)))</f>
        <v>5.575653373987</v>
      </c>
      <c r="T219" s="49">
        <f t="shared" si="1143"/>
        <v>3.323653373987</v>
      </c>
      <c r="U219" s="49">
        <f t="shared" si="1143"/>
        <v>3.534653373987</v>
      </c>
      <c r="V219" s="49">
        <f t="shared" si="1143"/>
        <v>4.484653373987</v>
      </c>
      <c r="W219" s="49">
        <f t="shared" si="1143"/>
        <v>10.152653373987</v>
      </c>
      <c r="X219" s="49">
        <f t="shared" si="1143"/>
        <v>2.346653373987</v>
      </c>
      <c r="Y219" s="49">
        <f t="shared" si="1143"/>
        <v>2.586653373987</v>
      </c>
      <c r="Z219" s="49">
        <f t="shared" si="1143"/>
        <v>2.958653373987</v>
      </c>
      <c r="AA219" s="49">
        <f t="shared" si="1143"/>
        <v>5.522653373987</v>
      </c>
      <c r="AB219" s="49">
        <f t="shared" si="1143"/>
        <v>3.870653373987</v>
      </c>
      <c r="AC219" s="49">
        <f t="shared" si="1143"/>
        <v>3.296653373987</v>
      </c>
      <c r="AD219" s="49">
        <f t="shared" si="1143"/>
        <v>4.854653373987</v>
      </c>
      <c r="AE219" s="49">
        <f t="shared" si="1143"/>
        <v>3.758653373987</v>
      </c>
      <c r="AF219" s="50"/>
      <c r="AG219" s="49">
        <f t="shared" si="1028"/>
        <v>18.948053373987</v>
      </c>
      <c r="AH219" s="49">
        <f t="shared" ref="AH219:AT219" si="1144">S219+14.6944</f>
        <v>20.270053373987</v>
      </c>
      <c r="AI219" s="49">
        <f t="shared" si="1144"/>
        <v>18.018053373987</v>
      </c>
      <c r="AJ219" s="49">
        <f t="shared" si="1144"/>
        <v>18.229053373987</v>
      </c>
      <c r="AK219" s="49">
        <f t="shared" si="1144"/>
        <v>19.179053373987</v>
      </c>
      <c r="AL219" s="49">
        <f t="shared" si="1144"/>
        <v>24.847053373987</v>
      </c>
      <c r="AM219" s="49">
        <f t="shared" si="1144"/>
        <v>17.041053373987</v>
      </c>
      <c r="AN219" s="49">
        <f t="shared" si="1144"/>
        <v>17.281053373987</v>
      </c>
      <c r="AO219" s="49">
        <f t="shared" si="1144"/>
        <v>17.653053373987</v>
      </c>
      <c r="AP219" s="49">
        <f t="shared" si="1144"/>
        <v>20.217053373987</v>
      </c>
      <c r="AQ219" s="49">
        <f t="shared" si="1144"/>
        <v>18.565053373987</v>
      </c>
      <c r="AR219" s="49">
        <f t="shared" si="1144"/>
        <v>17.991053373987</v>
      </c>
      <c r="AS219" s="49">
        <f t="shared" si="1144"/>
        <v>19.549053373987</v>
      </c>
      <c r="AT219" s="49">
        <f t="shared" si="1144"/>
        <v>18.453053373987</v>
      </c>
      <c r="AU219" s="49">
        <f t="shared" si="1030"/>
        <v>266.241747235818</v>
      </c>
      <c r="AV219" s="50"/>
      <c r="AW219" s="49">
        <f t="shared" si="1031"/>
        <v>0.00118113408169846</v>
      </c>
      <c r="AX219" s="49">
        <f t="shared" si="1018"/>
        <v>0.00126354145227031</v>
      </c>
      <c r="AY219" s="49">
        <f t="shared" si="1019"/>
        <v>0.00112316217955639</v>
      </c>
      <c r="AZ219" s="49">
        <f t="shared" si="1020"/>
        <v>0.00113631494445098</v>
      </c>
      <c r="BA219" s="49">
        <f t="shared" si="1021"/>
        <v>0.00119553355416601</v>
      </c>
      <c r="BB219" s="49">
        <f t="shared" ref="BB219:BJ219" si="1145">AL219/$AU$246</f>
        <v>0.00154885048033942</v>
      </c>
      <c r="BC219" s="49">
        <f t="shared" si="1145"/>
        <v>0.00106226051461788</v>
      </c>
      <c r="BD219" s="49">
        <f t="shared" si="1145"/>
        <v>0.00107722100549326</v>
      </c>
      <c r="BE219" s="49">
        <f t="shared" si="1145"/>
        <v>0.00110040976635009</v>
      </c>
      <c r="BF219" s="49">
        <f t="shared" si="1145"/>
        <v>0.001260237677202</v>
      </c>
      <c r="BG219" s="49">
        <f t="shared" si="1145"/>
        <v>0.00115725963167651</v>
      </c>
      <c r="BH219" s="49">
        <f t="shared" si="1145"/>
        <v>0.00112147912433291</v>
      </c>
      <c r="BI219" s="49">
        <f t="shared" si="1145"/>
        <v>0.00121859764426554</v>
      </c>
      <c r="BJ219" s="49">
        <f t="shared" si="1145"/>
        <v>0.001150278069268</v>
      </c>
      <c r="BK219" s="49"/>
      <c r="BL219" s="49">
        <f t="shared" si="1033"/>
        <v>-0.00796235581724013</v>
      </c>
      <c r="BM219" s="49">
        <f t="shared" si="1023"/>
        <v>-0.00843266947303806</v>
      </c>
      <c r="BN219" s="49">
        <f t="shared" ref="BN219:BY219" si="1146">AY219*LN(AY219)</f>
        <v>-0.00762807634241819</v>
      </c>
      <c r="BO219" s="49">
        <f t="shared" si="1146"/>
        <v>-0.00770417527654079</v>
      </c>
      <c r="BP219" s="49">
        <f t="shared" si="1146"/>
        <v>-0.00804493980455662</v>
      </c>
      <c r="BQ219" s="49">
        <f t="shared" si="1146"/>
        <v>-0.0100214378149334</v>
      </c>
      <c r="BR219" s="49">
        <f t="shared" si="1146"/>
        <v>-0.00727367599392705</v>
      </c>
      <c r="BS219" s="49">
        <f t="shared" si="1146"/>
        <v>-0.00736105045327095</v>
      </c>
      <c r="BT219" s="49">
        <f t="shared" si="1146"/>
        <v>-0.00749607127719642</v>
      </c>
      <c r="BU219" s="49">
        <f t="shared" si="1146"/>
        <v>-0.0084139200694458</v>
      </c>
      <c r="BV219" s="49">
        <f t="shared" si="1146"/>
        <v>-0.00782504297827672</v>
      </c>
      <c r="BW219" s="49">
        <f t="shared" si="1146"/>
        <v>-0.00761832748601541</v>
      </c>
      <c r="BX219" s="49">
        <f t="shared" si="1146"/>
        <v>-0.00817685667154465</v>
      </c>
      <c r="BY219" s="49">
        <f t="shared" si="1146"/>
        <v>-0.00778479620516719</v>
      </c>
      <c r="BZ219" s="49">
        <f t="shared" si="1035"/>
        <v>-0.111743395663571</v>
      </c>
      <c r="CA219" s="49"/>
      <c r="CB219" s="49"/>
      <c r="CC219" s="50"/>
      <c r="CD219" s="49"/>
      <c r="CE219" s="49"/>
      <c r="CF219" s="49">
        <f t="shared" si="1036"/>
        <v>0.000117278281868813</v>
      </c>
      <c r="CG219" s="49">
        <f t="shared" ref="CG219:CS219" si="1147">AX219*$CD$246</f>
        <v>0.000125460752414491</v>
      </c>
      <c r="CH219" s="49">
        <f t="shared" si="1147"/>
        <v>0.00011152208095544</v>
      </c>
      <c r="CI219" s="49">
        <f t="shared" si="1147"/>
        <v>0.000112828057721807</v>
      </c>
      <c r="CJ219" s="49">
        <f t="shared" si="1147"/>
        <v>0.000118708047902135</v>
      </c>
      <c r="CK219" s="49">
        <f t="shared" si="1147"/>
        <v>0.000153789926156976</v>
      </c>
      <c r="CL219" s="49">
        <f t="shared" si="1147"/>
        <v>0.000105474975264724</v>
      </c>
      <c r="CM219" s="49">
        <f t="shared" si="1147"/>
        <v>0.000106960446468175</v>
      </c>
      <c r="CN219" s="49">
        <f t="shared" si="1147"/>
        <v>0.000109262926833524</v>
      </c>
      <c r="CO219" s="49">
        <f t="shared" si="1147"/>
        <v>0.000125132710857062</v>
      </c>
      <c r="CP219" s="49">
        <f t="shared" si="1147"/>
        <v>0.000114907717406639</v>
      </c>
      <c r="CQ219" s="49">
        <f t="shared" si="1147"/>
        <v>0.000111354965445052</v>
      </c>
      <c r="CR219" s="49">
        <f t="shared" si="1147"/>
        <v>0.000120998149340789</v>
      </c>
      <c r="CS219" s="49">
        <f t="shared" si="1147"/>
        <v>0.000114214497511695</v>
      </c>
      <c r="CT219" s="49">
        <v>2019</v>
      </c>
    </row>
    <row r="220" ht="22.5" customHeight="1" spans="1:98">
      <c r="A220" s="44">
        <v>2018</v>
      </c>
      <c r="B220" s="44">
        <v>3.858</v>
      </c>
      <c r="C220" s="44">
        <v>5.24</v>
      </c>
      <c r="D220" s="44">
        <v>2.964</v>
      </c>
      <c r="E220" s="44">
        <v>3.21</v>
      </c>
      <c r="F220" s="44">
        <v>4.041</v>
      </c>
      <c r="G220" s="44">
        <v>9.283</v>
      </c>
      <c r="H220" s="44">
        <v>1.955</v>
      </c>
      <c r="I220" s="44">
        <v>2.209</v>
      </c>
      <c r="J220" s="44">
        <v>2.631</v>
      </c>
      <c r="K220" s="44">
        <v>5.019</v>
      </c>
      <c r="L220" s="44">
        <v>3.481</v>
      </c>
      <c r="M220" s="44">
        <v>3</v>
      </c>
      <c r="N220" s="44">
        <v>3.691</v>
      </c>
      <c r="O220" s="44">
        <v>3.401</v>
      </c>
      <c r="P220" s="40"/>
      <c r="Q220" s="50"/>
      <c r="R220" s="49">
        <f t="shared" si="1026"/>
        <v>4.097653373987</v>
      </c>
      <c r="S220" s="49">
        <f t="shared" ref="S220:AE220" si="1148">(C220-MIN($B$196:$O$245)/(MAX($B$196:$O$245)-MIN($B$196:$O$245)))</f>
        <v>5.479653373987</v>
      </c>
      <c r="T220" s="49">
        <f t="shared" si="1148"/>
        <v>3.203653373987</v>
      </c>
      <c r="U220" s="49">
        <f t="shared" si="1148"/>
        <v>3.449653373987</v>
      </c>
      <c r="V220" s="49">
        <f t="shared" si="1148"/>
        <v>4.280653373987</v>
      </c>
      <c r="W220" s="49">
        <f t="shared" si="1148"/>
        <v>9.522653373987</v>
      </c>
      <c r="X220" s="49">
        <f t="shared" si="1148"/>
        <v>2.194653373987</v>
      </c>
      <c r="Y220" s="49">
        <f t="shared" si="1148"/>
        <v>2.448653373987</v>
      </c>
      <c r="Z220" s="49">
        <f t="shared" si="1148"/>
        <v>2.870653373987</v>
      </c>
      <c r="AA220" s="49">
        <f t="shared" si="1148"/>
        <v>5.258653373987</v>
      </c>
      <c r="AB220" s="49">
        <f t="shared" si="1148"/>
        <v>3.720653373987</v>
      </c>
      <c r="AC220" s="49">
        <f t="shared" si="1148"/>
        <v>3.239653373987</v>
      </c>
      <c r="AD220" s="49">
        <f t="shared" si="1148"/>
        <v>3.930653373987</v>
      </c>
      <c r="AE220" s="49">
        <f t="shared" si="1148"/>
        <v>3.640653373987</v>
      </c>
      <c r="AF220" s="50"/>
      <c r="AG220" s="49">
        <f t="shared" si="1028"/>
        <v>18.792053373987</v>
      </c>
      <c r="AH220" s="49">
        <f t="shared" ref="AH220:AT220" si="1149">S220+14.6944</f>
        <v>20.174053373987</v>
      </c>
      <c r="AI220" s="49">
        <f t="shared" si="1149"/>
        <v>17.898053373987</v>
      </c>
      <c r="AJ220" s="49">
        <f t="shared" si="1149"/>
        <v>18.144053373987</v>
      </c>
      <c r="AK220" s="49">
        <f t="shared" si="1149"/>
        <v>18.975053373987</v>
      </c>
      <c r="AL220" s="49">
        <f t="shared" si="1149"/>
        <v>24.217053373987</v>
      </c>
      <c r="AM220" s="49">
        <f t="shared" si="1149"/>
        <v>16.889053373987</v>
      </c>
      <c r="AN220" s="49">
        <f t="shared" si="1149"/>
        <v>17.143053373987</v>
      </c>
      <c r="AO220" s="49">
        <f t="shared" si="1149"/>
        <v>17.565053373987</v>
      </c>
      <c r="AP220" s="49">
        <f t="shared" si="1149"/>
        <v>19.953053373987</v>
      </c>
      <c r="AQ220" s="49">
        <f t="shared" si="1149"/>
        <v>18.415053373987</v>
      </c>
      <c r="AR220" s="49">
        <f t="shared" si="1149"/>
        <v>17.934053373987</v>
      </c>
      <c r="AS220" s="49">
        <f t="shared" si="1149"/>
        <v>18.625053373987</v>
      </c>
      <c r="AT220" s="49">
        <f t="shared" si="1149"/>
        <v>18.335053373987</v>
      </c>
      <c r="AU220" s="49">
        <f t="shared" si="1030"/>
        <v>263.059747235818</v>
      </c>
      <c r="AV220" s="50"/>
      <c r="AW220" s="49">
        <f t="shared" si="1031"/>
        <v>0.00117140976262947</v>
      </c>
      <c r="AX220" s="49">
        <f t="shared" si="1018"/>
        <v>0.00125755725592016</v>
      </c>
      <c r="AY220" s="49">
        <f t="shared" si="1019"/>
        <v>0.0011156819341187</v>
      </c>
      <c r="AZ220" s="49">
        <f t="shared" si="1020"/>
        <v>0.00113101643726596</v>
      </c>
      <c r="BA220" s="49">
        <f t="shared" si="1021"/>
        <v>0.00118281713692194</v>
      </c>
      <c r="BB220" s="49">
        <f t="shared" ref="BB220:BJ220" si="1150">AL220/$AU$246</f>
        <v>0.00150957919179156</v>
      </c>
      <c r="BC220" s="49">
        <f t="shared" si="1150"/>
        <v>0.00105278553706348</v>
      </c>
      <c r="BD220" s="49">
        <f t="shared" si="1150"/>
        <v>0.00106861872323992</v>
      </c>
      <c r="BE220" s="49">
        <f t="shared" si="1150"/>
        <v>0.00109492425302912</v>
      </c>
      <c r="BF220" s="49">
        <f t="shared" si="1150"/>
        <v>0.00124378113723909</v>
      </c>
      <c r="BG220" s="49">
        <f t="shared" si="1150"/>
        <v>0.0011479093248794</v>
      </c>
      <c r="BH220" s="49">
        <f t="shared" si="1150"/>
        <v>0.00111792600775</v>
      </c>
      <c r="BI220" s="49">
        <f t="shared" si="1150"/>
        <v>0.00116099975439535</v>
      </c>
      <c r="BJ220" s="49">
        <f t="shared" si="1150"/>
        <v>0.00114292249458761</v>
      </c>
      <c r="BK220" s="49"/>
      <c r="BL220" s="49">
        <f t="shared" si="1033"/>
        <v>-0.00790648563591195</v>
      </c>
      <c r="BM220" s="49">
        <f t="shared" si="1023"/>
        <v>-0.00839870192627065</v>
      </c>
      <c r="BN220" s="49">
        <f t="shared" ref="BN220:BY220" si="1151">AY220*LN(AY220)</f>
        <v>-0.0075847287344521</v>
      </c>
      <c r="BO220" s="49">
        <f t="shared" si="1151"/>
        <v>-0.00767353771933199</v>
      </c>
      <c r="BP220" s="49">
        <f t="shared" si="1151"/>
        <v>-0.00797201751033257</v>
      </c>
      <c r="BQ220" s="49">
        <f t="shared" si="1151"/>
        <v>-0.00980611222708247</v>
      </c>
      <c r="BR220" s="49">
        <f t="shared" si="1151"/>
        <v>-0.00721823004343221</v>
      </c>
      <c r="BS220" s="49">
        <f t="shared" si="1151"/>
        <v>-0.0073108357129537</v>
      </c>
      <c r="BT220" s="49">
        <f t="shared" si="1151"/>
        <v>-0.00746417537988751</v>
      </c>
      <c r="BU220" s="49">
        <f t="shared" si="1151"/>
        <v>-0.00832039734398146</v>
      </c>
      <c r="BV220" s="49">
        <f t="shared" si="1151"/>
        <v>-0.00777113143537965</v>
      </c>
      <c r="BW220" s="49">
        <f t="shared" si="1151"/>
        <v>-0.00759773826759385</v>
      </c>
      <c r="BX220" s="49">
        <f t="shared" si="1151"/>
        <v>-0.00784658640773737</v>
      </c>
      <c r="BY220" s="49">
        <f t="shared" si="1151"/>
        <v>-0.00774234750949188</v>
      </c>
      <c r="BZ220" s="49">
        <f t="shared" si="1035"/>
        <v>-0.110613025853839</v>
      </c>
      <c r="CA220" s="49"/>
      <c r="CB220" s="49"/>
      <c r="CC220" s="50"/>
      <c r="CD220" s="49"/>
      <c r="CE220" s="49"/>
      <c r="CF220" s="49">
        <f t="shared" si="1036"/>
        <v>0.00011631272558657</v>
      </c>
      <c r="CG220" s="49">
        <f t="shared" ref="CG220:CS220" si="1152">AX220*$CD$246</f>
        <v>0.00012486656393311</v>
      </c>
      <c r="CH220" s="49">
        <f t="shared" si="1152"/>
        <v>0.000110779345353714</v>
      </c>
      <c r="CI220" s="49">
        <f t="shared" si="1152"/>
        <v>0.000112301953337252</v>
      </c>
      <c r="CJ220" s="49">
        <f t="shared" si="1152"/>
        <v>0.000117445397379202</v>
      </c>
      <c r="CK220" s="49">
        <f t="shared" si="1152"/>
        <v>0.000149890564247916</v>
      </c>
      <c r="CL220" s="49">
        <f t="shared" si="1152"/>
        <v>0.000104534176835871</v>
      </c>
      <c r="CM220" s="49">
        <f t="shared" si="1152"/>
        <v>0.00010610630052619</v>
      </c>
      <c r="CN220" s="49">
        <f t="shared" si="1152"/>
        <v>0.000108718254058926</v>
      </c>
      <c r="CO220" s="49">
        <f t="shared" si="1152"/>
        <v>0.000123498692533266</v>
      </c>
      <c r="CP220" s="49">
        <f t="shared" si="1152"/>
        <v>0.000113979297904482</v>
      </c>
      <c r="CQ220" s="49">
        <f t="shared" si="1152"/>
        <v>0.000111002166034232</v>
      </c>
      <c r="CR220" s="49">
        <f t="shared" si="1152"/>
        <v>0.000115279085207502</v>
      </c>
      <c r="CS220" s="49">
        <f t="shared" si="1152"/>
        <v>0.000113484140836665</v>
      </c>
      <c r="CT220" s="49">
        <v>2018</v>
      </c>
    </row>
    <row r="221" ht="22.5" customHeight="1" spans="1:98">
      <c r="A221" s="44">
        <v>2017</v>
      </c>
      <c r="B221" s="44">
        <v>4.059</v>
      </c>
      <c r="C221" s="44">
        <v>4.982</v>
      </c>
      <c r="D221" s="44">
        <v>2.925</v>
      </c>
      <c r="E221" s="44">
        <v>3.191</v>
      </c>
      <c r="F221" s="44">
        <v>3.842</v>
      </c>
      <c r="G221" s="44">
        <v>4.581</v>
      </c>
      <c r="H221" s="44">
        <v>7.731</v>
      </c>
      <c r="I221" s="44">
        <v>2.179</v>
      </c>
      <c r="J221" s="44">
        <v>2.477</v>
      </c>
      <c r="K221" s="44">
        <v>4.761</v>
      </c>
      <c r="L221" s="44">
        <v>3.088</v>
      </c>
      <c r="M221" s="44">
        <v>2.933</v>
      </c>
      <c r="N221" s="44">
        <v>3.42</v>
      </c>
      <c r="O221" s="44">
        <v>3.277</v>
      </c>
      <c r="P221" s="40"/>
      <c r="Q221" s="50"/>
      <c r="R221" s="49">
        <f t="shared" si="1026"/>
        <v>4.298653373987</v>
      </c>
      <c r="S221" s="49">
        <f t="shared" ref="S221:AE221" si="1153">(C221-MIN($B$196:$O$245)/(MAX($B$196:$O$245)-MIN($B$196:$O$245)))</f>
        <v>5.221653373987</v>
      </c>
      <c r="T221" s="49">
        <f t="shared" si="1153"/>
        <v>3.164653373987</v>
      </c>
      <c r="U221" s="49">
        <f t="shared" si="1153"/>
        <v>3.430653373987</v>
      </c>
      <c r="V221" s="49">
        <f t="shared" si="1153"/>
        <v>4.081653373987</v>
      </c>
      <c r="W221" s="49">
        <f t="shared" si="1153"/>
        <v>4.820653373987</v>
      </c>
      <c r="X221" s="49">
        <f t="shared" si="1153"/>
        <v>7.970653373987</v>
      </c>
      <c r="Y221" s="49">
        <f t="shared" si="1153"/>
        <v>2.418653373987</v>
      </c>
      <c r="Z221" s="49">
        <f t="shared" si="1153"/>
        <v>2.716653373987</v>
      </c>
      <c r="AA221" s="49">
        <f t="shared" si="1153"/>
        <v>5.000653373987</v>
      </c>
      <c r="AB221" s="49">
        <f t="shared" si="1153"/>
        <v>3.327653373987</v>
      </c>
      <c r="AC221" s="49">
        <f t="shared" si="1153"/>
        <v>3.172653373987</v>
      </c>
      <c r="AD221" s="49">
        <f t="shared" si="1153"/>
        <v>3.659653373987</v>
      </c>
      <c r="AE221" s="49">
        <f t="shared" si="1153"/>
        <v>3.516653373987</v>
      </c>
      <c r="AF221" s="50"/>
      <c r="AG221" s="49">
        <f t="shared" si="1028"/>
        <v>18.993053373987</v>
      </c>
      <c r="AH221" s="49">
        <f t="shared" ref="AH221:AT221" si="1154">S221+14.6944</f>
        <v>19.916053373987</v>
      </c>
      <c r="AI221" s="49">
        <f t="shared" si="1154"/>
        <v>17.859053373987</v>
      </c>
      <c r="AJ221" s="49">
        <f t="shared" si="1154"/>
        <v>18.125053373987</v>
      </c>
      <c r="AK221" s="49">
        <f t="shared" si="1154"/>
        <v>18.776053373987</v>
      </c>
      <c r="AL221" s="49">
        <f t="shared" si="1154"/>
        <v>19.515053373987</v>
      </c>
      <c r="AM221" s="49">
        <f t="shared" si="1154"/>
        <v>22.665053373987</v>
      </c>
      <c r="AN221" s="49">
        <f t="shared" si="1154"/>
        <v>17.113053373987</v>
      </c>
      <c r="AO221" s="49">
        <f t="shared" si="1154"/>
        <v>17.411053373987</v>
      </c>
      <c r="AP221" s="49">
        <f t="shared" si="1154"/>
        <v>19.695053373987</v>
      </c>
      <c r="AQ221" s="49">
        <f t="shared" si="1154"/>
        <v>18.022053373987</v>
      </c>
      <c r="AR221" s="49">
        <f t="shared" si="1154"/>
        <v>17.867053373987</v>
      </c>
      <c r="AS221" s="49">
        <f t="shared" si="1154"/>
        <v>18.354053373987</v>
      </c>
      <c r="AT221" s="49">
        <f t="shared" si="1154"/>
        <v>18.211053373987</v>
      </c>
      <c r="AU221" s="49">
        <f t="shared" si="1030"/>
        <v>262.522747235818</v>
      </c>
      <c r="AV221" s="50"/>
      <c r="AW221" s="49">
        <f t="shared" si="1031"/>
        <v>0.00118393917373759</v>
      </c>
      <c r="AX221" s="49">
        <f t="shared" si="1018"/>
        <v>0.00124147472822913</v>
      </c>
      <c r="AY221" s="49">
        <f t="shared" si="1019"/>
        <v>0.00111325085435145</v>
      </c>
      <c r="AZ221" s="49">
        <f t="shared" si="1020"/>
        <v>0.00112983206507166</v>
      </c>
      <c r="BA221" s="49">
        <f t="shared" si="1021"/>
        <v>0.00117041239657111</v>
      </c>
      <c r="BB221" s="49">
        <f t="shared" ref="BB221:BJ221" si="1155">AL221/$AU$246</f>
        <v>0.00121647824139153</v>
      </c>
      <c r="BC221" s="49">
        <f t="shared" si="1155"/>
        <v>0.00141283468413081</v>
      </c>
      <c r="BD221" s="49">
        <f t="shared" si="1155"/>
        <v>0.0010667486618805</v>
      </c>
      <c r="BE221" s="49">
        <f t="shared" si="1155"/>
        <v>0.00108532460471742</v>
      </c>
      <c r="BF221" s="49">
        <f t="shared" si="1155"/>
        <v>0.00122769860954806</v>
      </c>
      <c r="BG221" s="49">
        <f t="shared" si="1155"/>
        <v>0.00112341152107098</v>
      </c>
      <c r="BH221" s="49">
        <f t="shared" si="1155"/>
        <v>0.00111374953738063</v>
      </c>
      <c r="BI221" s="49">
        <f t="shared" si="1155"/>
        <v>0.00114410686678191</v>
      </c>
      <c r="BJ221" s="49">
        <f t="shared" si="1155"/>
        <v>0.00113519290763533</v>
      </c>
      <c r="BK221" s="49"/>
      <c r="BL221" s="49">
        <f t="shared" si="1033"/>
        <v>-0.00797845730837546</v>
      </c>
      <c r="BM221" s="49">
        <f t="shared" si="1023"/>
        <v>-0.00830727266127218</v>
      </c>
      <c r="BN221" s="49">
        <f t="shared" ref="BN221:BY221" si="1156">AY221*LN(AY221)</f>
        <v>-0.00757062997966207</v>
      </c>
      <c r="BO221" s="49">
        <f t="shared" si="1156"/>
        <v>-0.00766668593394192</v>
      </c>
      <c r="BP221" s="49">
        <f t="shared" si="1156"/>
        <v>-0.00790075080784278</v>
      </c>
      <c r="BQ221" s="49">
        <f t="shared" si="1156"/>
        <v>-0.00816475292139594</v>
      </c>
      <c r="BR221" s="49">
        <f t="shared" si="1156"/>
        <v>-0.00927124326449319</v>
      </c>
      <c r="BS221" s="49">
        <f t="shared" si="1156"/>
        <v>-0.00729991032102362</v>
      </c>
      <c r="BT221" s="49">
        <f t="shared" si="1156"/>
        <v>-0.00740829134724119</v>
      </c>
      <c r="BU221" s="49">
        <f t="shared" si="1156"/>
        <v>-0.00822878977929533</v>
      </c>
      <c r="BV221" s="49">
        <f t="shared" si="1156"/>
        <v>-0.00762952040285387</v>
      </c>
      <c r="BW221" s="49">
        <f t="shared" si="1156"/>
        <v>-0.00757352246435801</v>
      </c>
      <c r="BX221" s="49">
        <f t="shared" si="1156"/>
        <v>-0.00774918565853211</v>
      </c>
      <c r="BY221" s="49">
        <f t="shared" si="1156"/>
        <v>-0.00769768938913848</v>
      </c>
      <c r="BZ221" s="49">
        <f t="shared" si="1035"/>
        <v>-0.110446702239426</v>
      </c>
      <c r="CA221" s="49"/>
      <c r="CB221" s="49"/>
      <c r="CC221" s="50"/>
      <c r="CD221" s="49"/>
      <c r="CE221" s="49"/>
      <c r="CF221" s="49">
        <f t="shared" si="1036"/>
        <v>0.000117556807719461</v>
      </c>
      <c r="CG221" s="49">
        <f t="shared" ref="CG221:CS221" si="1157">AX221*$CD$246</f>
        <v>0.0001232696823894</v>
      </c>
      <c r="CH221" s="49">
        <f t="shared" si="1157"/>
        <v>0.000110537956283153</v>
      </c>
      <c r="CI221" s="49">
        <f t="shared" si="1157"/>
        <v>0.000112184353533645</v>
      </c>
      <c r="CJ221" s="49">
        <f t="shared" si="1157"/>
        <v>0.000116213694173007</v>
      </c>
      <c r="CK221" s="49">
        <f t="shared" si="1157"/>
        <v>0.000120787707586967</v>
      </c>
      <c r="CL221" s="49">
        <f t="shared" si="1157"/>
        <v>0.000140284517132265</v>
      </c>
      <c r="CM221" s="49">
        <f t="shared" si="1157"/>
        <v>0.000105920616625759</v>
      </c>
      <c r="CN221" s="49">
        <f t="shared" si="1157"/>
        <v>0.000107765076703378</v>
      </c>
      <c r="CO221" s="49">
        <f t="shared" si="1157"/>
        <v>0.000121901810989555</v>
      </c>
      <c r="CP221" s="49">
        <f t="shared" si="1157"/>
        <v>0.000111546838808831</v>
      </c>
      <c r="CQ221" s="49">
        <f t="shared" si="1157"/>
        <v>0.000110587471989935</v>
      </c>
      <c r="CR221" s="49">
        <f t="shared" si="1157"/>
        <v>0.000113601740640272</v>
      </c>
      <c r="CS221" s="49">
        <f t="shared" si="1157"/>
        <v>0.000112716647381549</v>
      </c>
      <c r="CT221" s="49">
        <v>2017</v>
      </c>
    </row>
    <row r="222" ht="22.5" customHeight="1" spans="1:98">
      <c r="A222" s="44">
        <v>2016</v>
      </c>
      <c r="B222" s="44">
        <v>4.559</v>
      </c>
      <c r="C222" s="44">
        <v>5.111</v>
      </c>
      <c r="D222" s="44">
        <v>2.867</v>
      </c>
      <c r="E222" s="44">
        <v>3.14</v>
      </c>
      <c r="F222" s="44">
        <v>3.717</v>
      </c>
      <c r="G222" s="44">
        <v>3.22</v>
      </c>
      <c r="H222" s="44">
        <v>7.631</v>
      </c>
      <c r="I222" s="44">
        <v>2.054</v>
      </c>
      <c r="J222" s="44">
        <v>2.419</v>
      </c>
      <c r="K222" s="44">
        <v>4.528</v>
      </c>
      <c r="L222" s="44">
        <v>2.944</v>
      </c>
      <c r="M222" s="44">
        <v>2.877</v>
      </c>
      <c r="N222" s="44">
        <v>3.094</v>
      </c>
      <c r="O222" s="44">
        <v>3.133</v>
      </c>
      <c r="P222" s="40"/>
      <c r="Q222" s="50"/>
      <c r="R222" s="49">
        <f t="shared" si="1026"/>
        <v>4.798653373987</v>
      </c>
      <c r="S222" s="49">
        <f t="shared" ref="S222:AE222" si="1158">(C222-MIN($B$196:$O$245)/(MAX($B$196:$O$245)-MIN($B$196:$O$245)))</f>
        <v>5.350653373987</v>
      </c>
      <c r="T222" s="49">
        <f t="shared" si="1158"/>
        <v>3.106653373987</v>
      </c>
      <c r="U222" s="49">
        <f t="shared" si="1158"/>
        <v>3.379653373987</v>
      </c>
      <c r="V222" s="49">
        <f t="shared" si="1158"/>
        <v>3.956653373987</v>
      </c>
      <c r="W222" s="49">
        <f t="shared" si="1158"/>
        <v>3.459653373987</v>
      </c>
      <c r="X222" s="49">
        <f t="shared" si="1158"/>
        <v>7.870653373987</v>
      </c>
      <c r="Y222" s="49">
        <f t="shared" si="1158"/>
        <v>2.293653373987</v>
      </c>
      <c r="Z222" s="49">
        <f t="shared" si="1158"/>
        <v>2.658653373987</v>
      </c>
      <c r="AA222" s="49">
        <f t="shared" si="1158"/>
        <v>4.767653373987</v>
      </c>
      <c r="AB222" s="49">
        <f t="shared" si="1158"/>
        <v>3.183653373987</v>
      </c>
      <c r="AC222" s="49">
        <f t="shared" si="1158"/>
        <v>3.116653373987</v>
      </c>
      <c r="AD222" s="49">
        <f t="shared" si="1158"/>
        <v>3.333653373987</v>
      </c>
      <c r="AE222" s="49">
        <f t="shared" si="1158"/>
        <v>3.372653373987</v>
      </c>
      <c r="AF222" s="50"/>
      <c r="AG222" s="49">
        <f t="shared" si="1028"/>
        <v>19.493053373987</v>
      </c>
      <c r="AH222" s="49">
        <f t="shared" ref="AH222:AT222" si="1159">S222+14.6944</f>
        <v>20.045053373987</v>
      </c>
      <c r="AI222" s="49">
        <f t="shared" si="1159"/>
        <v>17.801053373987</v>
      </c>
      <c r="AJ222" s="49">
        <f t="shared" si="1159"/>
        <v>18.074053373987</v>
      </c>
      <c r="AK222" s="49">
        <f t="shared" si="1159"/>
        <v>18.651053373987</v>
      </c>
      <c r="AL222" s="49">
        <f t="shared" si="1159"/>
        <v>18.154053373987</v>
      </c>
      <c r="AM222" s="49">
        <f t="shared" si="1159"/>
        <v>22.565053373987</v>
      </c>
      <c r="AN222" s="49">
        <f t="shared" si="1159"/>
        <v>16.988053373987</v>
      </c>
      <c r="AO222" s="49">
        <f t="shared" si="1159"/>
        <v>17.353053373987</v>
      </c>
      <c r="AP222" s="49">
        <f t="shared" si="1159"/>
        <v>19.462053373987</v>
      </c>
      <c r="AQ222" s="49">
        <f t="shared" si="1159"/>
        <v>17.878053373987</v>
      </c>
      <c r="AR222" s="49">
        <f t="shared" si="1159"/>
        <v>17.811053373987</v>
      </c>
      <c r="AS222" s="49">
        <f t="shared" si="1159"/>
        <v>18.028053373987</v>
      </c>
      <c r="AT222" s="49">
        <f t="shared" si="1159"/>
        <v>18.067053373987</v>
      </c>
      <c r="AU222" s="49">
        <f t="shared" si="1030"/>
        <v>260.370747235818</v>
      </c>
      <c r="AV222" s="50"/>
      <c r="AW222" s="49">
        <f t="shared" si="1031"/>
        <v>0.00121510686306129</v>
      </c>
      <c r="AX222" s="49">
        <f t="shared" si="1018"/>
        <v>0.00124951599207465</v>
      </c>
      <c r="AY222" s="49">
        <f t="shared" si="1019"/>
        <v>0.0011096354023899</v>
      </c>
      <c r="AZ222" s="49">
        <f t="shared" si="1020"/>
        <v>0.00112665296076064</v>
      </c>
      <c r="BA222" s="49">
        <f t="shared" si="1021"/>
        <v>0.00116262047424018</v>
      </c>
      <c r="BB222" s="49">
        <f t="shared" ref="BB222:BJ222" si="1160">AL222/$AU$246</f>
        <v>0.00113163979105243</v>
      </c>
      <c r="BC222" s="49">
        <f t="shared" si="1160"/>
        <v>0.00140660114626607</v>
      </c>
      <c r="BD222" s="49">
        <f t="shared" si="1160"/>
        <v>0.00105895673954957</v>
      </c>
      <c r="BE222" s="49">
        <f t="shared" si="1160"/>
        <v>0.00108170915275587</v>
      </c>
      <c r="BF222" s="49">
        <f t="shared" si="1160"/>
        <v>0.00121317446632322</v>
      </c>
      <c r="BG222" s="49">
        <f t="shared" si="1160"/>
        <v>0.00111443522654575</v>
      </c>
      <c r="BH222" s="49">
        <f t="shared" si="1160"/>
        <v>0.00111025875617638</v>
      </c>
      <c r="BI222" s="49">
        <f t="shared" si="1160"/>
        <v>0.00112378553334286</v>
      </c>
      <c r="BJ222" s="49">
        <f t="shared" si="1160"/>
        <v>0.00112621661311011</v>
      </c>
      <c r="BK222" s="49"/>
      <c r="BL222" s="49">
        <f t="shared" si="1033"/>
        <v>-0.0081569191158273</v>
      </c>
      <c r="BM222" s="49">
        <f t="shared" si="1023"/>
        <v>-0.0083530131687386</v>
      </c>
      <c r="BN222" s="49">
        <f t="shared" ref="BN222:BY222" si="1161">AY222*LN(AY222)</f>
        <v>-0.0075496527787311</v>
      </c>
      <c r="BO222" s="49">
        <f t="shared" si="1161"/>
        <v>-0.00764828815691285</v>
      </c>
      <c r="BP222" s="49">
        <f t="shared" si="1161"/>
        <v>-0.00785591814976979</v>
      </c>
      <c r="BQ222" s="49">
        <f t="shared" si="1161"/>
        <v>-0.00767714342392708</v>
      </c>
      <c r="BR222" s="49">
        <f t="shared" si="1161"/>
        <v>-0.00923655757541264</v>
      </c>
      <c r="BS222" s="49">
        <f t="shared" si="1161"/>
        <v>-0.00725435250176248</v>
      </c>
      <c r="BT222" s="49">
        <f t="shared" si="1161"/>
        <v>-0.00738722214321821</v>
      </c>
      <c r="BU222" s="49">
        <f t="shared" si="1161"/>
        <v>-0.00814587794419829</v>
      </c>
      <c r="BV222" s="49">
        <f t="shared" si="1161"/>
        <v>-0.00757749926625101</v>
      </c>
      <c r="BW222" s="49">
        <f t="shared" si="1161"/>
        <v>-0.00755327037687122</v>
      </c>
      <c r="BX222" s="49">
        <f t="shared" si="1161"/>
        <v>-0.00763168638974605</v>
      </c>
      <c r="BY222" s="49">
        <f t="shared" si="1161"/>
        <v>-0.00764576227227356</v>
      </c>
      <c r="BZ222" s="49">
        <f t="shared" si="1035"/>
        <v>-0.10967316326364</v>
      </c>
      <c r="CA222" s="49"/>
      <c r="CB222" s="49"/>
      <c r="CC222" s="50"/>
      <c r="CD222" s="49"/>
      <c r="CE222" s="49"/>
      <c r="CF222" s="49">
        <f t="shared" si="1036"/>
        <v>0.000120651539393317</v>
      </c>
      <c r="CG222" s="49">
        <f t="shared" ref="CG222:CS222" si="1162">AX222*$CD$246</f>
        <v>0.000124068123161255</v>
      </c>
      <c r="CH222" s="49">
        <f t="shared" si="1162"/>
        <v>0.000110178967408986</v>
      </c>
      <c r="CI222" s="49">
        <f t="shared" si="1162"/>
        <v>0.000111868690902912</v>
      </c>
      <c r="CJ222" s="49">
        <f t="shared" si="1162"/>
        <v>0.000115440011254542</v>
      </c>
      <c r="CK222" s="49">
        <f t="shared" si="1162"/>
        <v>0.000112363847970729</v>
      </c>
      <c r="CL222" s="49">
        <f t="shared" si="1162"/>
        <v>0.000139665570797493</v>
      </c>
      <c r="CM222" s="49">
        <f t="shared" si="1162"/>
        <v>0.000105146933707295</v>
      </c>
      <c r="CN222" s="49">
        <f t="shared" si="1162"/>
        <v>0.00010740608782921</v>
      </c>
      <c r="CO222" s="49">
        <f t="shared" si="1162"/>
        <v>0.000120459666029538</v>
      </c>
      <c r="CP222" s="49">
        <f t="shared" si="1162"/>
        <v>0.00011065555608676</v>
      </c>
      <c r="CQ222" s="49">
        <f t="shared" si="1162"/>
        <v>0.000110240862042463</v>
      </c>
      <c r="CR222" s="49">
        <f t="shared" si="1162"/>
        <v>0.000111583975588917</v>
      </c>
      <c r="CS222" s="49">
        <f t="shared" si="1162"/>
        <v>0.000111825364659478</v>
      </c>
      <c r="CT222" s="49">
        <v>2016</v>
      </c>
    </row>
    <row r="223" ht="22.5" customHeight="1" spans="1:98">
      <c r="A223" s="44">
        <v>2015</v>
      </c>
      <c r="B223" s="44">
        <v>4.259</v>
      </c>
      <c r="C223" s="44">
        <v>5.322</v>
      </c>
      <c r="D223" s="44">
        <v>2.832</v>
      </c>
      <c r="E223" s="44">
        <v>3.114</v>
      </c>
      <c r="F223" s="44">
        <v>3.629</v>
      </c>
      <c r="G223" s="44">
        <v>4.027</v>
      </c>
      <c r="H223" s="44">
        <v>7.686</v>
      </c>
      <c r="I223" s="44">
        <v>1.977</v>
      </c>
      <c r="J223" s="44">
        <v>2.191</v>
      </c>
      <c r="K223" s="44">
        <v>4.453</v>
      </c>
      <c r="L223" s="44">
        <v>2.79</v>
      </c>
      <c r="M223" s="44">
        <v>2.784</v>
      </c>
      <c r="N223" s="44">
        <v>3.039</v>
      </c>
      <c r="O223" s="44">
        <v>3.047</v>
      </c>
      <c r="P223" s="40"/>
      <c r="Q223" s="50"/>
      <c r="R223" s="49">
        <f t="shared" si="1026"/>
        <v>4.498653373987</v>
      </c>
      <c r="S223" s="49">
        <f t="shared" ref="S223:AE223" si="1163">(C223-MIN($B$196:$O$245)/(MAX($B$196:$O$245)-MIN($B$196:$O$245)))</f>
        <v>5.561653373987</v>
      </c>
      <c r="T223" s="49">
        <f t="shared" si="1163"/>
        <v>3.071653373987</v>
      </c>
      <c r="U223" s="49">
        <f t="shared" si="1163"/>
        <v>3.353653373987</v>
      </c>
      <c r="V223" s="49">
        <f t="shared" si="1163"/>
        <v>3.868653373987</v>
      </c>
      <c r="W223" s="49">
        <f t="shared" si="1163"/>
        <v>4.266653373987</v>
      </c>
      <c r="X223" s="49">
        <f t="shared" si="1163"/>
        <v>7.925653373987</v>
      </c>
      <c r="Y223" s="49">
        <f t="shared" si="1163"/>
        <v>2.216653373987</v>
      </c>
      <c r="Z223" s="49">
        <f t="shared" si="1163"/>
        <v>2.430653373987</v>
      </c>
      <c r="AA223" s="49">
        <f t="shared" si="1163"/>
        <v>4.692653373987</v>
      </c>
      <c r="AB223" s="49">
        <f t="shared" si="1163"/>
        <v>3.029653373987</v>
      </c>
      <c r="AC223" s="49">
        <f t="shared" si="1163"/>
        <v>3.023653373987</v>
      </c>
      <c r="AD223" s="49">
        <f t="shared" si="1163"/>
        <v>3.278653373987</v>
      </c>
      <c r="AE223" s="49">
        <f t="shared" si="1163"/>
        <v>3.286653373987</v>
      </c>
      <c r="AF223" s="50"/>
      <c r="AG223" s="49">
        <f t="shared" si="1028"/>
        <v>19.193053373987</v>
      </c>
      <c r="AH223" s="49">
        <f t="shared" ref="AH223:AT223" si="1164">S223+14.6944</f>
        <v>20.256053373987</v>
      </c>
      <c r="AI223" s="49">
        <f t="shared" si="1164"/>
        <v>17.766053373987</v>
      </c>
      <c r="AJ223" s="49">
        <f t="shared" si="1164"/>
        <v>18.048053373987</v>
      </c>
      <c r="AK223" s="49">
        <f t="shared" si="1164"/>
        <v>18.563053373987</v>
      </c>
      <c r="AL223" s="49">
        <f t="shared" si="1164"/>
        <v>18.961053373987</v>
      </c>
      <c r="AM223" s="49">
        <f t="shared" si="1164"/>
        <v>22.620053373987</v>
      </c>
      <c r="AN223" s="49">
        <f t="shared" si="1164"/>
        <v>16.911053373987</v>
      </c>
      <c r="AO223" s="49">
        <f t="shared" si="1164"/>
        <v>17.125053373987</v>
      </c>
      <c r="AP223" s="49">
        <f t="shared" si="1164"/>
        <v>19.387053373987</v>
      </c>
      <c r="AQ223" s="49">
        <f t="shared" si="1164"/>
        <v>17.724053373987</v>
      </c>
      <c r="AR223" s="49">
        <f t="shared" si="1164"/>
        <v>17.718053373987</v>
      </c>
      <c r="AS223" s="49">
        <f t="shared" si="1164"/>
        <v>17.973053373987</v>
      </c>
      <c r="AT223" s="49">
        <f t="shared" si="1164"/>
        <v>17.981053373987</v>
      </c>
      <c r="AU223" s="49">
        <f t="shared" si="1030"/>
        <v>260.226747235818</v>
      </c>
      <c r="AV223" s="50"/>
      <c r="AW223" s="49">
        <f t="shared" si="1031"/>
        <v>0.00119640624946707</v>
      </c>
      <c r="AX223" s="49">
        <f t="shared" si="1018"/>
        <v>0.00126266875696925</v>
      </c>
      <c r="AY223" s="49">
        <f t="shared" si="1019"/>
        <v>0.00110745366413724</v>
      </c>
      <c r="AZ223" s="49">
        <f t="shared" si="1020"/>
        <v>0.00112503224091581</v>
      </c>
      <c r="BA223" s="49">
        <f t="shared" si="1021"/>
        <v>0.00115713496091921</v>
      </c>
      <c r="BB223" s="49">
        <f t="shared" ref="BB223:BJ223" si="1165">AL223/$AU$246</f>
        <v>0.00118194444162088</v>
      </c>
      <c r="BC223" s="49">
        <f t="shared" si="1165"/>
        <v>0.00141002959209168</v>
      </c>
      <c r="BD223" s="49">
        <f t="shared" si="1165"/>
        <v>0.00105415691539372</v>
      </c>
      <c r="BE223" s="49">
        <f t="shared" si="1165"/>
        <v>0.00106749668642426</v>
      </c>
      <c r="BF223" s="49">
        <f t="shared" si="1165"/>
        <v>0.00120849931292466</v>
      </c>
      <c r="BG223" s="49">
        <f t="shared" si="1165"/>
        <v>0.00110483557823405</v>
      </c>
      <c r="BH223" s="49">
        <f t="shared" si="1165"/>
        <v>0.00110446156596217</v>
      </c>
      <c r="BI223" s="49">
        <f t="shared" si="1165"/>
        <v>0.00112035708751725</v>
      </c>
      <c r="BJ223" s="49">
        <f t="shared" si="1165"/>
        <v>0.00112085577054643</v>
      </c>
      <c r="BK223" s="49"/>
      <c r="BL223" s="49">
        <f t="shared" si="1033"/>
        <v>-0.00804993929948759</v>
      </c>
      <c r="BM223" s="49">
        <f t="shared" si="1023"/>
        <v>-0.00842771764085919</v>
      </c>
      <c r="BN223" s="49">
        <f t="shared" ref="BN223:BY223" si="1166">AY223*LN(AY223)</f>
        <v>-0.00753698842629629</v>
      </c>
      <c r="BO223" s="49">
        <f t="shared" si="1166"/>
        <v>-0.00763890544728711</v>
      </c>
      <c r="BP223" s="49">
        <f t="shared" si="1166"/>
        <v>-0.00782432465600208</v>
      </c>
      <c r="BQ223" s="49">
        <f t="shared" si="1166"/>
        <v>-0.00796700804270555</v>
      </c>
      <c r="BR223" s="49">
        <f t="shared" si="1166"/>
        <v>-0.00925563811516208</v>
      </c>
      <c r="BS223" s="49">
        <f t="shared" si="1166"/>
        <v>-0.00722626037512228</v>
      </c>
      <c r="BT223" s="49">
        <f t="shared" si="1166"/>
        <v>-0.00730428087087096</v>
      </c>
      <c r="BU223" s="49">
        <f t="shared" si="1166"/>
        <v>-0.00811915269097149</v>
      </c>
      <c r="BV223" s="49">
        <f t="shared" si="1166"/>
        <v>-0.00752178552909085</v>
      </c>
      <c r="BW223" s="49">
        <f t="shared" si="1166"/>
        <v>-0.00751961318052835</v>
      </c>
      <c r="BX223" s="49">
        <f t="shared" si="1166"/>
        <v>-0.00761182684540366</v>
      </c>
      <c r="BY223" s="49">
        <f t="shared" si="1166"/>
        <v>-0.00761471615767278</v>
      </c>
      <c r="BZ223" s="49">
        <f t="shared" si="1035"/>
        <v>-0.10961815727746</v>
      </c>
      <c r="CA223" s="49"/>
      <c r="CB223" s="49"/>
      <c r="CC223" s="50"/>
      <c r="CD223" s="49"/>
      <c r="CE223" s="49"/>
      <c r="CF223" s="49">
        <f t="shared" si="1036"/>
        <v>0.000118794700389003</v>
      </c>
      <c r="CG223" s="49">
        <f t="shared" ref="CG223:CS223" si="1167">AX223*$CD$246</f>
        <v>0.000125374099927623</v>
      </c>
      <c r="CH223" s="49">
        <f t="shared" si="1167"/>
        <v>0.000109962336191816</v>
      </c>
      <c r="CI223" s="49">
        <f t="shared" si="1167"/>
        <v>0.000111707764855871</v>
      </c>
      <c r="CJ223" s="49">
        <f t="shared" si="1167"/>
        <v>0.000114895338479944</v>
      </c>
      <c r="CK223" s="49">
        <f t="shared" si="1167"/>
        <v>0.000117358744892334</v>
      </c>
      <c r="CL223" s="49">
        <f t="shared" si="1167"/>
        <v>0.000140005991281618</v>
      </c>
      <c r="CM223" s="49">
        <f t="shared" si="1167"/>
        <v>0.000104670345029521</v>
      </c>
      <c r="CN223" s="49">
        <f t="shared" si="1167"/>
        <v>0.000105994890185932</v>
      </c>
      <c r="CO223" s="49">
        <f t="shared" si="1167"/>
        <v>0.00011999545627846</v>
      </c>
      <c r="CP223" s="49">
        <f t="shared" si="1167"/>
        <v>0.000109702378731212</v>
      </c>
      <c r="CQ223" s="49">
        <f t="shared" si="1167"/>
        <v>0.000109665241951126</v>
      </c>
      <c r="CR223" s="49">
        <f t="shared" si="1167"/>
        <v>0.000111243555104793</v>
      </c>
      <c r="CS223" s="49">
        <f t="shared" si="1167"/>
        <v>0.000111293070811574</v>
      </c>
      <c r="CT223" s="49">
        <v>2015</v>
      </c>
    </row>
    <row r="224" ht="22.5" customHeight="1" spans="1:98">
      <c r="A224" s="44">
        <v>2014</v>
      </c>
      <c r="B224" s="44">
        <v>4.135</v>
      </c>
      <c r="C224" s="44">
        <v>4.834</v>
      </c>
      <c r="D224" s="44">
        <v>2.887</v>
      </c>
      <c r="E224" s="44">
        <v>3.092</v>
      </c>
      <c r="F224" s="44">
        <v>3.55</v>
      </c>
      <c r="G224" s="44">
        <v>4</v>
      </c>
      <c r="H224" s="44">
        <v>7.664</v>
      </c>
      <c r="I224" s="44">
        <v>1.546</v>
      </c>
      <c r="J224" s="44">
        <v>2.49</v>
      </c>
      <c r="K224" s="44">
        <v>3.604</v>
      </c>
      <c r="L224" s="44">
        <v>2.705</v>
      </c>
      <c r="M224" s="44">
        <v>2.749</v>
      </c>
      <c r="N224" s="44">
        <v>2.804</v>
      </c>
      <c r="O224" s="44">
        <v>2.958</v>
      </c>
      <c r="P224" s="40"/>
      <c r="Q224" s="50"/>
      <c r="R224" s="49">
        <f t="shared" si="1026"/>
        <v>4.374653373987</v>
      </c>
      <c r="S224" s="49">
        <f t="shared" ref="S224:AE224" si="1168">(C224-MIN($B$196:$O$245)/(MAX($B$196:$O$245)-MIN($B$196:$O$245)))</f>
        <v>5.073653373987</v>
      </c>
      <c r="T224" s="49">
        <f t="shared" si="1168"/>
        <v>3.126653373987</v>
      </c>
      <c r="U224" s="49">
        <f t="shared" si="1168"/>
        <v>3.331653373987</v>
      </c>
      <c r="V224" s="49">
        <f t="shared" si="1168"/>
        <v>3.789653373987</v>
      </c>
      <c r="W224" s="49">
        <f t="shared" si="1168"/>
        <v>4.239653373987</v>
      </c>
      <c r="X224" s="49">
        <f t="shared" si="1168"/>
        <v>7.903653373987</v>
      </c>
      <c r="Y224" s="49">
        <f t="shared" si="1168"/>
        <v>1.785653373987</v>
      </c>
      <c r="Z224" s="49">
        <f t="shared" si="1168"/>
        <v>2.729653373987</v>
      </c>
      <c r="AA224" s="49">
        <f t="shared" si="1168"/>
        <v>3.843653373987</v>
      </c>
      <c r="AB224" s="49">
        <f t="shared" si="1168"/>
        <v>2.944653373987</v>
      </c>
      <c r="AC224" s="49">
        <f t="shared" si="1168"/>
        <v>2.988653373987</v>
      </c>
      <c r="AD224" s="49">
        <f t="shared" si="1168"/>
        <v>3.043653373987</v>
      </c>
      <c r="AE224" s="49">
        <f t="shared" si="1168"/>
        <v>3.197653373987</v>
      </c>
      <c r="AF224" s="50"/>
      <c r="AG224" s="49">
        <f t="shared" si="1028"/>
        <v>19.069053373987</v>
      </c>
      <c r="AH224" s="49">
        <f t="shared" ref="AH224:AT224" si="1169">S224+14.6944</f>
        <v>19.768053373987</v>
      </c>
      <c r="AI224" s="49">
        <f t="shared" si="1169"/>
        <v>17.821053373987</v>
      </c>
      <c r="AJ224" s="49">
        <f t="shared" si="1169"/>
        <v>18.026053373987</v>
      </c>
      <c r="AK224" s="49">
        <f t="shared" si="1169"/>
        <v>18.484053373987</v>
      </c>
      <c r="AL224" s="49">
        <f t="shared" si="1169"/>
        <v>18.934053373987</v>
      </c>
      <c r="AM224" s="49">
        <f t="shared" si="1169"/>
        <v>22.598053373987</v>
      </c>
      <c r="AN224" s="49">
        <f t="shared" si="1169"/>
        <v>16.480053373987</v>
      </c>
      <c r="AO224" s="49">
        <f t="shared" si="1169"/>
        <v>17.424053373987</v>
      </c>
      <c r="AP224" s="49">
        <f t="shared" si="1169"/>
        <v>18.538053373987</v>
      </c>
      <c r="AQ224" s="49">
        <f t="shared" si="1169"/>
        <v>17.639053373987</v>
      </c>
      <c r="AR224" s="49">
        <f t="shared" si="1169"/>
        <v>17.683053373987</v>
      </c>
      <c r="AS224" s="49">
        <f t="shared" si="1169"/>
        <v>17.738053373987</v>
      </c>
      <c r="AT224" s="49">
        <f t="shared" si="1169"/>
        <v>17.892053373987</v>
      </c>
      <c r="AU224" s="49">
        <f t="shared" si="1030"/>
        <v>258.094747235818</v>
      </c>
      <c r="AV224" s="50"/>
      <c r="AW224" s="49">
        <f t="shared" si="1031"/>
        <v>0.00118867666251479</v>
      </c>
      <c r="AX224" s="49">
        <f t="shared" si="1018"/>
        <v>0.00123224909218932</v>
      </c>
      <c r="AY224" s="49">
        <f t="shared" si="1019"/>
        <v>0.00111088210996285</v>
      </c>
      <c r="AZ224" s="49">
        <f t="shared" si="1020"/>
        <v>0.00112366086258556</v>
      </c>
      <c r="BA224" s="49">
        <f t="shared" si="1021"/>
        <v>0.00115221046600607</v>
      </c>
      <c r="BB224" s="49">
        <f t="shared" ref="BB224:BJ224" si="1170">AL224/$AU$246</f>
        <v>0.0011802613863974</v>
      </c>
      <c r="BC224" s="49">
        <f t="shared" si="1170"/>
        <v>0.00140865821376144</v>
      </c>
      <c r="BD224" s="49">
        <f t="shared" si="1170"/>
        <v>0.0010272903671967</v>
      </c>
      <c r="BE224" s="49">
        <f t="shared" si="1170"/>
        <v>0.00108613496463983</v>
      </c>
      <c r="BF224" s="49">
        <f t="shared" si="1170"/>
        <v>0.00115557657645303</v>
      </c>
      <c r="BG224" s="49">
        <f t="shared" si="1170"/>
        <v>0.00109953707104902</v>
      </c>
      <c r="BH224" s="49">
        <f t="shared" si="1170"/>
        <v>0.00110227982770951</v>
      </c>
      <c r="BI224" s="49">
        <f t="shared" si="1170"/>
        <v>0.00110570827353512</v>
      </c>
      <c r="BJ224" s="49">
        <f t="shared" si="1170"/>
        <v>0.00111530792184681</v>
      </c>
      <c r="BK224" s="49"/>
      <c r="BL224" s="49">
        <f t="shared" si="1033"/>
        <v>-0.00800563585534923</v>
      </c>
      <c r="BM224" s="49">
        <f t="shared" si="1023"/>
        <v>-0.00825473100209387</v>
      </c>
      <c r="BN224" s="49">
        <f t="shared" ref="BN224:BY224" si="1171">AY224*LN(AY224)</f>
        <v>-0.0075568876250299</v>
      </c>
      <c r="BO224" s="49">
        <f t="shared" si="1171"/>
        <v>-0.00763096440794812</v>
      </c>
      <c r="BP224" s="49">
        <f t="shared" si="1171"/>
        <v>-0.00779594016723429</v>
      </c>
      <c r="BQ224" s="49">
        <f t="shared" si="1171"/>
        <v>-0.00795734510649344</v>
      </c>
      <c r="BR224" s="49">
        <f t="shared" si="1171"/>
        <v>-0.00924800690073884</v>
      </c>
      <c r="BS224" s="49">
        <f t="shared" si="1171"/>
        <v>-0.00706861104978463</v>
      </c>
      <c r="BT224" s="49">
        <f t="shared" si="1171"/>
        <v>-0.00741301210134252</v>
      </c>
      <c r="BU224" s="49">
        <f t="shared" si="1171"/>
        <v>-0.00781534449376393</v>
      </c>
      <c r="BV224" s="49">
        <f t="shared" si="1171"/>
        <v>-0.00749099876255901</v>
      </c>
      <c r="BW224" s="49">
        <f t="shared" si="1171"/>
        <v>-0.0075069386215712</v>
      </c>
      <c r="BX224" s="49">
        <f t="shared" si="1171"/>
        <v>-0.0075268538500983</v>
      </c>
      <c r="BY224" s="49">
        <f t="shared" si="1171"/>
        <v>-0.00758256004034033</v>
      </c>
      <c r="BZ224" s="49">
        <f t="shared" si="1035"/>
        <v>-0.108853829984348</v>
      </c>
      <c r="CA224" s="49"/>
      <c r="CB224" s="49"/>
      <c r="CC224" s="50"/>
      <c r="CD224" s="49"/>
      <c r="CE224" s="49"/>
      <c r="CF224" s="49">
        <f t="shared" si="1036"/>
        <v>0.000118027206933887</v>
      </c>
      <c r="CG224" s="49">
        <f t="shared" ref="CG224:CS224" si="1172">AX224*$CD$246</f>
        <v>0.000122353641813939</v>
      </c>
      <c r="CH224" s="49">
        <f t="shared" si="1172"/>
        <v>0.00011030275667594</v>
      </c>
      <c r="CI224" s="49">
        <f t="shared" si="1172"/>
        <v>0.000111571596662221</v>
      </c>
      <c r="CJ224" s="49">
        <f t="shared" si="1172"/>
        <v>0.000114406370875474</v>
      </c>
      <c r="CK224" s="49">
        <f t="shared" si="1172"/>
        <v>0.000117191629381945</v>
      </c>
      <c r="CL224" s="49">
        <f t="shared" si="1172"/>
        <v>0.000139869823087968</v>
      </c>
      <c r="CM224" s="49">
        <f t="shared" si="1172"/>
        <v>0.000102002686326656</v>
      </c>
      <c r="CN224" s="49">
        <f t="shared" si="1172"/>
        <v>0.000107845539726898</v>
      </c>
      <c r="CO224" s="49">
        <f t="shared" si="1172"/>
        <v>0.000114740601896251</v>
      </c>
      <c r="CP224" s="49">
        <f t="shared" si="1172"/>
        <v>0.000109176274346656</v>
      </c>
      <c r="CQ224" s="49">
        <f t="shared" si="1172"/>
        <v>0.000109448610733956</v>
      </c>
      <c r="CR224" s="49">
        <f t="shared" si="1172"/>
        <v>0.00010978903121808</v>
      </c>
      <c r="CS224" s="49">
        <f t="shared" si="1172"/>
        <v>0.000110742208573628</v>
      </c>
      <c r="CT224" s="49">
        <v>2014</v>
      </c>
    </row>
    <row r="225" ht="22.5" customHeight="1" spans="1:98">
      <c r="A225" s="44">
        <v>2013</v>
      </c>
      <c r="B225" s="44">
        <v>3.934</v>
      </c>
      <c r="C225" s="44">
        <v>4.831</v>
      </c>
      <c r="D225" s="44">
        <v>3.034</v>
      </c>
      <c r="E225" s="44">
        <v>3.07</v>
      </c>
      <c r="F225" s="44">
        <v>3.271</v>
      </c>
      <c r="G225" s="44">
        <v>3.15</v>
      </c>
      <c r="H225" s="44">
        <v>1.637</v>
      </c>
      <c r="I225" s="44">
        <v>1.477</v>
      </c>
      <c r="J225" s="44">
        <v>1.96</v>
      </c>
      <c r="K225" s="44">
        <v>3.566</v>
      </c>
      <c r="L225" s="44">
        <v>2.697</v>
      </c>
      <c r="M225" s="44">
        <v>2.613</v>
      </c>
      <c r="N225" s="44">
        <v>2.741</v>
      </c>
      <c r="O225" s="44">
        <v>2.819</v>
      </c>
      <c r="P225" s="40"/>
      <c r="Q225" s="50"/>
      <c r="R225" s="49">
        <f t="shared" si="1026"/>
        <v>4.173653373987</v>
      </c>
      <c r="S225" s="49">
        <f t="shared" ref="S225:AE225" si="1173">(C225-MIN($B$196:$O$245)/(MAX($B$196:$O$245)-MIN($B$196:$O$245)))</f>
        <v>5.070653373987</v>
      </c>
      <c r="T225" s="49">
        <f t="shared" si="1173"/>
        <v>3.273653373987</v>
      </c>
      <c r="U225" s="49">
        <f t="shared" si="1173"/>
        <v>3.309653373987</v>
      </c>
      <c r="V225" s="49">
        <f t="shared" si="1173"/>
        <v>3.510653373987</v>
      </c>
      <c r="W225" s="49">
        <f t="shared" si="1173"/>
        <v>3.389653373987</v>
      </c>
      <c r="X225" s="49">
        <f t="shared" si="1173"/>
        <v>1.876653373987</v>
      </c>
      <c r="Y225" s="49">
        <f t="shared" si="1173"/>
        <v>1.716653373987</v>
      </c>
      <c r="Z225" s="49">
        <f t="shared" si="1173"/>
        <v>2.199653373987</v>
      </c>
      <c r="AA225" s="49">
        <f t="shared" si="1173"/>
        <v>3.805653373987</v>
      </c>
      <c r="AB225" s="49">
        <f t="shared" si="1173"/>
        <v>2.936653373987</v>
      </c>
      <c r="AC225" s="49">
        <f t="shared" si="1173"/>
        <v>2.852653373987</v>
      </c>
      <c r="AD225" s="49">
        <f t="shared" si="1173"/>
        <v>2.980653373987</v>
      </c>
      <c r="AE225" s="49">
        <f t="shared" si="1173"/>
        <v>3.058653373987</v>
      </c>
      <c r="AF225" s="50"/>
      <c r="AG225" s="49">
        <f t="shared" si="1028"/>
        <v>18.868053373987</v>
      </c>
      <c r="AH225" s="49">
        <f t="shared" ref="AH225:AT225" si="1174">S225+14.6944</f>
        <v>19.765053373987</v>
      </c>
      <c r="AI225" s="49">
        <f t="shared" si="1174"/>
        <v>17.968053373987</v>
      </c>
      <c r="AJ225" s="49">
        <f t="shared" si="1174"/>
        <v>18.004053373987</v>
      </c>
      <c r="AK225" s="49">
        <f t="shared" si="1174"/>
        <v>18.205053373987</v>
      </c>
      <c r="AL225" s="49">
        <f t="shared" si="1174"/>
        <v>18.084053373987</v>
      </c>
      <c r="AM225" s="49">
        <f t="shared" si="1174"/>
        <v>16.571053373987</v>
      </c>
      <c r="AN225" s="49">
        <f t="shared" si="1174"/>
        <v>16.411053373987</v>
      </c>
      <c r="AO225" s="49">
        <f t="shared" si="1174"/>
        <v>16.894053373987</v>
      </c>
      <c r="AP225" s="49">
        <f t="shared" si="1174"/>
        <v>18.500053373987</v>
      </c>
      <c r="AQ225" s="49">
        <f t="shared" si="1174"/>
        <v>17.631053373987</v>
      </c>
      <c r="AR225" s="49">
        <f t="shared" si="1174"/>
        <v>17.547053373987</v>
      </c>
      <c r="AS225" s="49">
        <f t="shared" si="1174"/>
        <v>17.675053373987</v>
      </c>
      <c r="AT225" s="49">
        <f t="shared" si="1174"/>
        <v>17.753053373987</v>
      </c>
      <c r="AU225" s="49">
        <f t="shared" si="1030"/>
        <v>249.876747235818</v>
      </c>
      <c r="AV225" s="50"/>
      <c r="AW225" s="49">
        <f t="shared" si="1031"/>
        <v>0.00117614725140667</v>
      </c>
      <c r="AX225" s="49">
        <f t="shared" si="1018"/>
        <v>0.00123206208605338</v>
      </c>
      <c r="AY225" s="49">
        <f t="shared" si="1019"/>
        <v>0.00112004541062402</v>
      </c>
      <c r="AZ225" s="49">
        <f t="shared" si="1020"/>
        <v>0.00112228948425532</v>
      </c>
      <c r="BA225" s="49">
        <f t="shared" si="1021"/>
        <v>0.00113481889536345</v>
      </c>
      <c r="BB225" s="49">
        <f t="shared" ref="BB225:BJ225" si="1175">AL225/$AU$246</f>
        <v>0.00112727631454711</v>
      </c>
      <c r="BC225" s="49">
        <f t="shared" si="1175"/>
        <v>0.00103296288665361</v>
      </c>
      <c r="BD225" s="49">
        <f t="shared" si="1175"/>
        <v>0.00102298922607003</v>
      </c>
      <c r="BE225" s="49">
        <f t="shared" si="1175"/>
        <v>0.00105309721395672</v>
      </c>
      <c r="BF225" s="49">
        <f t="shared" si="1175"/>
        <v>0.00115320783206443</v>
      </c>
      <c r="BG225" s="49">
        <f t="shared" si="1175"/>
        <v>0.00109903838801984</v>
      </c>
      <c r="BH225" s="49">
        <f t="shared" si="1175"/>
        <v>0.00109380221621346</v>
      </c>
      <c r="BI225" s="49">
        <f t="shared" si="1175"/>
        <v>0.00110178114468033</v>
      </c>
      <c r="BJ225" s="49">
        <f t="shared" si="1175"/>
        <v>0.00110664330421483</v>
      </c>
      <c r="BK225" s="49"/>
      <c r="BL225" s="49">
        <f t="shared" si="1033"/>
        <v>-0.00793371448492658</v>
      </c>
      <c r="BM225" s="49">
        <f t="shared" si="1023"/>
        <v>-0.00825366525597034</v>
      </c>
      <c r="BN225" s="49">
        <f t="shared" ref="BN225:BY225" si="1176">AY225*LN(AY225)</f>
        <v>-0.007610020912523</v>
      </c>
      <c r="BO225" s="49">
        <f t="shared" si="1176"/>
        <v>-0.00762302169490219</v>
      </c>
      <c r="BP225" s="49">
        <f t="shared" si="1176"/>
        <v>-0.00769552718027332</v>
      </c>
      <c r="BQ225" s="49">
        <f t="shared" si="1176"/>
        <v>-0.00765189627040116</v>
      </c>
      <c r="BR225" s="49">
        <f t="shared" si="1176"/>
        <v>-0.00710195454350782</v>
      </c>
      <c r="BS225" s="49">
        <f t="shared" si="1176"/>
        <v>-0.00704330775042418</v>
      </c>
      <c r="BT225" s="49">
        <f t="shared" si="1176"/>
        <v>-0.00722005527559496</v>
      </c>
      <c r="BU225" s="49">
        <f t="shared" si="1176"/>
        <v>-0.0078016906212306</v>
      </c>
      <c r="BV225" s="49">
        <f t="shared" si="1176"/>
        <v>-0.00748809987181461</v>
      </c>
      <c r="BW225" s="49">
        <f t="shared" si="1176"/>
        <v>-0.00745764783797661</v>
      </c>
      <c r="BX225" s="49">
        <f t="shared" si="1176"/>
        <v>-0.00750404097350669</v>
      </c>
      <c r="BY225" s="49">
        <f t="shared" si="1176"/>
        <v>-0.00753228342970683</v>
      </c>
      <c r="BZ225" s="49">
        <f t="shared" si="1035"/>
        <v>-0.105916926102759</v>
      </c>
      <c r="CA225" s="49"/>
      <c r="CB225" s="49"/>
      <c r="CC225" s="50"/>
      <c r="CD225" s="49"/>
      <c r="CE225" s="49"/>
      <c r="CF225" s="49">
        <f t="shared" si="1036"/>
        <v>0.000116783124800996</v>
      </c>
      <c r="CG225" s="49">
        <f t="shared" ref="CG225:CS225" si="1177">AX225*$CD$246</f>
        <v>0.000122335073423895</v>
      </c>
      <c r="CH225" s="49">
        <f t="shared" si="1177"/>
        <v>0.000111212607788054</v>
      </c>
      <c r="CI225" s="49">
        <f t="shared" si="1177"/>
        <v>0.000111435428468572</v>
      </c>
      <c r="CJ225" s="49">
        <f t="shared" si="1177"/>
        <v>0.000112679510601462</v>
      </c>
      <c r="CK225" s="49">
        <f t="shared" si="1177"/>
        <v>0.000111930585536389</v>
      </c>
      <c r="CL225" s="49">
        <f t="shared" si="1177"/>
        <v>0.000102565927491298</v>
      </c>
      <c r="CM225" s="49">
        <f t="shared" si="1177"/>
        <v>0.000101575613355664</v>
      </c>
      <c r="CN225" s="49">
        <f t="shared" si="1177"/>
        <v>0.00010456512415261</v>
      </c>
      <c r="CO225" s="49">
        <f t="shared" si="1177"/>
        <v>0.000114505402289038</v>
      </c>
      <c r="CP225" s="49">
        <f t="shared" si="1177"/>
        <v>0.000109126758639875</v>
      </c>
      <c r="CQ225" s="49">
        <f t="shared" si="1177"/>
        <v>0.000108606843718667</v>
      </c>
      <c r="CR225" s="49">
        <f t="shared" si="1177"/>
        <v>0.000109399095027174</v>
      </c>
      <c r="CS225" s="49">
        <f t="shared" si="1177"/>
        <v>0.000109881873168296</v>
      </c>
      <c r="CT225" s="49">
        <v>2013</v>
      </c>
    </row>
    <row r="226" ht="22.5" customHeight="1" spans="1:98">
      <c r="A226" s="44" t="s">
        <v>71</v>
      </c>
      <c r="B226" s="44">
        <v>20.66</v>
      </c>
      <c r="C226" s="44">
        <v>24.75</v>
      </c>
      <c r="D226" s="44">
        <v>20.61</v>
      </c>
      <c r="E226" s="44">
        <v>27.13</v>
      </c>
      <c r="F226" s="44">
        <v>25.53</v>
      </c>
      <c r="G226" s="44">
        <v>37.82</v>
      </c>
      <c r="H226" s="44">
        <v>37.49</v>
      </c>
      <c r="I226" s="44">
        <v>40.11</v>
      </c>
      <c r="J226" s="44">
        <v>17.76</v>
      </c>
      <c r="K226" s="44">
        <v>28.7</v>
      </c>
      <c r="L226" s="44">
        <v>33.62</v>
      </c>
      <c r="M226" s="44">
        <v>21.72</v>
      </c>
      <c r="N226" s="44">
        <v>26.02</v>
      </c>
      <c r="O226" s="44">
        <v>27.47</v>
      </c>
      <c r="P226" s="40"/>
      <c r="Q226" s="50"/>
      <c r="R226" s="49">
        <f t="shared" si="1026"/>
        <v>20.899653373987</v>
      </c>
      <c r="S226" s="49">
        <f t="shared" ref="S226:AE226" si="1178">(C226-MIN($B$196:$O$245)/(MAX($B$196:$O$245)-MIN($B$196:$O$245)))</f>
        <v>24.989653373987</v>
      </c>
      <c r="T226" s="49">
        <f t="shared" si="1178"/>
        <v>20.849653373987</v>
      </c>
      <c r="U226" s="49">
        <f t="shared" si="1178"/>
        <v>27.369653373987</v>
      </c>
      <c r="V226" s="49">
        <f t="shared" si="1178"/>
        <v>25.769653373987</v>
      </c>
      <c r="W226" s="49">
        <f t="shared" si="1178"/>
        <v>38.059653373987</v>
      </c>
      <c r="X226" s="49">
        <f t="shared" si="1178"/>
        <v>37.729653373987</v>
      </c>
      <c r="Y226" s="49">
        <f t="shared" si="1178"/>
        <v>40.349653373987</v>
      </c>
      <c r="Z226" s="49">
        <f t="shared" si="1178"/>
        <v>17.999653373987</v>
      </c>
      <c r="AA226" s="49">
        <f t="shared" si="1178"/>
        <v>28.939653373987</v>
      </c>
      <c r="AB226" s="49">
        <f t="shared" si="1178"/>
        <v>33.859653373987</v>
      </c>
      <c r="AC226" s="49">
        <f t="shared" si="1178"/>
        <v>21.959653373987</v>
      </c>
      <c r="AD226" s="49">
        <f t="shared" si="1178"/>
        <v>26.259653373987</v>
      </c>
      <c r="AE226" s="49">
        <f t="shared" si="1178"/>
        <v>27.709653373987</v>
      </c>
      <c r="AF226" s="50"/>
      <c r="AG226" s="49">
        <f t="shared" si="1028"/>
        <v>35.594053373987</v>
      </c>
      <c r="AH226" s="49">
        <f t="shared" ref="AH226:AT226" si="1179">S226+14.6944</f>
        <v>39.684053373987</v>
      </c>
      <c r="AI226" s="49">
        <f t="shared" si="1179"/>
        <v>35.544053373987</v>
      </c>
      <c r="AJ226" s="49">
        <f t="shared" si="1179"/>
        <v>42.064053373987</v>
      </c>
      <c r="AK226" s="49">
        <f t="shared" si="1179"/>
        <v>40.464053373987</v>
      </c>
      <c r="AL226" s="49">
        <f t="shared" si="1179"/>
        <v>52.754053373987</v>
      </c>
      <c r="AM226" s="49">
        <f t="shared" si="1179"/>
        <v>52.424053373987</v>
      </c>
      <c r="AN226" s="49">
        <f t="shared" si="1179"/>
        <v>55.044053373987</v>
      </c>
      <c r="AO226" s="49">
        <f t="shared" si="1179"/>
        <v>32.694053373987</v>
      </c>
      <c r="AP226" s="49">
        <f t="shared" si="1179"/>
        <v>43.634053373987</v>
      </c>
      <c r="AQ226" s="49">
        <f t="shared" si="1179"/>
        <v>48.554053373987</v>
      </c>
      <c r="AR226" s="49">
        <f t="shared" si="1179"/>
        <v>36.654053373987</v>
      </c>
      <c r="AS226" s="49">
        <f t="shared" si="1179"/>
        <v>40.954053373987</v>
      </c>
      <c r="AT226" s="49">
        <f t="shared" si="1179"/>
        <v>42.404053373987</v>
      </c>
      <c r="AU226" s="49">
        <f t="shared" si="1030"/>
        <v>598.466747235818</v>
      </c>
      <c r="AV226" s="50"/>
      <c r="AW226" s="49">
        <f t="shared" si="1031"/>
        <v>0.00221876879466293</v>
      </c>
      <c r="AX226" s="49">
        <f t="shared" si="1018"/>
        <v>0.00247372049333076</v>
      </c>
      <c r="AY226" s="49">
        <f t="shared" si="1019"/>
        <v>0.00221565202573056</v>
      </c>
      <c r="AZ226" s="49">
        <f t="shared" si="1020"/>
        <v>0.00262207869451156</v>
      </c>
      <c r="BA226" s="49">
        <f t="shared" si="1021"/>
        <v>0.00252234208867573</v>
      </c>
      <c r="BB226" s="49">
        <f t="shared" ref="BB226:BJ226" si="1180">AL226/$AU$246</f>
        <v>0.00328844389225217</v>
      </c>
      <c r="BC226" s="49">
        <f t="shared" si="1180"/>
        <v>0.00326787321729853</v>
      </c>
      <c r="BD226" s="49">
        <f t="shared" si="1180"/>
        <v>0.00343119190935469</v>
      </c>
      <c r="BE226" s="49">
        <f t="shared" si="1180"/>
        <v>0.0020379961965855</v>
      </c>
      <c r="BF226" s="49">
        <f t="shared" si="1180"/>
        <v>0.00271994523898796</v>
      </c>
      <c r="BG226" s="49">
        <f t="shared" si="1180"/>
        <v>0.00302663530193312</v>
      </c>
      <c r="BH226" s="49">
        <f t="shared" si="1180"/>
        <v>0.00228484429602917</v>
      </c>
      <c r="BI226" s="49">
        <f t="shared" si="1180"/>
        <v>0.00255288642421295</v>
      </c>
      <c r="BJ226" s="49">
        <f t="shared" si="1180"/>
        <v>0.00264327272325167</v>
      </c>
      <c r="BK226" s="49"/>
      <c r="BL226" s="49">
        <f t="shared" si="1033"/>
        <v>-0.0135584586382893</v>
      </c>
      <c r="BM226" s="49">
        <f t="shared" si="1023"/>
        <v>-0.0148473495328888</v>
      </c>
      <c r="BN226" s="49">
        <f t="shared" ref="BN226:BY226" si="1181">AY226*LN(AY226)</f>
        <v>-0.0135425272566633</v>
      </c>
      <c r="BO226" s="49">
        <f t="shared" si="1181"/>
        <v>-0.0155850795672792</v>
      </c>
      <c r="BP226" s="49">
        <f t="shared" si="1181"/>
        <v>-0.0150900815735955</v>
      </c>
      <c r="BQ226" s="49">
        <f t="shared" si="1181"/>
        <v>-0.0188011544572756</v>
      </c>
      <c r="BR226" s="49">
        <f t="shared" si="1181"/>
        <v>-0.01870405109896</v>
      </c>
      <c r="BS226" s="49">
        <f t="shared" si="1181"/>
        <v>-0.0194714911126779</v>
      </c>
      <c r="BT226" s="49">
        <f t="shared" si="1181"/>
        <v>-0.0126269928077094</v>
      </c>
      <c r="BU226" s="49">
        <f t="shared" si="1181"/>
        <v>-0.0160671069247991</v>
      </c>
      <c r="BV226" s="49">
        <f t="shared" si="1181"/>
        <v>-0.017555404055027</v>
      </c>
      <c r="BW226" s="49">
        <f t="shared" si="1181"/>
        <v>-0.0138951832490538</v>
      </c>
      <c r="BX226" s="49">
        <f t="shared" si="1181"/>
        <v>-0.0152420865878635</v>
      </c>
      <c r="BY226" s="49">
        <f t="shared" si="1181"/>
        <v>-0.0156897729248402</v>
      </c>
      <c r="BZ226" s="49">
        <f t="shared" si="1035"/>
        <v>-0.220676739786923</v>
      </c>
      <c r="CA226" s="49"/>
      <c r="CB226" s="49"/>
      <c r="CC226" s="50"/>
      <c r="CD226" s="49"/>
      <c r="CE226" s="49"/>
      <c r="CF226" s="49">
        <f t="shared" si="1036"/>
        <v>0.000220308088754854</v>
      </c>
      <c r="CG226" s="49">
        <f t="shared" ref="CG226:CS226" si="1182">AX226*$CD$246</f>
        <v>0.000245622993847002</v>
      </c>
      <c r="CH226" s="49">
        <f t="shared" si="1182"/>
        <v>0.000219998615587468</v>
      </c>
      <c r="CI226" s="49">
        <f t="shared" si="1182"/>
        <v>0.000260353916614561</v>
      </c>
      <c r="CJ226" s="49">
        <f t="shared" si="1182"/>
        <v>0.000250450775258219</v>
      </c>
      <c r="CK226" s="49">
        <f t="shared" si="1182"/>
        <v>0.000326519279801619</v>
      </c>
      <c r="CL226" s="49">
        <f t="shared" si="1182"/>
        <v>0.000324476756896874</v>
      </c>
      <c r="CM226" s="49">
        <f t="shared" si="1182"/>
        <v>0.000340693150867883</v>
      </c>
      <c r="CN226" s="49">
        <f t="shared" si="1182"/>
        <v>0.000202358645046484</v>
      </c>
      <c r="CO226" s="49">
        <f t="shared" si="1182"/>
        <v>0.000270071374070471</v>
      </c>
      <c r="CP226" s="49">
        <f t="shared" si="1182"/>
        <v>0.000300523533741222</v>
      </c>
      <c r="CQ226" s="49">
        <f t="shared" si="1182"/>
        <v>0.00022686891990343</v>
      </c>
      <c r="CR226" s="49">
        <f t="shared" si="1182"/>
        <v>0.000253483612298599</v>
      </c>
      <c r="CS226" s="49">
        <f t="shared" si="1182"/>
        <v>0.000262458334152783</v>
      </c>
      <c r="CT226" s="49" t="s">
        <v>71</v>
      </c>
    </row>
    <row r="227" ht="22.5" customHeight="1" spans="1:98">
      <c r="A227" s="44">
        <v>2021</v>
      </c>
      <c r="B227" s="44">
        <v>20.3</v>
      </c>
      <c r="C227" s="44">
        <v>23.5</v>
      </c>
      <c r="D227" s="44">
        <v>20.8</v>
      </c>
      <c r="E227" s="44">
        <v>27.3</v>
      </c>
      <c r="F227" s="44">
        <v>25.9</v>
      </c>
      <c r="G227" s="44">
        <v>35.6</v>
      </c>
      <c r="H227" s="44">
        <v>38</v>
      </c>
      <c r="I227" s="44">
        <v>32.4</v>
      </c>
      <c r="J227" s="44">
        <v>17.6</v>
      </c>
      <c r="K227" s="44">
        <v>28</v>
      </c>
      <c r="L227" s="44">
        <v>34.8</v>
      </c>
      <c r="M227" s="44">
        <v>23.9</v>
      </c>
      <c r="N227" s="44">
        <v>25.9</v>
      </c>
      <c r="O227" s="44">
        <v>26.4</v>
      </c>
      <c r="P227" s="40"/>
      <c r="Q227" s="50"/>
      <c r="R227" s="49">
        <f t="shared" si="1026"/>
        <v>20.539653373987</v>
      </c>
      <c r="S227" s="49">
        <f t="shared" ref="S227:AE227" si="1183">(C227-MIN($B$196:$O$245)/(MAX($B$196:$O$245)-MIN($B$196:$O$245)))</f>
        <v>23.739653373987</v>
      </c>
      <c r="T227" s="49">
        <f t="shared" si="1183"/>
        <v>21.039653373987</v>
      </c>
      <c r="U227" s="49">
        <f t="shared" si="1183"/>
        <v>27.539653373987</v>
      </c>
      <c r="V227" s="49">
        <f t="shared" si="1183"/>
        <v>26.139653373987</v>
      </c>
      <c r="W227" s="49">
        <f t="shared" si="1183"/>
        <v>35.839653373987</v>
      </c>
      <c r="X227" s="49">
        <f t="shared" si="1183"/>
        <v>38.239653373987</v>
      </c>
      <c r="Y227" s="49">
        <f t="shared" si="1183"/>
        <v>32.639653373987</v>
      </c>
      <c r="Z227" s="49">
        <f t="shared" si="1183"/>
        <v>17.839653373987</v>
      </c>
      <c r="AA227" s="49">
        <f t="shared" si="1183"/>
        <v>28.239653373987</v>
      </c>
      <c r="AB227" s="49">
        <f t="shared" si="1183"/>
        <v>35.039653373987</v>
      </c>
      <c r="AC227" s="49">
        <f t="shared" si="1183"/>
        <v>24.139653373987</v>
      </c>
      <c r="AD227" s="49">
        <f t="shared" si="1183"/>
        <v>26.139653373987</v>
      </c>
      <c r="AE227" s="49">
        <f t="shared" si="1183"/>
        <v>26.639653373987</v>
      </c>
      <c r="AF227" s="50"/>
      <c r="AG227" s="49">
        <f t="shared" si="1028"/>
        <v>35.234053373987</v>
      </c>
      <c r="AH227" s="49">
        <f t="shared" ref="AH227:AT227" si="1184">S227+14.6944</f>
        <v>38.434053373987</v>
      </c>
      <c r="AI227" s="49">
        <f t="shared" si="1184"/>
        <v>35.734053373987</v>
      </c>
      <c r="AJ227" s="49">
        <f t="shared" si="1184"/>
        <v>42.234053373987</v>
      </c>
      <c r="AK227" s="49">
        <f t="shared" si="1184"/>
        <v>40.834053373987</v>
      </c>
      <c r="AL227" s="49">
        <f t="shared" si="1184"/>
        <v>50.534053373987</v>
      </c>
      <c r="AM227" s="49">
        <f t="shared" si="1184"/>
        <v>52.934053373987</v>
      </c>
      <c r="AN227" s="49">
        <f t="shared" si="1184"/>
        <v>47.334053373987</v>
      </c>
      <c r="AO227" s="49">
        <f t="shared" si="1184"/>
        <v>32.534053373987</v>
      </c>
      <c r="AP227" s="49">
        <f t="shared" si="1184"/>
        <v>42.934053373987</v>
      </c>
      <c r="AQ227" s="49">
        <f t="shared" si="1184"/>
        <v>49.734053373987</v>
      </c>
      <c r="AR227" s="49">
        <f t="shared" si="1184"/>
        <v>38.834053373987</v>
      </c>
      <c r="AS227" s="49">
        <f t="shared" si="1184"/>
        <v>40.834053373987</v>
      </c>
      <c r="AT227" s="49">
        <f t="shared" si="1184"/>
        <v>41.334053373987</v>
      </c>
      <c r="AU227" s="49">
        <f t="shared" si="1030"/>
        <v>589.476747235818</v>
      </c>
      <c r="AV227" s="50"/>
      <c r="AW227" s="49">
        <f t="shared" si="1031"/>
        <v>0.00219632805834987</v>
      </c>
      <c r="AX227" s="49">
        <f t="shared" si="1018"/>
        <v>0.00239580127002153</v>
      </c>
      <c r="AY227" s="49">
        <f t="shared" si="1019"/>
        <v>0.00222749574767357</v>
      </c>
      <c r="AZ227" s="49">
        <f t="shared" si="1020"/>
        <v>0.00263267570888161</v>
      </c>
      <c r="BA227" s="49">
        <f t="shared" si="1021"/>
        <v>0.00254540617877526</v>
      </c>
      <c r="BB227" s="49">
        <f t="shared" ref="BB227:BJ227" si="1185">AL227/$AU$246</f>
        <v>0.00315005935165496</v>
      </c>
      <c r="BC227" s="49">
        <f t="shared" si="1185"/>
        <v>0.0032996642604087</v>
      </c>
      <c r="BD227" s="49">
        <f t="shared" si="1185"/>
        <v>0.00295058613998331</v>
      </c>
      <c r="BE227" s="49">
        <f t="shared" si="1185"/>
        <v>0.00202802253600192</v>
      </c>
      <c r="BF227" s="49">
        <f t="shared" si="1185"/>
        <v>0.00267631047393479</v>
      </c>
      <c r="BG227" s="49">
        <f t="shared" si="1185"/>
        <v>0.00310019104873705</v>
      </c>
      <c r="BH227" s="49">
        <f t="shared" si="1185"/>
        <v>0.00242073542148048</v>
      </c>
      <c r="BI227" s="49">
        <f t="shared" si="1185"/>
        <v>0.00254540617877526</v>
      </c>
      <c r="BJ227" s="49">
        <f t="shared" si="1185"/>
        <v>0.00257657386809896</v>
      </c>
      <c r="BK227" s="49"/>
      <c r="BL227" s="49">
        <f t="shared" si="1033"/>
        <v>-0.0134436545916527</v>
      </c>
      <c r="BM227" s="49">
        <f t="shared" si="1023"/>
        <v>-0.0144563548126237</v>
      </c>
      <c r="BN227" s="49">
        <f t="shared" ref="BN227:BY227" si="1186">AY227*LN(AY227)</f>
        <v>-0.0136030432343192</v>
      </c>
      <c r="BO227" s="49">
        <f t="shared" si="1186"/>
        <v>-0.0156374475736042</v>
      </c>
      <c r="BP227" s="49">
        <f t="shared" si="1186"/>
        <v>-0.0152048948291025</v>
      </c>
      <c r="BQ227" s="49">
        <f t="shared" si="1186"/>
        <v>-0.0181453939366148</v>
      </c>
      <c r="BR227" s="49">
        <f t="shared" si="1186"/>
        <v>-0.0188540656373012</v>
      </c>
      <c r="BS227" s="49">
        <f t="shared" si="1186"/>
        <v>-0.0171893814445492</v>
      </c>
      <c r="BT227" s="49">
        <f t="shared" si="1186"/>
        <v>-0.0125751473348945</v>
      </c>
      <c r="BU227" s="49">
        <f t="shared" si="1186"/>
        <v>-0.0158526329771904</v>
      </c>
      <c r="BV227" s="49">
        <f t="shared" si="1186"/>
        <v>-0.0179076073295756</v>
      </c>
      <c r="BW227" s="49">
        <f t="shared" si="1186"/>
        <v>-0.0145817449646961</v>
      </c>
      <c r="BX227" s="49">
        <f t="shared" si="1186"/>
        <v>-0.0152048948291025</v>
      </c>
      <c r="BY227" s="49">
        <f t="shared" si="1186"/>
        <v>-0.0153597161973083</v>
      </c>
      <c r="BZ227" s="49">
        <f t="shared" si="1035"/>
        <v>-0.218015979692535</v>
      </c>
      <c r="CA227" s="49"/>
      <c r="CB227" s="49"/>
      <c r="CC227" s="50"/>
      <c r="CD227" s="49"/>
      <c r="CE227" s="49"/>
      <c r="CF227" s="49">
        <f t="shared" si="1036"/>
        <v>0.000218079881949677</v>
      </c>
      <c r="CG227" s="49">
        <f t="shared" ref="CG227:CS227" si="1187">AX227*$CD$246</f>
        <v>0.00023788616466236</v>
      </c>
      <c r="CH227" s="49">
        <f t="shared" si="1187"/>
        <v>0.000221174613623534</v>
      </c>
      <c r="CI227" s="49">
        <f t="shared" si="1187"/>
        <v>0.000261406125383672</v>
      </c>
      <c r="CJ227" s="49">
        <f t="shared" si="1187"/>
        <v>0.000252740876696873</v>
      </c>
      <c r="CK227" s="49">
        <f t="shared" si="1187"/>
        <v>0.000312778671169695</v>
      </c>
      <c r="CL227" s="49">
        <f t="shared" si="1187"/>
        <v>0.000327633383204208</v>
      </c>
      <c r="CM227" s="49">
        <f t="shared" si="1187"/>
        <v>0.000292972388457011</v>
      </c>
      <c r="CN227" s="49">
        <f t="shared" si="1187"/>
        <v>0.00020136833091085</v>
      </c>
      <c r="CO227" s="49">
        <f t="shared" si="1187"/>
        <v>0.000265738749727072</v>
      </c>
      <c r="CP227" s="49">
        <f t="shared" si="1187"/>
        <v>0.000307827100491524</v>
      </c>
      <c r="CQ227" s="49">
        <f t="shared" si="1187"/>
        <v>0.000240361950001446</v>
      </c>
      <c r="CR227" s="49">
        <f t="shared" si="1187"/>
        <v>0.000252740876696873</v>
      </c>
      <c r="CS227" s="49">
        <f t="shared" si="1187"/>
        <v>0.00025583560837073</v>
      </c>
      <c r="CT227" s="49">
        <v>2021</v>
      </c>
    </row>
    <row r="228" ht="22.5" customHeight="1" spans="1:98">
      <c r="A228" s="44">
        <v>2020</v>
      </c>
      <c r="B228" s="44">
        <v>20.44</v>
      </c>
      <c r="C228" s="44">
        <v>22.81</v>
      </c>
      <c r="D228" s="44">
        <v>20.47</v>
      </c>
      <c r="E228" s="44">
        <v>26.43</v>
      </c>
      <c r="F228" s="44">
        <v>30.77</v>
      </c>
      <c r="G228" s="44">
        <v>35.16</v>
      </c>
      <c r="H228" s="44">
        <v>38.19</v>
      </c>
      <c r="I228" s="44">
        <v>32.09</v>
      </c>
      <c r="J228" s="44">
        <v>17.48</v>
      </c>
      <c r="K228" s="44">
        <v>27.69</v>
      </c>
      <c r="L228" s="44">
        <v>34.01</v>
      </c>
      <c r="M228" s="44">
        <v>24.19</v>
      </c>
      <c r="N228" s="44">
        <v>25.59</v>
      </c>
      <c r="O228" s="44">
        <v>22.94</v>
      </c>
      <c r="P228" s="40"/>
      <c r="Q228" s="50"/>
      <c r="R228" s="49">
        <f t="shared" si="1026"/>
        <v>20.679653373987</v>
      </c>
      <c r="S228" s="49">
        <f t="shared" ref="S228:AE228" si="1188">(C228-MIN($B$196:$O$245)/(MAX($B$196:$O$245)-MIN($B$196:$O$245)))</f>
        <v>23.049653373987</v>
      </c>
      <c r="T228" s="49">
        <f t="shared" si="1188"/>
        <v>20.709653373987</v>
      </c>
      <c r="U228" s="49">
        <f t="shared" si="1188"/>
        <v>26.669653373987</v>
      </c>
      <c r="V228" s="49">
        <f t="shared" si="1188"/>
        <v>31.009653373987</v>
      </c>
      <c r="W228" s="49">
        <f t="shared" si="1188"/>
        <v>35.399653373987</v>
      </c>
      <c r="X228" s="49">
        <f t="shared" si="1188"/>
        <v>38.429653373987</v>
      </c>
      <c r="Y228" s="49">
        <f t="shared" si="1188"/>
        <v>32.329653373987</v>
      </c>
      <c r="Z228" s="49">
        <f t="shared" si="1188"/>
        <v>17.719653373987</v>
      </c>
      <c r="AA228" s="49">
        <f t="shared" si="1188"/>
        <v>27.929653373987</v>
      </c>
      <c r="AB228" s="49">
        <f t="shared" si="1188"/>
        <v>34.249653373987</v>
      </c>
      <c r="AC228" s="49">
        <f t="shared" si="1188"/>
        <v>24.429653373987</v>
      </c>
      <c r="AD228" s="49">
        <f t="shared" si="1188"/>
        <v>25.829653373987</v>
      </c>
      <c r="AE228" s="49">
        <f t="shared" si="1188"/>
        <v>23.179653373987</v>
      </c>
      <c r="AF228" s="50"/>
      <c r="AG228" s="49">
        <f t="shared" si="1028"/>
        <v>35.374053373987</v>
      </c>
      <c r="AH228" s="49">
        <f t="shared" ref="AH228:AT228" si="1189">S228+14.6944</f>
        <v>37.744053373987</v>
      </c>
      <c r="AI228" s="49">
        <f t="shared" si="1189"/>
        <v>35.404053373987</v>
      </c>
      <c r="AJ228" s="49">
        <f t="shared" si="1189"/>
        <v>41.364053373987</v>
      </c>
      <c r="AK228" s="49">
        <f t="shared" si="1189"/>
        <v>45.704053373987</v>
      </c>
      <c r="AL228" s="49">
        <f t="shared" si="1189"/>
        <v>50.094053373987</v>
      </c>
      <c r="AM228" s="49">
        <f t="shared" si="1189"/>
        <v>53.124053373987</v>
      </c>
      <c r="AN228" s="49">
        <f t="shared" si="1189"/>
        <v>47.024053373987</v>
      </c>
      <c r="AO228" s="49">
        <f t="shared" si="1189"/>
        <v>32.414053373987</v>
      </c>
      <c r="AP228" s="49">
        <f t="shared" si="1189"/>
        <v>42.624053373987</v>
      </c>
      <c r="AQ228" s="49">
        <f t="shared" si="1189"/>
        <v>48.944053373987</v>
      </c>
      <c r="AR228" s="49">
        <f t="shared" si="1189"/>
        <v>39.124053373987</v>
      </c>
      <c r="AS228" s="49">
        <f t="shared" si="1189"/>
        <v>40.524053373987</v>
      </c>
      <c r="AT228" s="49">
        <f t="shared" si="1189"/>
        <v>37.874053373987</v>
      </c>
      <c r="AU228" s="49">
        <f t="shared" si="1030"/>
        <v>587.336747235818</v>
      </c>
      <c r="AV228" s="50"/>
      <c r="AW228" s="49">
        <f t="shared" si="1031"/>
        <v>0.00220505501136051</v>
      </c>
      <c r="AX228" s="49">
        <f t="shared" si="1018"/>
        <v>0.00235278985875483</v>
      </c>
      <c r="AY228" s="49">
        <f t="shared" si="1019"/>
        <v>0.00220692507271993</v>
      </c>
      <c r="AZ228" s="49">
        <f t="shared" si="1020"/>
        <v>0.00257844392945838</v>
      </c>
      <c r="BA228" s="49">
        <f t="shared" si="1021"/>
        <v>0.00284897947278806</v>
      </c>
      <c r="BB228" s="49">
        <f t="shared" ref="BB228:BJ228" si="1190">AL228/$AU$246</f>
        <v>0.00312263178505011</v>
      </c>
      <c r="BC228" s="49">
        <f t="shared" si="1190"/>
        <v>0.0033115079823517</v>
      </c>
      <c r="BD228" s="49">
        <f t="shared" si="1190"/>
        <v>0.00293126217260262</v>
      </c>
      <c r="BE228" s="49">
        <f t="shared" si="1190"/>
        <v>0.00202054229056423</v>
      </c>
      <c r="BF228" s="49">
        <f t="shared" si="1190"/>
        <v>0.00265698650655409</v>
      </c>
      <c r="BG228" s="49">
        <f t="shared" si="1190"/>
        <v>0.00305094609960561</v>
      </c>
      <c r="BH228" s="49">
        <f t="shared" si="1190"/>
        <v>0.00243881268128823</v>
      </c>
      <c r="BI228" s="49">
        <f t="shared" si="1190"/>
        <v>0.00252608221139457</v>
      </c>
      <c r="BJ228" s="49">
        <f t="shared" si="1190"/>
        <v>0.00236089345797899</v>
      </c>
      <c r="BK228" s="49"/>
      <c r="BL228" s="49">
        <f t="shared" si="1033"/>
        <v>-0.0134883277270069</v>
      </c>
      <c r="BM228" s="49">
        <f t="shared" si="1023"/>
        <v>-0.0142394453337753</v>
      </c>
      <c r="BN228" s="49">
        <f t="shared" ref="BN228:BY228" si="1191">AY228*LN(AY228)</f>
        <v>-0.0134978960435042</v>
      </c>
      <c r="BO228" s="49">
        <f t="shared" si="1191"/>
        <v>-0.0153689934443827</v>
      </c>
      <c r="BP228" s="49">
        <f t="shared" si="1191"/>
        <v>-0.0166972830211722</v>
      </c>
      <c r="BQ228" s="49">
        <f t="shared" si="1191"/>
        <v>-0.0180147098052099</v>
      </c>
      <c r="BR228" s="49">
        <f t="shared" si="1191"/>
        <v>-0.0189098749370528</v>
      </c>
      <c r="BS228" s="49">
        <f t="shared" si="1191"/>
        <v>-0.0170960653643752</v>
      </c>
      <c r="BT228" s="49">
        <f t="shared" si="1191"/>
        <v>-0.0125362310545015</v>
      </c>
      <c r="BU228" s="49">
        <f t="shared" si="1191"/>
        <v>-0.0157574250453806</v>
      </c>
      <c r="BV228" s="49">
        <f t="shared" si="1191"/>
        <v>-0.0176720058927037</v>
      </c>
      <c r="BW228" s="49">
        <f t="shared" si="1191"/>
        <v>-0.0146724920734625</v>
      </c>
      <c r="BX228" s="49">
        <f t="shared" si="1191"/>
        <v>-0.0151087142156065</v>
      </c>
      <c r="BY228" s="49">
        <f t="shared" si="1191"/>
        <v>-0.0142803720213834</v>
      </c>
      <c r="BZ228" s="49">
        <f t="shared" si="1035"/>
        <v>-0.217339835979517</v>
      </c>
      <c r="CA228" s="49"/>
      <c r="CB228" s="49"/>
      <c r="CC228" s="50"/>
      <c r="CD228" s="49"/>
      <c r="CE228" s="49"/>
      <c r="CF228" s="49">
        <f t="shared" si="1036"/>
        <v>0.000218946406818357</v>
      </c>
      <c r="CG228" s="49">
        <f t="shared" ref="CG228:CS228" si="1192">AX228*$CD$246</f>
        <v>0.000233615434952438</v>
      </c>
      <c r="CH228" s="49">
        <f t="shared" si="1192"/>
        <v>0.000219132090718788</v>
      </c>
      <c r="CI228" s="49">
        <f t="shared" si="1192"/>
        <v>0.000256021292271161</v>
      </c>
      <c r="CJ228" s="49">
        <f t="shared" si="1192"/>
        <v>0.000282883563200238</v>
      </c>
      <c r="CK228" s="49">
        <f t="shared" si="1192"/>
        <v>0.000310055307296701</v>
      </c>
      <c r="CL228" s="49">
        <f t="shared" si="1192"/>
        <v>0.000328809381240273</v>
      </c>
      <c r="CM228" s="49">
        <f t="shared" si="1192"/>
        <v>0.00029105365481922</v>
      </c>
      <c r="CN228" s="49">
        <f t="shared" si="1192"/>
        <v>0.000200625595309125</v>
      </c>
      <c r="CO228" s="49">
        <f t="shared" si="1192"/>
        <v>0.00026382001608928</v>
      </c>
      <c r="CP228" s="49">
        <f t="shared" si="1192"/>
        <v>0.00030293742444683</v>
      </c>
      <c r="CQ228" s="49">
        <f t="shared" si="1192"/>
        <v>0.000242156894372283</v>
      </c>
      <c r="CR228" s="49">
        <f t="shared" si="1192"/>
        <v>0.000250822143059082</v>
      </c>
      <c r="CS228" s="49">
        <f t="shared" si="1192"/>
        <v>0.000234420065187641</v>
      </c>
      <c r="CT228" s="49">
        <v>2020</v>
      </c>
    </row>
    <row r="229" ht="22.5" customHeight="1" spans="1:98">
      <c r="A229" s="44">
        <v>2019</v>
      </c>
      <c r="B229" s="44">
        <v>14.32</v>
      </c>
      <c r="C229" s="44">
        <v>17.15</v>
      </c>
      <c r="D229" s="44">
        <v>17.1</v>
      </c>
      <c r="E229" s="44">
        <v>19.6</v>
      </c>
      <c r="F229" s="44">
        <v>24.97</v>
      </c>
      <c r="G229" s="44">
        <v>36.04</v>
      </c>
      <c r="H229" s="44">
        <v>38.5</v>
      </c>
      <c r="I229" s="44">
        <v>33.23</v>
      </c>
      <c r="J229" s="44">
        <v>16</v>
      </c>
      <c r="K229" s="44">
        <v>28.76</v>
      </c>
      <c r="L229" s="44">
        <v>32.93</v>
      </c>
      <c r="M229" s="44">
        <v>23.99</v>
      </c>
      <c r="N229" s="44">
        <v>25.15</v>
      </c>
      <c r="O229" s="44">
        <v>21.37</v>
      </c>
      <c r="P229" s="40"/>
      <c r="Q229" s="50"/>
      <c r="R229" s="49">
        <f t="shared" ref="R229:R245" si="1193">(B229-MIN($B$196:$O$245)/(MAX($B$196:$O$245)-MIN($B$196:$O$245)))</f>
        <v>14.559653373987</v>
      </c>
      <c r="S229" s="49">
        <f t="shared" ref="S229:AE229" si="1194">(C229-MIN($B$196:$O$245)/(MAX($B$196:$O$245)-MIN($B$196:$O$245)))</f>
        <v>17.389653373987</v>
      </c>
      <c r="T229" s="49">
        <f t="shared" si="1194"/>
        <v>17.339653373987</v>
      </c>
      <c r="U229" s="49">
        <f t="shared" si="1194"/>
        <v>19.839653373987</v>
      </c>
      <c r="V229" s="49">
        <f t="shared" si="1194"/>
        <v>25.209653373987</v>
      </c>
      <c r="W229" s="49">
        <f t="shared" si="1194"/>
        <v>36.279653373987</v>
      </c>
      <c r="X229" s="49">
        <f t="shared" si="1194"/>
        <v>38.739653373987</v>
      </c>
      <c r="Y229" s="49">
        <f t="shared" si="1194"/>
        <v>33.469653373987</v>
      </c>
      <c r="Z229" s="49">
        <f t="shared" si="1194"/>
        <v>16.239653373987</v>
      </c>
      <c r="AA229" s="49">
        <f t="shared" si="1194"/>
        <v>28.999653373987</v>
      </c>
      <c r="AB229" s="49">
        <f t="shared" si="1194"/>
        <v>33.169653373987</v>
      </c>
      <c r="AC229" s="49">
        <f t="shared" si="1194"/>
        <v>24.229653373987</v>
      </c>
      <c r="AD229" s="49">
        <f t="shared" si="1194"/>
        <v>25.389653373987</v>
      </c>
      <c r="AE229" s="49">
        <f t="shared" si="1194"/>
        <v>21.609653373987</v>
      </c>
      <c r="AF229" s="50"/>
      <c r="AG229" s="49">
        <f t="shared" ref="AG229:AG245" si="1195">R229+14.6944</f>
        <v>29.254053373987</v>
      </c>
      <c r="AH229" s="49">
        <f t="shared" ref="AH229:AT229" si="1196">S229+14.6944</f>
        <v>32.084053373987</v>
      </c>
      <c r="AI229" s="49">
        <f t="shared" si="1196"/>
        <v>32.034053373987</v>
      </c>
      <c r="AJ229" s="49">
        <f t="shared" si="1196"/>
        <v>34.534053373987</v>
      </c>
      <c r="AK229" s="49">
        <f t="shared" si="1196"/>
        <v>39.904053373987</v>
      </c>
      <c r="AL229" s="49">
        <f t="shared" si="1196"/>
        <v>50.974053373987</v>
      </c>
      <c r="AM229" s="49">
        <f t="shared" si="1196"/>
        <v>53.434053373987</v>
      </c>
      <c r="AN229" s="49">
        <f t="shared" si="1196"/>
        <v>48.164053373987</v>
      </c>
      <c r="AO229" s="49">
        <f t="shared" si="1196"/>
        <v>30.934053373987</v>
      </c>
      <c r="AP229" s="49">
        <f t="shared" si="1196"/>
        <v>43.694053373987</v>
      </c>
      <c r="AQ229" s="49">
        <f t="shared" si="1196"/>
        <v>47.864053373987</v>
      </c>
      <c r="AR229" s="49">
        <f t="shared" si="1196"/>
        <v>38.924053373987</v>
      </c>
      <c r="AS229" s="49">
        <f t="shared" si="1196"/>
        <v>40.084053373987</v>
      </c>
      <c r="AT229" s="49">
        <f t="shared" si="1196"/>
        <v>36.304053373987</v>
      </c>
      <c r="AU229" s="49">
        <f t="shared" ref="AU229:AU245" si="1197">SUM(AG229:AT229)</f>
        <v>558.186747235818</v>
      </c>
      <c r="AV229" s="50"/>
      <c r="AW229" s="49">
        <f t="shared" ref="AW229:AW245" si="1198">AG229/$AU$246</f>
        <v>0.00182356249403847</v>
      </c>
      <c r="AX229" s="49">
        <f t="shared" si="1018"/>
        <v>0.00199997161561059</v>
      </c>
      <c r="AY229" s="49">
        <f t="shared" si="1019"/>
        <v>0.00199685484667822</v>
      </c>
      <c r="AZ229" s="49">
        <f t="shared" si="1020"/>
        <v>0.0021526932932967</v>
      </c>
      <c r="BA229" s="49">
        <f t="shared" si="1021"/>
        <v>0.00248743427663319</v>
      </c>
      <c r="BB229" s="49">
        <f t="shared" ref="BB229:BJ229" si="1199">AL229/$AU$246</f>
        <v>0.00317748691825981</v>
      </c>
      <c r="BC229" s="49">
        <f t="shared" si="1199"/>
        <v>0.00333083194973239</v>
      </c>
      <c r="BD229" s="49">
        <f t="shared" si="1199"/>
        <v>0.00300232450426064</v>
      </c>
      <c r="BE229" s="49">
        <f t="shared" si="1199"/>
        <v>0.00192828593016609</v>
      </c>
      <c r="BF229" s="49">
        <f t="shared" si="1199"/>
        <v>0.0027236853617068</v>
      </c>
      <c r="BG229" s="49">
        <f t="shared" si="1199"/>
        <v>0.00298362389066643</v>
      </c>
      <c r="BH229" s="49">
        <f t="shared" si="1199"/>
        <v>0.00242634560555875</v>
      </c>
      <c r="BI229" s="49">
        <f t="shared" si="1199"/>
        <v>0.00249865464478972</v>
      </c>
      <c r="BJ229" s="49">
        <f t="shared" si="1199"/>
        <v>0.00226302691350258</v>
      </c>
      <c r="BK229" s="49"/>
      <c r="BL229" s="49">
        <f t="shared" ref="BL229:BL245" si="1200">AW229*LN(AW229)</f>
        <v>-0.0115011416828973</v>
      </c>
      <c r="BM229" s="49">
        <f t="shared" si="1023"/>
        <v>-0.0124290681831761</v>
      </c>
      <c r="BN229" s="49">
        <f t="shared" ref="BN229:BY229" si="1201">AY229*LN(AY229)</f>
        <v>-0.0124128129805672</v>
      </c>
      <c r="BO229" s="49">
        <f t="shared" si="1201"/>
        <v>-0.0132197659912619</v>
      </c>
      <c r="BP229" s="49">
        <f t="shared" si="1201"/>
        <v>-0.0149159083725524</v>
      </c>
      <c r="BQ229" s="49">
        <f t="shared" si="1201"/>
        <v>-0.0182758392531811</v>
      </c>
      <c r="BR229" s="49">
        <f t="shared" si="1201"/>
        <v>-0.0190008413457367</v>
      </c>
      <c r="BS229" s="49">
        <f t="shared" si="1201"/>
        <v>-0.0174386069439923</v>
      </c>
      <c r="BT229" s="49">
        <f t="shared" si="1201"/>
        <v>-0.012053954051524</v>
      </c>
      <c r="BU229" s="49">
        <f t="shared" si="1201"/>
        <v>-0.0160854576735136</v>
      </c>
      <c r="BV229" s="49">
        <f t="shared" si="1201"/>
        <v>-0.017348629141822</v>
      </c>
      <c r="BW229" s="49">
        <f t="shared" si="1201"/>
        <v>-0.0146099222601453</v>
      </c>
      <c r="BX229" s="49">
        <f t="shared" si="1201"/>
        <v>-0.0149719457128735</v>
      </c>
      <c r="BY229" s="49">
        <f t="shared" si="1201"/>
        <v>-0.0137842146518062</v>
      </c>
      <c r="BZ229" s="49">
        <f t="shared" ref="BZ229:BZ245" si="1202">SUM(BL229:BY229)</f>
        <v>-0.20804810824505</v>
      </c>
      <c r="CA229" s="49"/>
      <c r="CB229" s="49"/>
      <c r="CC229" s="50"/>
      <c r="CD229" s="49"/>
      <c r="CE229" s="49"/>
      <c r="CF229" s="49">
        <f t="shared" ref="CF229:CF245" si="1203">AW229*$CD$246</f>
        <v>0.00018106689113035</v>
      </c>
      <c r="CG229" s="49">
        <f t="shared" ref="CG229:CS229" si="1204">AX229*$CD$246</f>
        <v>0.000198583072404379</v>
      </c>
      <c r="CH229" s="49">
        <f t="shared" si="1204"/>
        <v>0.000198273599236993</v>
      </c>
      <c r="CI229" s="49">
        <f t="shared" si="1204"/>
        <v>0.000213747257606277</v>
      </c>
      <c r="CJ229" s="49">
        <f t="shared" si="1204"/>
        <v>0.000246984675783499</v>
      </c>
      <c r="CK229" s="49">
        <f t="shared" si="1204"/>
        <v>0.000315502035042689</v>
      </c>
      <c r="CL229" s="49">
        <f t="shared" si="1204"/>
        <v>0.000330728114878064</v>
      </c>
      <c r="CM229" s="49">
        <f t="shared" si="1204"/>
        <v>0.000298109643035614</v>
      </c>
      <c r="CN229" s="49">
        <f t="shared" si="1204"/>
        <v>0.000191465189554509</v>
      </c>
      <c r="CO229" s="49">
        <f t="shared" si="1204"/>
        <v>0.000270442741871334</v>
      </c>
      <c r="CP229" s="49">
        <f t="shared" si="1204"/>
        <v>0.0002962528040313</v>
      </c>
      <c r="CQ229" s="49">
        <f t="shared" si="1204"/>
        <v>0.00024091900170274</v>
      </c>
      <c r="CR229" s="49">
        <f t="shared" si="1204"/>
        <v>0.000248098779186088</v>
      </c>
      <c r="CS229" s="49">
        <f t="shared" si="1204"/>
        <v>0.000224702607731731</v>
      </c>
      <c r="CT229" s="49">
        <v>2019</v>
      </c>
    </row>
    <row r="230" ht="22.5" customHeight="1" spans="1:98">
      <c r="A230" s="44">
        <v>2018</v>
      </c>
      <c r="B230" s="44">
        <v>13.87</v>
      </c>
      <c r="C230" s="44">
        <v>16.16</v>
      </c>
      <c r="D230" s="44">
        <v>18.83</v>
      </c>
      <c r="E230" s="44">
        <v>17.84</v>
      </c>
      <c r="F230" s="44">
        <v>26.25</v>
      </c>
      <c r="G230" s="44">
        <v>34.56</v>
      </c>
      <c r="H230" s="44">
        <v>37.87</v>
      </c>
      <c r="I230" s="44">
        <v>31.26</v>
      </c>
      <c r="J230" s="44">
        <v>16.31</v>
      </c>
      <c r="K230" s="44">
        <v>25.56</v>
      </c>
      <c r="L230" s="44">
        <v>30.46</v>
      </c>
      <c r="M230" s="44">
        <v>24.46</v>
      </c>
      <c r="N230" s="44">
        <v>23.27</v>
      </c>
      <c r="O230" s="44">
        <v>18.61</v>
      </c>
      <c r="P230" s="40"/>
      <c r="Q230" s="50"/>
      <c r="R230" s="49">
        <f t="shared" si="1193"/>
        <v>14.109653373987</v>
      </c>
      <c r="S230" s="49">
        <f t="shared" ref="S230:AE230" si="1205">(C230-MIN($B$196:$O$245)/(MAX($B$196:$O$245)-MIN($B$196:$O$245)))</f>
        <v>16.399653373987</v>
      </c>
      <c r="T230" s="49">
        <f t="shared" si="1205"/>
        <v>19.069653373987</v>
      </c>
      <c r="U230" s="49">
        <f t="shared" si="1205"/>
        <v>18.079653373987</v>
      </c>
      <c r="V230" s="49">
        <f t="shared" si="1205"/>
        <v>26.489653373987</v>
      </c>
      <c r="W230" s="49">
        <f t="shared" si="1205"/>
        <v>34.799653373987</v>
      </c>
      <c r="X230" s="49">
        <f t="shared" si="1205"/>
        <v>38.109653373987</v>
      </c>
      <c r="Y230" s="49">
        <f t="shared" si="1205"/>
        <v>31.499653373987</v>
      </c>
      <c r="Z230" s="49">
        <f t="shared" si="1205"/>
        <v>16.549653373987</v>
      </c>
      <c r="AA230" s="49">
        <f t="shared" si="1205"/>
        <v>25.799653373987</v>
      </c>
      <c r="AB230" s="49">
        <f t="shared" si="1205"/>
        <v>30.699653373987</v>
      </c>
      <c r="AC230" s="49">
        <f t="shared" si="1205"/>
        <v>24.699653373987</v>
      </c>
      <c r="AD230" s="49">
        <f t="shared" si="1205"/>
        <v>23.509653373987</v>
      </c>
      <c r="AE230" s="49">
        <f t="shared" si="1205"/>
        <v>18.849653373987</v>
      </c>
      <c r="AF230" s="50"/>
      <c r="AG230" s="49">
        <f t="shared" si="1195"/>
        <v>28.804053373987</v>
      </c>
      <c r="AH230" s="49">
        <f t="shared" ref="AH230:AT230" si="1206">S230+14.6944</f>
        <v>31.094053373987</v>
      </c>
      <c r="AI230" s="49">
        <f t="shared" si="1206"/>
        <v>33.764053373987</v>
      </c>
      <c r="AJ230" s="49">
        <f t="shared" si="1206"/>
        <v>32.774053373987</v>
      </c>
      <c r="AK230" s="49">
        <f t="shared" si="1206"/>
        <v>41.184053373987</v>
      </c>
      <c r="AL230" s="49">
        <f t="shared" si="1206"/>
        <v>49.494053373987</v>
      </c>
      <c r="AM230" s="49">
        <f t="shared" si="1206"/>
        <v>52.804053373987</v>
      </c>
      <c r="AN230" s="49">
        <f t="shared" si="1206"/>
        <v>46.194053373987</v>
      </c>
      <c r="AO230" s="49">
        <f t="shared" si="1206"/>
        <v>31.244053373987</v>
      </c>
      <c r="AP230" s="49">
        <f t="shared" si="1206"/>
        <v>40.494053373987</v>
      </c>
      <c r="AQ230" s="49">
        <f t="shared" si="1206"/>
        <v>45.394053373987</v>
      </c>
      <c r="AR230" s="49">
        <f t="shared" si="1206"/>
        <v>39.394053373987</v>
      </c>
      <c r="AS230" s="49">
        <f t="shared" si="1206"/>
        <v>38.204053373987</v>
      </c>
      <c r="AT230" s="49">
        <f t="shared" si="1206"/>
        <v>33.544053373987</v>
      </c>
      <c r="AU230" s="49">
        <f t="shared" si="1197"/>
        <v>544.386747235818</v>
      </c>
      <c r="AV230" s="50"/>
      <c r="AW230" s="49">
        <f t="shared" si="1198"/>
        <v>0.00179551157364715</v>
      </c>
      <c r="AX230" s="49">
        <f t="shared" si="1018"/>
        <v>0.00193825959074967</v>
      </c>
      <c r="AY230" s="49">
        <f t="shared" si="1019"/>
        <v>0.00210469505173821</v>
      </c>
      <c r="AZ230" s="49">
        <f t="shared" si="1020"/>
        <v>0.00204298302687729</v>
      </c>
      <c r="BA230" s="49">
        <f t="shared" si="1021"/>
        <v>0.00256722356130185</v>
      </c>
      <c r="BB230" s="49">
        <f t="shared" ref="BB230:BJ230" si="1207">AL230/$AU$246</f>
        <v>0.00308523055786167</v>
      </c>
      <c r="BC230" s="49">
        <f t="shared" si="1207"/>
        <v>0.00329156066118454</v>
      </c>
      <c r="BD230" s="49">
        <f t="shared" si="1207"/>
        <v>0.00287952380832528</v>
      </c>
      <c r="BE230" s="49">
        <f t="shared" si="1207"/>
        <v>0.00194760989754678</v>
      </c>
      <c r="BF230" s="49">
        <f t="shared" si="1207"/>
        <v>0.00252421215003515</v>
      </c>
      <c r="BG230" s="49">
        <f t="shared" si="1207"/>
        <v>0.00282965550540737</v>
      </c>
      <c r="BH230" s="49">
        <f t="shared" si="1207"/>
        <v>0.00245564323352302</v>
      </c>
      <c r="BI230" s="49">
        <f t="shared" si="1207"/>
        <v>0.00238146413293263</v>
      </c>
      <c r="BJ230" s="49">
        <f t="shared" si="1207"/>
        <v>0.00209098126843578</v>
      </c>
      <c r="BK230" s="49"/>
      <c r="BL230" s="49">
        <f t="shared" si="1200"/>
        <v>-0.0113520596172599</v>
      </c>
      <c r="BM230" s="49">
        <f t="shared" si="1023"/>
        <v>-0.0121063012288917</v>
      </c>
      <c r="BN230" s="49">
        <f t="shared" ref="BN230:BY230" si="1208">AY230*LN(AY230)</f>
        <v>-0.0129724661998543</v>
      </c>
      <c r="BO230" s="49">
        <f t="shared" si="1208"/>
        <v>-0.0126528972255095</v>
      </c>
      <c r="BP230" s="49">
        <f t="shared" si="1208"/>
        <v>-0.0153133095830119</v>
      </c>
      <c r="BQ230" s="49">
        <f t="shared" si="1208"/>
        <v>-0.0178361155081805</v>
      </c>
      <c r="BR230" s="49">
        <f t="shared" si="1208"/>
        <v>-0.0188158558419851</v>
      </c>
      <c r="BS230" s="49">
        <f t="shared" si="1208"/>
        <v>-0.0168455896040043</v>
      </c>
      <c r="BT230" s="49">
        <f t="shared" si="1208"/>
        <v>-0.0121553300923636</v>
      </c>
      <c r="BU230" s="49">
        <f t="shared" si="1208"/>
        <v>-0.0150993985873181</v>
      </c>
      <c r="BV230" s="49">
        <f t="shared" si="1208"/>
        <v>-0.0166032875045208</v>
      </c>
      <c r="BW230" s="49">
        <f t="shared" si="1208"/>
        <v>-0.0147568602877822</v>
      </c>
      <c r="BX230" s="49">
        <f t="shared" si="1208"/>
        <v>-0.0143841381417112</v>
      </c>
      <c r="BY230" s="49">
        <f t="shared" si="1208"/>
        <v>-0.0129016091428131</v>
      </c>
      <c r="BZ230" s="49">
        <f t="shared" si="1202"/>
        <v>-0.203795218565206</v>
      </c>
      <c r="CA230" s="49"/>
      <c r="CB230" s="49"/>
      <c r="CC230" s="50"/>
      <c r="CD230" s="49"/>
      <c r="CE230" s="49"/>
      <c r="CF230" s="49">
        <f t="shared" si="1203"/>
        <v>0.000178281632623879</v>
      </c>
      <c r="CG230" s="49">
        <f t="shared" ref="CG230:CS230" si="1209">AX230*$CD$246</f>
        <v>0.000192455503690143</v>
      </c>
      <c r="CH230" s="49">
        <f t="shared" si="1209"/>
        <v>0.000208981370828538</v>
      </c>
      <c r="CI230" s="49">
        <f t="shared" si="1209"/>
        <v>0.000202853802114302</v>
      </c>
      <c r="CJ230" s="49">
        <f t="shared" si="1209"/>
        <v>0.000254907188868573</v>
      </c>
      <c r="CK230" s="49">
        <f t="shared" si="1209"/>
        <v>0.000306341629288073</v>
      </c>
      <c r="CL230" s="49">
        <f t="shared" si="1209"/>
        <v>0.000326828752969005</v>
      </c>
      <c r="CM230" s="49">
        <f t="shared" si="1209"/>
        <v>0.000285916400240618</v>
      </c>
      <c r="CN230" s="49">
        <f t="shared" si="1209"/>
        <v>0.0001933839231923</v>
      </c>
      <c r="CO230" s="49">
        <f t="shared" si="1209"/>
        <v>0.00025063645915865</v>
      </c>
      <c r="CP230" s="49">
        <f t="shared" si="1209"/>
        <v>0.000280964829562447</v>
      </c>
      <c r="CQ230" s="49">
        <f t="shared" si="1209"/>
        <v>0.000243828049476166</v>
      </c>
      <c r="CR230" s="49">
        <f t="shared" si="1209"/>
        <v>0.000236462588092386</v>
      </c>
      <c r="CS230" s="49">
        <f t="shared" si="1209"/>
        <v>0.000207619688892041</v>
      </c>
      <c r="CT230" s="49">
        <v>2018</v>
      </c>
    </row>
    <row r="231" ht="22.5" customHeight="1" spans="1:98">
      <c r="A231" s="44">
        <v>2017</v>
      </c>
      <c r="B231" s="44">
        <v>14.33</v>
      </c>
      <c r="C231" s="44">
        <v>13.57</v>
      </c>
      <c r="D231" s="44">
        <v>16</v>
      </c>
      <c r="E231" s="44">
        <v>17.96</v>
      </c>
      <c r="F231" s="44">
        <v>20.52</v>
      </c>
      <c r="G231" s="44">
        <v>31.11</v>
      </c>
      <c r="H231" s="44">
        <v>36.28</v>
      </c>
      <c r="I231" s="44">
        <v>22.7</v>
      </c>
      <c r="J231" s="44">
        <v>15.75</v>
      </c>
      <c r="K231" s="44">
        <v>20.29</v>
      </c>
      <c r="L231" s="44">
        <v>18.62</v>
      </c>
      <c r="M231" s="44">
        <v>23.46</v>
      </c>
      <c r="N231" s="44">
        <v>20.19</v>
      </c>
      <c r="O231" s="44">
        <v>17.92</v>
      </c>
      <c r="P231" s="40"/>
      <c r="Q231" s="50"/>
      <c r="R231" s="49">
        <f t="shared" si="1193"/>
        <v>14.569653373987</v>
      </c>
      <c r="S231" s="49">
        <f t="shared" ref="S231:AE231" si="1210">(C231-MIN($B$196:$O$245)/(MAX($B$196:$O$245)-MIN($B$196:$O$245)))</f>
        <v>13.809653373987</v>
      </c>
      <c r="T231" s="49">
        <f t="shared" si="1210"/>
        <v>16.239653373987</v>
      </c>
      <c r="U231" s="49">
        <f t="shared" si="1210"/>
        <v>18.199653373987</v>
      </c>
      <c r="V231" s="49">
        <f t="shared" si="1210"/>
        <v>20.759653373987</v>
      </c>
      <c r="W231" s="49">
        <f t="shared" si="1210"/>
        <v>31.349653373987</v>
      </c>
      <c r="X231" s="49">
        <f t="shared" si="1210"/>
        <v>36.519653373987</v>
      </c>
      <c r="Y231" s="49">
        <f t="shared" si="1210"/>
        <v>22.939653373987</v>
      </c>
      <c r="Z231" s="49">
        <f t="shared" si="1210"/>
        <v>15.989653373987</v>
      </c>
      <c r="AA231" s="49">
        <f t="shared" si="1210"/>
        <v>20.529653373987</v>
      </c>
      <c r="AB231" s="49">
        <f t="shared" si="1210"/>
        <v>18.859653373987</v>
      </c>
      <c r="AC231" s="49">
        <f t="shared" si="1210"/>
        <v>23.699653373987</v>
      </c>
      <c r="AD231" s="49">
        <f t="shared" si="1210"/>
        <v>20.429653373987</v>
      </c>
      <c r="AE231" s="49">
        <f t="shared" si="1210"/>
        <v>18.159653373987</v>
      </c>
      <c r="AF231" s="50"/>
      <c r="AG231" s="49">
        <f t="shared" si="1195"/>
        <v>29.264053373987</v>
      </c>
      <c r="AH231" s="49">
        <f t="shared" ref="AH231:AT231" si="1211">S231+14.6944</f>
        <v>28.504053373987</v>
      </c>
      <c r="AI231" s="49">
        <f t="shared" si="1211"/>
        <v>30.934053373987</v>
      </c>
      <c r="AJ231" s="49">
        <f t="shared" si="1211"/>
        <v>32.894053373987</v>
      </c>
      <c r="AK231" s="49">
        <f t="shared" si="1211"/>
        <v>35.454053373987</v>
      </c>
      <c r="AL231" s="49">
        <f t="shared" si="1211"/>
        <v>46.044053373987</v>
      </c>
      <c r="AM231" s="49">
        <f t="shared" si="1211"/>
        <v>51.214053373987</v>
      </c>
      <c r="AN231" s="49">
        <f t="shared" si="1211"/>
        <v>37.634053373987</v>
      </c>
      <c r="AO231" s="49">
        <f t="shared" si="1211"/>
        <v>30.684053373987</v>
      </c>
      <c r="AP231" s="49">
        <f t="shared" si="1211"/>
        <v>35.224053373987</v>
      </c>
      <c r="AQ231" s="49">
        <f t="shared" si="1211"/>
        <v>33.554053373987</v>
      </c>
      <c r="AR231" s="49">
        <f t="shared" si="1211"/>
        <v>38.394053373987</v>
      </c>
      <c r="AS231" s="49">
        <f t="shared" si="1211"/>
        <v>35.124053373987</v>
      </c>
      <c r="AT231" s="49">
        <f t="shared" si="1211"/>
        <v>32.854053373987</v>
      </c>
      <c r="AU231" s="49">
        <f t="shared" si="1197"/>
        <v>497.776747235818</v>
      </c>
      <c r="AV231" s="50"/>
      <c r="AW231" s="49">
        <f t="shared" si="1198"/>
        <v>0.00182418584782495</v>
      </c>
      <c r="AX231" s="49">
        <f t="shared" si="1018"/>
        <v>0.00177681096005293</v>
      </c>
      <c r="AY231" s="49">
        <f t="shared" si="1019"/>
        <v>0.00192828593016609</v>
      </c>
      <c r="AZ231" s="49">
        <f t="shared" si="1020"/>
        <v>0.00205046327231498</v>
      </c>
      <c r="BA231" s="49">
        <f t="shared" si="1021"/>
        <v>0.0022100418416523</v>
      </c>
      <c r="BB231" s="49">
        <f t="shared" ref="BB231:BJ231" si="1212">AL231/$AU$246</f>
        <v>0.00287017350152817</v>
      </c>
      <c r="BC231" s="49">
        <f t="shared" si="1212"/>
        <v>0.00319244740913519</v>
      </c>
      <c r="BD231" s="49">
        <f t="shared" si="1212"/>
        <v>0.00234593296710361</v>
      </c>
      <c r="BE231" s="49">
        <f t="shared" si="1212"/>
        <v>0.00191270208550424</v>
      </c>
      <c r="BF231" s="49">
        <f t="shared" si="1212"/>
        <v>0.0021957047045634</v>
      </c>
      <c r="BG231" s="49">
        <f t="shared" si="1212"/>
        <v>0.00209160462222226</v>
      </c>
      <c r="BH231" s="49">
        <f t="shared" si="1212"/>
        <v>0.00239330785487563</v>
      </c>
      <c r="BI231" s="49">
        <f t="shared" si="1212"/>
        <v>0.00218947116669866</v>
      </c>
      <c r="BJ231" s="49">
        <f t="shared" si="1212"/>
        <v>0.00204796985716908</v>
      </c>
      <c r="BK231" s="49"/>
      <c r="BL231" s="49">
        <f t="shared" si="1200"/>
        <v>-0.0115044496920213</v>
      </c>
      <c r="BM231" s="49">
        <f t="shared" si="1023"/>
        <v>-0.0112524285251553</v>
      </c>
      <c r="BN231" s="49">
        <f t="shared" ref="BN231:BY231" si="1213">AY231*LN(AY231)</f>
        <v>-0.012053954051524</v>
      </c>
      <c r="BO231" s="49">
        <f t="shared" si="1213"/>
        <v>-0.0126917310377742</v>
      </c>
      <c r="BP231" s="49">
        <f t="shared" si="1213"/>
        <v>-0.013513839716959</v>
      </c>
      <c r="BQ231" s="49">
        <f t="shared" si="1213"/>
        <v>-0.0168002241998108</v>
      </c>
      <c r="BR231" s="49">
        <f t="shared" si="1213"/>
        <v>-0.0183468913252189</v>
      </c>
      <c r="BS231" s="49">
        <f t="shared" si="1213"/>
        <v>-0.0142047932632827</v>
      </c>
      <c r="BT231" s="49">
        <f t="shared" si="1213"/>
        <v>-0.0119720582117104</v>
      </c>
      <c r="BU231" s="49">
        <f t="shared" si="1213"/>
        <v>-0.0134404623281569</v>
      </c>
      <c r="BV231" s="49">
        <f t="shared" si="1213"/>
        <v>-0.0129048318649176</v>
      </c>
      <c r="BW231" s="49">
        <f t="shared" si="1213"/>
        <v>-0.0144438015692116</v>
      </c>
      <c r="BX231" s="49">
        <f t="shared" si="1213"/>
        <v>-0.0134085299516448</v>
      </c>
      <c r="BY231" s="49">
        <f t="shared" si="1213"/>
        <v>-0.0126787894706676</v>
      </c>
      <c r="BZ231" s="49">
        <f t="shared" si="1202"/>
        <v>-0.189216785208055</v>
      </c>
      <c r="CA231" s="49"/>
      <c r="CB231" s="49"/>
      <c r="CC231" s="50"/>
      <c r="CD231" s="49"/>
      <c r="CE231" s="49"/>
      <c r="CF231" s="49">
        <f t="shared" si="1203"/>
        <v>0.000181128785763827</v>
      </c>
      <c r="CG231" s="49">
        <f t="shared" ref="CG231:CS231" si="1214">AX231*$CD$246</f>
        <v>0.000176424793619565</v>
      </c>
      <c r="CH231" s="49">
        <f t="shared" si="1214"/>
        <v>0.000191465189554509</v>
      </c>
      <c r="CI231" s="49">
        <f t="shared" si="1214"/>
        <v>0.000203596537716027</v>
      </c>
      <c r="CJ231" s="49">
        <f t="shared" si="1214"/>
        <v>0.000219441563886174</v>
      </c>
      <c r="CK231" s="49">
        <f t="shared" si="1214"/>
        <v>0.000284987980738461</v>
      </c>
      <c r="CL231" s="49">
        <f t="shared" si="1214"/>
        <v>0.00031698750624614</v>
      </c>
      <c r="CM231" s="49">
        <f t="shared" si="1214"/>
        <v>0.00023293459398419</v>
      </c>
      <c r="CN231" s="49">
        <f t="shared" si="1214"/>
        <v>0.00018991782371758</v>
      </c>
      <c r="CO231" s="49">
        <f t="shared" si="1214"/>
        <v>0.0002180179873162</v>
      </c>
      <c r="CP231" s="49">
        <f t="shared" si="1214"/>
        <v>0.000207681583525518</v>
      </c>
      <c r="CQ231" s="49">
        <f t="shared" si="1214"/>
        <v>0.000237638586128452</v>
      </c>
      <c r="CR231" s="49">
        <f t="shared" si="1214"/>
        <v>0.000217399040981429</v>
      </c>
      <c r="CS231" s="49">
        <f t="shared" si="1214"/>
        <v>0.000203348959182119</v>
      </c>
      <c r="CT231" s="49">
        <v>2017</v>
      </c>
    </row>
    <row r="232" ht="22.5" customHeight="1" spans="1:98">
      <c r="A232" s="44">
        <v>2016</v>
      </c>
      <c r="B232" s="44">
        <v>14.73</v>
      </c>
      <c r="C232" s="44">
        <v>12.76</v>
      </c>
      <c r="D232" s="44">
        <v>14.08</v>
      </c>
      <c r="E232" s="44">
        <v>17.48</v>
      </c>
      <c r="F232" s="44">
        <v>20.69</v>
      </c>
      <c r="G232" s="44">
        <v>33.11</v>
      </c>
      <c r="H232" s="44">
        <v>35.24</v>
      </c>
      <c r="I232" s="44">
        <v>20.43</v>
      </c>
      <c r="J232" s="44">
        <v>15.45</v>
      </c>
      <c r="K232" s="44">
        <v>19.83</v>
      </c>
      <c r="L232" s="44">
        <v>18.49</v>
      </c>
      <c r="M232" s="44">
        <v>13.16</v>
      </c>
      <c r="N232" s="44">
        <v>21.5</v>
      </c>
      <c r="O232" s="44">
        <v>13.8</v>
      </c>
      <c r="P232" s="40"/>
      <c r="Q232" s="50"/>
      <c r="R232" s="49">
        <f t="shared" si="1193"/>
        <v>14.969653373987</v>
      </c>
      <c r="S232" s="49">
        <f t="shared" ref="S232:AE232" si="1215">(C232-MIN($B$196:$O$245)/(MAX($B$196:$O$245)-MIN($B$196:$O$245)))</f>
        <v>12.999653373987</v>
      </c>
      <c r="T232" s="49">
        <f t="shared" si="1215"/>
        <v>14.319653373987</v>
      </c>
      <c r="U232" s="49">
        <f t="shared" si="1215"/>
        <v>17.719653373987</v>
      </c>
      <c r="V232" s="49">
        <f t="shared" si="1215"/>
        <v>20.929653373987</v>
      </c>
      <c r="W232" s="49">
        <f t="shared" si="1215"/>
        <v>33.349653373987</v>
      </c>
      <c r="X232" s="49">
        <f t="shared" si="1215"/>
        <v>35.479653373987</v>
      </c>
      <c r="Y232" s="49">
        <f t="shared" si="1215"/>
        <v>20.669653373987</v>
      </c>
      <c r="Z232" s="49">
        <f t="shared" si="1215"/>
        <v>15.689653373987</v>
      </c>
      <c r="AA232" s="49">
        <f t="shared" si="1215"/>
        <v>20.069653373987</v>
      </c>
      <c r="AB232" s="49">
        <f t="shared" si="1215"/>
        <v>18.729653373987</v>
      </c>
      <c r="AC232" s="49">
        <f t="shared" si="1215"/>
        <v>13.399653373987</v>
      </c>
      <c r="AD232" s="49">
        <f t="shared" si="1215"/>
        <v>21.739653373987</v>
      </c>
      <c r="AE232" s="49">
        <f t="shared" si="1215"/>
        <v>14.039653373987</v>
      </c>
      <c r="AF232" s="50"/>
      <c r="AG232" s="49">
        <f t="shared" si="1195"/>
        <v>29.664053373987</v>
      </c>
      <c r="AH232" s="49">
        <f t="shared" ref="AH232:AT232" si="1216">S232+14.6944</f>
        <v>27.694053373987</v>
      </c>
      <c r="AI232" s="49">
        <f t="shared" si="1216"/>
        <v>29.014053373987</v>
      </c>
      <c r="AJ232" s="49">
        <f t="shared" si="1216"/>
        <v>32.414053373987</v>
      </c>
      <c r="AK232" s="49">
        <f t="shared" si="1216"/>
        <v>35.624053373987</v>
      </c>
      <c r="AL232" s="49">
        <f t="shared" si="1216"/>
        <v>48.044053373987</v>
      </c>
      <c r="AM232" s="49">
        <f t="shared" si="1216"/>
        <v>50.174053373987</v>
      </c>
      <c r="AN232" s="49">
        <f t="shared" si="1216"/>
        <v>35.364053373987</v>
      </c>
      <c r="AO232" s="49">
        <f t="shared" si="1216"/>
        <v>30.384053373987</v>
      </c>
      <c r="AP232" s="49">
        <f t="shared" si="1216"/>
        <v>34.764053373987</v>
      </c>
      <c r="AQ232" s="49">
        <f t="shared" si="1216"/>
        <v>33.424053373987</v>
      </c>
      <c r="AR232" s="49">
        <f t="shared" si="1216"/>
        <v>28.094053373987</v>
      </c>
      <c r="AS232" s="49">
        <f t="shared" si="1216"/>
        <v>36.434053373987</v>
      </c>
      <c r="AT232" s="49">
        <f t="shared" si="1216"/>
        <v>28.734053373987</v>
      </c>
      <c r="AU232" s="49">
        <f t="shared" si="1197"/>
        <v>479.826747235818</v>
      </c>
      <c r="AV232" s="50"/>
      <c r="AW232" s="49">
        <f t="shared" si="1198"/>
        <v>0.0018491199992839</v>
      </c>
      <c r="AX232" s="49">
        <f t="shared" si="1018"/>
        <v>0.00172631930334854</v>
      </c>
      <c r="AY232" s="49">
        <f t="shared" si="1019"/>
        <v>0.0018086020031631</v>
      </c>
      <c r="AZ232" s="49">
        <f t="shared" si="1020"/>
        <v>0.00202054229056423</v>
      </c>
      <c r="BA232" s="49">
        <f t="shared" si="1021"/>
        <v>0.00222063885602236</v>
      </c>
      <c r="BB232" s="49">
        <f t="shared" ref="BB232:BJ232" si="1217">AL232/$AU$246</f>
        <v>0.00299484425882296</v>
      </c>
      <c r="BC232" s="49">
        <f t="shared" si="1217"/>
        <v>0.0031276186153419</v>
      </c>
      <c r="BD232" s="49">
        <f t="shared" si="1217"/>
        <v>0.00220443165757403</v>
      </c>
      <c r="BE232" s="49">
        <f t="shared" si="1217"/>
        <v>0.00189400147191003</v>
      </c>
      <c r="BF232" s="49">
        <f t="shared" si="1217"/>
        <v>0.0021670304303856</v>
      </c>
      <c r="BG232" s="49">
        <f t="shared" si="1217"/>
        <v>0.00208350102299809</v>
      </c>
      <c r="BH232" s="49">
        <f t="shared" si="1217"/>
        <v>0.0017512534548075</v>
      </c>
      <c r="BI232" s="49">
        <f t="shared" si="1217"/>
        <v>0.00227113051272674</v>
      </c>
      <c r="BJ232" s="49">
        <f t="shared" si="1217"/>
        <v>0.00179114809714183</v>
      </c>
      <c r="BK232" s="49"/>
      <c r="BL232" s="49">
        <f t="shared" si="1200"/>
        <v>-0.0116365961593961</v>
      </c>
      <c r="BM232" s="49">
        <f t="shared" si="1023"/>
        <v>-0.010982435491227</v>
      </c>
      <c r="BN232" s="49">
        <f t="shared" ref="BN232:BY232" si="1218">AY232*LN(AY232)</f>
        <v>-0.0114216853708375</v>
      </c>
      <c r="BO232" s="49">
        <f t="shared" si="1218"/>
        <v>-0.0125362310545015</v>
      </c>
      <c r="BP232" s="49">
        <f t="shared" si="1218"/>
        <v>-0.0135680153653271</v>
      </c>
      <c r="BQ232" s="49">
        <f t="shared" si="1218"/>
        <v>-0.0174026298415827</v>
      </c>
      <c r="BR232" s="49">
        <f t="shared" si="1218"/>
        <v>-0.0180384884135331</v>
      </c>
      <c r="BS232" s="49">
        <f t="shared" si="1218"/>
        <v>-0.0134851379358053</v>
      </c>
      <c r="BT232" s="49">
        <f t="shared" si="1218"/>
        <v>-0.0118736155098973</v>
      </c>
      <c r="BU232" s="49">
        <f t="shared" si="1218"/>
        <v>-0.0132934260846891</v>
      </c>
      <c r="BV232" s="49">
        <f t="shared" si="1218"/>
        <v>-0.0128629219668378</v>
      </c>
      <c r="BW232" s="49">
        <f t="shared" si="1218"/>
        <v>-0.0111159473116954</v>
      </c>
      <c r="BX232" s="49">
        <f t="shared" si="1218"/>
        <v>-0.0138254560053323</v>
      </c>
      <c r="BY232" s="49">
        <f t="shared" si="1218"/>
        <v>-0.0113288298585899</v>
      </c>
      <c r="BZ232" s="49">
        <f t="shared" si="1202"/>
        <v>-0.183371416369252</v>
      </c>
      <c r="CA232" s="49"/>
      <c r="CB232" s="49"/>
      <c r="CC232" s="50"/>
      <c r="CD232" s="49"/>
      <c r="CE232" s="49"/>
      <c r="CF232" s="49">
        <f t="shared" si="1203"/>
        <v>0.000183604571102912</v>
      </c>
      <c r="CG232" s="49">
        <f t="shared" ref="CG232:CS232" si="1219">AX232*$CD$246</f>
        <v>0.000171411328307917</v>
      </c>
      <c r="CH232" s="49">
        <f t="shared" si="1219"/>
        <v>0.000179581419926898</v>
      </c>
      <c r="CI232" s="49">
        <f t="shared" si="1219"/>
        <v>0.000200625595309125</v>
      </c>
      <c r="CJ232" s="49">
        <f t="shared" si="1219"/>
        <v>0.000220493772655285</v>
      </c>
      <c r="CK232" s="49">
        <f t="shared" si="1219"/>
        <v>0.000297366907433888</v>
      </c>
      <c r="CL232" s="49">
        <f t="shared" si="1219"/>
        <v>0.000310550464364518</v>
      </c>
      <c r="CM232" s="49">
        <f t="shared" si="1219"/>
        <v>0.00021888451218488</v>
      </c>
      <c r="CN232" s="49">
        <f t="shared" si="1219"/>
        <v>0.000188060984713266</v>
      </c>
      <c r="CO232" s="49">
        <f t="shared" si="1219"/>
        <v>0.000215170834176252</v>
      </c>
      <c r="CP232" s="49">
        <f t="shared" si="1219"/>
        <v>0.000206876953290315</v>
      </c>
      <c r="CQ232" s="49">
        <f t="shared" si="1219"/>
        <v>0.000173887113647002</v>
      </c>
      <c r="CR232" s="49">
        <f t="shared" si="1219"/>
        <v>0.000225507237966933</v>
      </c>
      <c r="CS232" s="49">
        <f t="shared" si="1219"/>
        <v>0.000177848370189539</v>
      </c>
      <c r="CT232" s="49">
        <v>2016</v>
      </c>
    </row>
    <row r="233" ht="22.5" customHeight="1" spans="1:98">
      <c r="A233" s="44">
        <v>2015</v>
      </c>
      <c r="B233" s="44">
        <v>14.31</v>
      </c>
      <c r="C233" s="44">
        <v>12.02</v>
      </c>
      <c r="D233" s="44">
        <v>13.45</v>
      </c>
      <c r="E233" s="44">
        <v>14.04</v>
      </c>
      <c r="F233" s="44">
        <v>20.7</v>
      </c>
      <c r="G233" s="44">
        <v>35.87</v>
      </c>
      <c r="H233" s="44">
        <v>32.89</v>
      </c>
      <c r="I233" s="44">
        <v>19.22</v>
      </c>
      <c r="J233" s="44">
        <v>15.25</v>
      </c>
      <c r="K233" s="44">
        <v>17.72</v>
      </c>
      <c r="L233" s="44">
        <v>13.71</v>
      </c>
      <c r="M233" s="44">
        <v>11.67</v>
      </c>
      <c r="N233" s="44">
        <v>21.63</v>
      </c>
      <c r="O233" s="44">
        <v>12.74</v>
      </c>
      <c r="P233" s="40"/>
      <c r="Q233" s="50"/>
      <c r="R233" s="49">
        <f t="shared" si="1193"/>
        <v>14.549653373987</v>
      </c>
      <c r="S233" s="49">
        <f t="shared" ref="S233:AE233" si="1220">(C233-MIN($B$196:$O$245)/(MAX($B$196:$O$245)-MIN($B$196:$O$245)))</f>
        <v>12.259653373987</v>
      </c>
      <c r="T233" s="49">
        <f t="shared" si="1220"/>
        <v>13.689653373987</v>
      </c>
      <c r="U233" s="49">
        <f t="shared" si="1220"/>
        <v>14.279653373987</v>
      </c>
      <c r="V233" s="49">
        <f t="shared" si="1220"/>
        <v>20.939653373987</v>
      </c>
      <c r="W233" s="49">
        <f t="shared" si="1220"/>
        <v>36.109653373987</v>
      </c>
      <c r="X233" s="49">
        <f t="shared" si="1220"/>
        <v>33.129653373987</v>
      </c>
      <c r="Y233" s="49">
        <f t="shared" si="1220"/>
        <v>19.459653373987</v>
      </c>
      <c r="Z233" s="49">
        <f t="shared" si="1220"/>
        <v>15.489653373987</v>
      </c>
      <c r="AA233" s="49">
        <f t="shared" si="1220"/>
        <v>17.959653373987</v>
      </c>
      <c r="AB233" s="49">
        <f t="shared" si="1220"/>
        <v>13.949653373987</v>
      </c>
      <c r="AC233" s="49">
        <f t="shared" si="1220"/>
        <v>11.909653373987</v>
      </c>
      <c r="AD233" s="49">
        <f t="shared" si="1220"/>
        <v>21.869653373987</v>
      </c>
      <c r="AE233" s="49">
        <f t="shared" si="1220"/>
        <v>12.979653373987</v>
      </c>
      <c r="AF233" s="50"/>
      <c r="AG233" s="49">
        <f t="shared" si="1195"/>
        <v>29.244053373987</v>
      </c>
      <c r="AH233" s="49">
        <f t="shared" ref="AH233:AT233" si="1221">S233+14.6944</f>
        <v>26.954053373987</v>
      </c>
      <c r="AI233" s="49">
        <f t="shared" si="1221"/>
        <v>28.384053373987</v>
      </c>
      <c r="AJ233" s="49">
        <f t="shared" si="1221"/>
        <v>28.974053373987</v>
      </c>
      <c r="AK233" s="49">
        <f t="shared" si="1221"/>
        <v>35.634053373987</v>
      </c>
      <c r="AL233" s="49">
        <f t="shared" si="1221"/>
        <v>50.804053373987</v>
      </c>
      <c r="AM233" s="49">
        <f t="shared" si="1221"/>
        <v>47.824053373987</v>
      </c>
      <c r="AN233" s="49">
        <f t="shared" si="1221"/>
        <v>34.154053373987</v>
      </c>
      <c r="AO233" s="49">
        <f t="shared" si="1221"/>
        <v>30.184053373987</v>
      </c>
      <c r="AP233" s="49">
        <f t="shared" si="1221"/>
        <v>32.654053373987</v>
      </c>
      <c r="AQ233" s="49">
        <f t="shared" si="1221"/>
        <v>28.644053373987</v>
      </c>
      <c r="AR233" s="49">
        <f t="shared" si="1221"/>
        <v>26.604053373987</v>
      </c>
      <c r="AS233" s="49">
        <f t="shared" si="1221"/>
        <v>36.564053373987</v>
      </c>
      <c r="AT233" s="49">
        <f t="shared" si="1221"/>
        <v>27.674053373987</v>
      </c>
      <c r="AU233" s="49">
        <f t="shared" si="1197"/>
        <v>464.296747235818</v>
      </c>
      <c r="AV233" s="50"/>
      <c r="AW233" s="49">
        <f t="shared" si="1198"/>
        <v>0.001822939140252</v>
      </c>
      <c r="AX233" s="49">
        <f t="shared" si="1018"/>
        <v>0.00168019112314947</v>
      </c>
      <c r="AY233" s="49">
        <f t="shared" si="1019"/>
        <v>0.00176933071461524</v>
      </c>
      <c r="AZ233" s="49">
        <f t="shared" si="1020"/>
        <v>0.0018061085880172</v>
      </c>
      <c r="BA233" s="49">
        <f t="shared" si="1021"/>
        <v>0.00222126220980883</v>
      </c>
      <c r="BB233" s="49">
        <f t="shared" ref="BB233:BJ233" si="1222">AL233/$AU$246</f>
        <v>0.00316688990388976</v>
      </c>
      <c r="BC233" s="49">
        <f t="shared" si="1222"/>
        <v>0.00298113047552053</v>
      </c>
      <c r="BD233" s="49">
        <f t="shared" si="1222"/>
        <v>0.00212900584941069</v>
      </c>
      <c r="BE233" s="49">
        <f t="shared" si="1222"/>
        <v>0.00188153439618055</v>
      </c>
      <c r="BF233" s="49">
        <f t="shared" si="1222"/>
        <v>0.0020355027814396</v>
      </c>
      <c r="BG233" s="49">
        <f t="shared" si="1222"/>
        <v>0.00178553791306357</v>
      </c>
      <c r="BH233" s="49">
        <f t="shared" si="1222"/>
        <v>0.00165837374062289</v>
      </c>
      <c r="BI233" s="49">
        <f t="shared" si="1222"/>
        <v>0.0022792341119509</v>
      </c>
      <c r="BJ233" s="49">
        <f t="shared" si="1222"/>
        <v>0.0017250725957756</v>
      </c>
      <c r="BK233" s="49"/>
      <c r="BL233" s="49">
        <f t="shared" si="1200"/>
        <v>-0.0114978334606905</v>
      </c>
      <c r="BM233" s="49">
        <f t="shared" si="1023"/>
        <v>-0.010734485240173</v>
      </c>
      <c r="BN233" s="49">
        <f t="shared" ref="BN233:BY233" si="1223">AY233*LN(AY233)</f>
        <v>-0.0112125210937887</v>
      </c>
      <c r="BO233" s="49">
        <f t="shared" si="1223"/>
        <v>-0.011408430648342</v>
      </c>
      <c r="BP233" s="49">
        <f t="shared" si="1223"/>
        <v>-0.0135712005909786</v>
      </c>
      <c r="BQ233" s="49">
        <f t="shared" si="1223"/>
        <v>-0.0182254681040137</v>
      </c>
      <c r="BR233" s="49">
        <f t="shared" si="1223"/>
        <v>-0.0173366232615896</v>
      </c>
      <c r="BS233" s="49">
        <f t="shared" si="1223"/>
        <v>-0.0130978571961054</v>
      </c>
      <c r="BT233" s="49">
        <f t="shared" si="1223"/>
        <v>-0.0118078845741637</v>
      </c>
      <c r="BU233" s="49">
        <f t="shared" si="1223"/>
        <v>-0.0126140360247663</v>
      </c>
      <c r="BV233" s="49">
        <f t="shared" si="1223"/>
        <v>-0.0112989474027584</v>
      </c>
      <c r="BW233" s="49">
        <f t="shared" si="1223"/>
        <v>-0.0106167724207744</v>
      </c>
      <c r="BX233" s="49">
        <f t="shared" si="1223"/>
        <v>-0.0138666684444216</v>
      </c>
      <c r="BY233" s="49">
        <f t="shared" si="1223"/>
        <v>-0.0109757504895288</v>
      </c>
      <c r="BZ233" s="49">
        <f t="shared" si="1202"/>
        <v>-0.178264478952095</v>
      </c>
      <c r="CA233" s="49"/>
      <c r="CB233" s="49"/>
      <c r="CC233" s="50"/>
      <c r="CD233" s="49"/>
      <c r="CE233" s="49"/>
      <c r="CF233" s="49">
        <f t="shared" si="1203"/>
        <v>0.000181004996496873</v>
      </c>
      <c r="CG233" s="49">
        <f t="shared" ref="CG233:CS233" si="1224">AX233*$CD$246</f>
        <v>0.000166831125430608</v>
      </c>
      <c r="CH233" s="49">
        <f t="shared" si="1224"/>
        <v>0.000175682058017839</v>
      </c>
      <c r="CI233" s="49">
        <f t="shared" si="1224"/>
        <v>0.00017933384139299</v>
      </c>
      <c r="CJ233" s="49">
        <f t="shared" si="1224"/>
        <v>0.000220555667288762</v>
      </c>
      <c r="CK233" s="49">
        <f t="shared" si="1224"/>
        <v>0.000314449826273578</v>
      </c>
      <c r="CL233" s="49">
        <f t="shared" si="1224"/>
        <v>0.000296005225497391</v>
      </c>
      <c r="CM233" s="49">
        <f t="shared" si="1224"/>
        <v>0.000211395261534146</v>
      </c>
      <c r="CN233" s="49">
        <f t="shared" si="1224"/>
        <v>0.000186823092043723</v>
      </c>
      <c r="CO233" s="49">
        <f t="shared" si="1224"/>
        <v>0.000202111066512576</v>
      </c>
      <c r="CP233" s="49">
        <f t="shared" si="1224"/>
        <v>0.000177291318488244</v>
      </c>
      <c r="CQ233" s="49">
        <f t="shared" si="1224"/>
        <v>0.000164664813258909</v>
      </c>
      <c r="CR233" s="49">
        <f t="shared" si="1224"/>
        <v>0.000226311868202136</v>
      </c>
      <c r="CS233" s="49">
        <f t="shared" si="1224"/>
        <v>0.000171287539040962</v>
      </c>
      <c r="CT233" s="49">
        <v>2015</v>
      </c>
    </row>
    <row r="234" ht="22.5" customHeight="1" spans="1:98">
      <c r="A234" s="44">
        <v>2014</v>
      </c>
      <c r="B234" s="44">
        <v>14.16</v>
      </c>
      <c r="C234" s="44">
        <v>11.77</v>
      </c>
      <c r="D234" s="44">
        <v>11.85</v>
      </c>
      <c r="E234" s="44">
        <v>14.6</v>
      </c>
      <c r="F234" s="44">
        <v>21.39</v>
      </c>
      <c r="G234" s="44">
        <v>35.59</v>
      </c>
      <c r="H234" s="44">
        <v>31.67</v>
      </c>
      <c r="I234" s="44">
        <v>18.3</v>
      </c>
      <c r="J234" s="44">
        <v>14.42</v>
      </c>
      <c r="K234" s="44">
        <v>17.03</v>
      </c>
      <c r="L234" s="44">
        <v>11.16</v>
      </c>
      <c r="M234" s="44">
        <v>9.51</v>
      </c>
      <c r="N234" s="44">
        <v>21.76</v>
      </c>
      <c r="O234" s="44">
        <v>11.29</v>
      </c>
      <c r="P234" s="40"/>
      <c r="Q234" s="50"/>
      <c r="R234" s="49">
        <f t="shared" si="1193"/>
        <v>14.399653373987</v>
      </c>
      <c r="S234" s="49">
        <f t="shared" ref="S234:AE234" si="1225">(C234-MIN($B$196:$O$245)/(MAX($B$196:$O$245)-MIN($B$196:$O$245)))</f>
        <v>12.009653373987</v>
      </c>
      <c r="T234" s="49">
        <f t="shared" si="1225"/>
        <v>12.089653373987</v>
      </c>
      <c r="U234" s="49">
        <f t="shared" si="1225"/>
        <v>14.839653373987</v>
      </c>
      <c r="V234" s="49">
        <f t="shared" si="1225"/>
        <v>21.629653373987</v>
      </c>
      <c r="W234" s="49">
        <f t="shared" si="1225"/>
        <v>35.829653373987</v>
      </c>
      <c r="X234" s="49">
        <f t="shared" si="1225"/>
        <v>31.909653373987</v>
      </c>
      <c r="Y234" s="49">
        <f t="shared" si="1225"/>
        <v>18.539653373987</v>
      </c>
      <c r="Z234" s="49">
        <f t="shared" si="1225"/>
        <v>14.659653373987</v>
      </c>
      <c r="AA234" s="49">
        <f t="shared" si="1225"/>
        <v>17.269653373987</v>
      </c>
      <c r="AB234" s="49">
        <f t="shared" si="1225"/>
        <v>11.399653373987</v>
      </c>
      <c r="AC234" s="49">
        <f t="shared" si="1225"/>
        <v>9.749653373987</v>
      </c>
      <c r="AD234" s="49">
        <f t="shared" si="1225"/>
        <v>21.999653373987</v>
      </c>
      <c r="AE234" s="49">
        <f t="shared" si="1225"/>
        <v>11.529653373987</v>
      </c>
      <c r="AF234" s="50"/>
      <c r="AG234" s="49">
        <f t="shared" si="1195"/>
        <v>29.094053373987</v>
      </c>
      <c r="AH234" s="49">
        <f t="shared" ref="AH234:AT234" si="1226">S234+14.6944</f>
        <v>26.704053373987</v>
      </c>
      <c r="AI234" s="49">
        <f t="shared" si="1226"/>
        <v>26.784053373987</v>
      </c>
      <c r="AJ234" s="49">
        <f t="shared" si="1226"/>
        <v>29.534053373987</v>
      </c>
      <c r="AK234" s="49">
        <f t="shared" si="1226"/>
        <v>36.324053373987</v>
      </c>
      <c r="AL234" s="49">
        <f t="shared" si="1226"/>
        <v>50.524053373987</v>
      </c>
      <c r="AM234" s="49">
        <f t="shared" si="1226"/>
        <v>46.604053373987</v>
      </c>
      <c r="AN234" s="49">
        <f t="shared" si="1226"/>
        <v>33.234053373987</v>
      </c>
      <c r="AO234" s="49">
        <f t="shared" si="1226"/>
        <v>29.354053373987</v>
      </c>
      <c r="AP234" s="49">
        <f t="shared" si="1226"/>
        <v>31.964053373987</v>
      </c>
      <c r="AQ234" s="49">
        <f t="shared" si="1226"/>
        <v>26.094053373987</v>
      </c>
      <c r="AR234" s="49">
        <f t="shared" si="1226"/>
        <v>24.444053373987</v>
      </c>
      <c r="AS234" s="49">
        <f t="shared" si="1226"/>
        <v>36.694053373987</v>
      </c>
      <c r="AT234" s="49">
        <f t="shared" si="1226"/>
        <v>26.224053373987</v>
      </c>
      <c r="AU234" s="49">
        <f t="shared" si="1197"/>
        <v>453.576747235818</v>
      </c>
      <c r="AV234" s="50"/>
      <c r="AW234" s="49">
        <f t="shared" si="1198"/>
        <v>0.00181358883345489</v>
      </c>
      <c r="AX234" s="49">
        <f t="shared" si="1018"/>
        <v>0.00166460727848763</v>
      </c>
      <c r="AY234" s="49">
        <f t="shared" si="1019"/>
        <v>0.00166959410877942</v>
      </c>
      <c r="AZ234" s="49">
        <f t="shared" si="1020"/>
        <v>0.00184101640005974</v>
      </c>
      <c r="BA234" s="49">
        <f t="shared" si="1021"/>
        <v>0.00226427362107553</v>
      </c>
      <c r="BB234" s="49">
        <f t="shared" ref="BB234:BJ234" si="1227">AL234/$AU$246</f>
        <v>0.00314943599786849</v>
      </c>
      <c r="BC234" s="49">
        <f t="shared" si="1227"/>
        <v>0.00290508131357071</v>
      </c>
      <c r="BD234" s="49">
        <f t="shared" si="1227"/>
        <v>0.00207165730105509</v>
      </c>
      <c r="BE234" s="49">
        <f t="shared" si="1227"/>
        <v>0.00182979603190321</v>
      </c>
      <c r="BF234" s="49">
        <f t="shared" si="1227"/>
        <v>0.0019924913701729</v>
      </c>
      <c r="BG234" s="49">
        <f t="shared" si="1227"/>
        <v>0.00162658269751272</v>
      </c>
      <c r="BH234" s="49">
        <f t="shared" si="1227"/>
        <v>0.00152372932274452</v>
      </c>
      <c r="BI234" s="49">
        <f t="shared" si="1227"/>
        <v>0.00228733771117506</v>
      </c>
      <c r="BJ234" s="49">
        <f t="shared" si="1227"/>
        <v>0.00163468629673688</v>
      </c>
      <c r="BK234" s="49"/>
      <c r="BL234" s="49">
        <f t="shared" si="1200"/>
        <v>-0.0114481845079754</v>
      </c>
      <c r="BM234" s="49">
        <f t="shared" si="1023"/>
        <v>-0.0106504337793769</v>
      </c>
      <c r="BN234" s="49">
        <f t="shared" ref="BN234:BY234" si="1228">AY234*LN(AY234)</f>
        <v>-0.0106773460550412</v>
      </c>
      <c r="BO234" s="49">
        <f t="shared" si="1228"/>
        <v>-0.0115936856579261</v>
      </c>
      <c r="BP234" s="49">
        <f t="shared" si="1228"/>
        <v>-0.013790561361569</v>
      </c>
      <c r="BQ234" s="49">
        <f t="shared" si="1228"/>
        <v>-0.0181424265027199</v>
      </c>
      <c r="BR234" s="49">
        <f t="shared" si="1228"/>
        <v>-0.0169694337506421</v>
      </c>
      <c r="BS234" s="49">
        <f t="shared" si="1228"/>
        <v>-0.0128016123091474</v>
      </c>
      <c r="BT234" s="49">
        <f t="shared" si="1228"/>
        <v>-0.0115342121974054</v>
      </c>
      <c r="BU234" s="49">
        <f t="shared" si="1228"/>
        <v>-0.0123900475223874</v>
      </c>
      <c r="BV234" s="49">
        <f t="shared" si="1228"/>
        <v>-0.010444733134776</v>
      </c>
      <c r="BW234" s="49">
        <f t="shared" si="1228"/>
        <v>-0.00988381416401115</v>
      </c>
      <c r="BX234" s="49">
        <f t="shared" si="1228"/>
        <v>-0.013907852071877</v>
      </c>
      <c r="BY234" s="49">
        <f t="shared" si="1228"/>
        <v>-0.0104886448137715</v>
      </c>
      <c r="BZ234" s="49">
        <f t="shared" si="1202"/>
        <v>-0.174722987828627</v>
      </c>
      <c r="CA234" s="49"/>
      <c r="CB234" s="49"/>
      <c r="CC234" s="50"/>
      <c r="CD234" s="49"/>
      <c r="CE234" s="49"/>
      <c r="CF234" s="49">
        <f t="shared" si="1203"/>
        <v>0.000180076576994716</v>
      </c>
      <c r="CG234" s="49">
        <f t="shared" ref="CG234:CS234" si="1229">AX234*$CD$246</f>
        <v>0.00016528375959368</v>
      </c>
      <c r="CH234" s="49">
        <f t="shared" si="1229"/>
        <v>0.000165778916661497</v>
      </c>
      <c r="CI234" s="49">
        <f t="shared" si="1229"/>
        <v>0.00018279994086771</v>
      </c>
      <c r="CJ234" s="49">
        <f t="shared" si="1229"/>
        <v>0.000224826396998685</v>
      </c>
      <c r="CK234" s="49">
        <f t="shared" si="1229"/>
        <v>0.000312716776536218</v>
      </c>
      <c r="CL234" s="49">
        <f t="shared" si="1229"/>
        <v>0.000288454080213181</v>
      </c>
      <c r="CM234" s="49">
        <f t="shared" si="1229"/>
        <v>0.00020570095525425</v>
      </c>
      <c r="CN234" s="49">
        <f t="shared" si="1229"/>
        <v>0.000181685837465121</v>
      </c>
      <c r="CO234" s="49">
        <f t="shared" si="1229"/>
        <v>0.000197840336802654</v>
      </c>
      <c r="CP234" s="49">
        <f t="shared" si="1229"/>
        <v>0.000161508186951575</v>
      </c>
      <c r="CQ234" s="49">
        <f t="shared" si="1229"/>
        <v>0.000151295572427847</v>
      </c>
      <c r="CR234" s="49">
        <f t="shared" si="1229"/>
        <v>0.000227116498437339</v>
      </c>
      <c r="CS234" s="49">
        <f t="shared" si="1229"/>
        <v>0.000162312817186778</v>
      </c>
      <c r="CT234" s="49">
        <v>2014</v>
      </c>
    </row>
    <row r="235" ht="22.5" customHeight="1" spans="1:98">
      <c r="A235" s="44">
        <v>2013</v>
      </c>
      <c r="B235" s="44">
        <v>14.28</v>
      </c>
      <c r="C235" s="44">
        <v>11.36</v>
      </c>
      <c r="D235" s="44">
        <v>10.69</v>
      </c>
      <c r="E235" s="44">
        <v>14.32</v>
      </c>
      <c r="F235" s="44">
        <v>20.94</v>
      </c>
      <c r="G235" s="44">
        <v>38.32</v>
      </c>
      <c r="H235" s="44">
        <v>33.62</v>
      </c>
      <c r="I235" s="44">
        <v>19.75</v>
      </c>
      <c r="J235" s="44">
        <v>14.24</v>
      </c>
      <c r="K235" s="44">
        <v>17.3</v>
      </c>
      <c r="L235" s="44">
        <v>10.92</v>
      </c>
      <c r="M235" s="44">
        <v>8.91</v>
      </c>
      <c r="N235" s="44">
        <v>18.7</v>
      </c>
      <c r="O235" s="44">
        <v>11.43</v>
      </c>
      <c r="P235" s="40"/>
      <c r="Q235" s="50"/>
      <c r="R235" s="49">
        <f t="shared" si="1193"/>
        <v>14.519653373987</v>
      </c>
      <c r="S235" s="49">
        <f t="shared" ref="S235:AE235" si="1230">(C235-MIN($B$196:$O$245)/(MAX($B$196:$O$245)-MIN($B$196:$O$245)))</f>
        <v>11.599653373987</v>
      </c>
      <c r="T235" s="49">
        <f t="shared" si="1230"/>
        <v>10.929653373987</v>
      </c>
      <c r="U235" s="49">
        <f t="shared" si="1230"/>
        <v>14.559653373987</v>
      </c>
      <c r="V235" s="49">
        <f t="shared" si="1230"/>
        <v>21.179653373987</v>
      </c>
      <c r="W235" s="49">
        <f t="shared" si="1230"/>
        <v>38.559653373987</v>
      </c>
      <c r="X235" s="49">
        <f t="shared" si="1230"/>
        <v>33.859653373987</v>
      </c>
      <c r="Y235" s="49">
        <f t="shared" si="1230"/>
        <v>19.989653373987</v>
      </c>
      <c r="Z235" s="49">
        <f t="shared" si="1230"/>
        <v>14.479653373987</v>
      </c>
      <c r="AA235" s="49">
        <f t="shared" si="1230"/>
        <v>17.539653373987</v>
      </c>
      <c r="AB235" s="49">
        <f t="shared" si="1230"/>
        <v>11.159653373987</v>
      </c>
      <c r="AC235" s="49">
        <f t="shared" si="1230"/>
        <v>9.149653373987</v>
      </c>
      <c r="AD235" s="49">
        <f t="shared" si="1230"/>
        <v>18.939653373987</v>
      </c>
      <c r="AE235" s="49">
        <f t="shared" si="1230"/>
        <v>11.669653373987</v>
      </c>
      <c r="AF235" s="50"/>
      <c r="AG235" s="49">
        <f t="shared" si="1195"/>
        <v>29.214053373987</v>
      </c>
      <c r="AH235" s="49">
        <f t="shared" ref="AH235:AT235" si="1231">S235+14.6944</f>
        <v>26.294053373987</v>
      </c>
      <c r="AI235" s="49">
        <f t="shared" si="1231"/>
        <v>25.624053373987</v>
      </c>
      <c r="AJ235" s="49">
        <f t="shared" si="1231"/>
        <v>29.254053373987</v>
      </c>
      <c r="AK235" s="49">
        <f t="shared" si="1231"/>
        <v>35.874053373987</v>
      </c>
      <c r="AL235" s="49">
        <f t="shared" si="1231"/>
        <v>53.254053373987</v>
      </c>
      <c r="AM235" s="49">
        <f t="shared" si="1231"/>
        <v>48.554053373987</v>
      </c>
      <c r="AN235" s="49">
        <f t="shared" si="1231"/>
        <v>34.684053373987</v>
      </c>
      <c r="AO235" s="49">
        <f t="shared" si="1231"/>
        <v>29.174053373987</v>
      </c>
      <c r="AP235" s="49">
        <f t="shared" si="1231"/>
        <v>32.234053373987</v>
      </c>
      <c r="AQ235" s="49">
        <f t="shared" si="1231"/>
        <v>25.854053373987</v>
      </c>
      <c r="AR235" s="49">
        <f t="shared" si="1231"/>
        <v>23.844053373987</v>
      </c>
      <c r="AS235" s="49">
        <f t="shared" si="1231"/>
        <v>33.634053373987</v>
      </c>
      <c r="AT235" s="49">
        <f t="shared" si="1231"/>
        <v>26.364053373987</v>
      </c>
      <c r="AU235" s="49">
        <f t="shared" si="1197"/>
        <v>453.856747235818</v>
      </c>
      <c r="AV235" s="50"/>
      <c r="AW235" s="49">
        <f t="shared" si="1198"/>
        <v>0.00182106907889258</v>
      </c>
      <c r="AX235" s="49">
        <f t="shared" si="1018"/>
        <v>0.0016390497732422</v>
      </c>
      <c r="AY235" s="49">
        <f t="shared" si="1019"/>
        <v>0.00159728506954844</v>
      </c>
      <c r="AZ235" s="49">
        <f t="shared" si="1020"/>
        <v>0.00182356249403847</v>
      </c>
      <c r="BA235" s="49">
        <f t="shared" si="1021"/>
        <v>0.0022362227006842</v>
      </c>
      <c r="BB235" s="49">
        <f t="shared" ref="BB235:BJ235" si="1232">AL235/$AU$246</f>
        <v>0.00331961158157586</v>
      </c>
      <c r="BC235" s="49">
        <f t="shared" si="1232"/>
        <v>0.00302663530193312</v>
      </c>
      <c r="BD235" s="49">
        <f t="shared" si="1232"/>
        <v>0.00216204360009381</v>
      </c>
      <c r="BE235" s="49">
        <f t="shared" si="1232"/>
        <v>0.00181857566374668</v>
      </c>
      <c r="BF235" s="49">
        <f t="shared" si="1232"/>
        <v>0.0020093219224077</v>
      </c>
      <c r="BG235" s="49">
        <f t="shared" si="1232"/>
        <v>0.00161162220663734</v>
      </c>
      <c r="BH235" s="49">
        <f t="shared" si="1232"/>
        <v>0.00148632809555609</v>
      </c>
      <c r="BI235" s="49">
        <f t="shared" si="1232"/>
        <v>0.00209659145251405</v>
      </c>
      <c r="BJ235" s="49">
        <f t="shared" si="1232"/>
        <v>0.00164341324974751</v>
      </c>
      <c r="BK235" s="49"/>
      <c r="BL235" s="49">
        <f t="shared" si="1200"/>
        <v>-0.0114879075148437</v>
      </c>
      <c r="BM235" s="49">
        <f t="shared" si="1023"/>
        <v>-0.0105122729120438</v>
      </c>
      <c r="BN235" s="49">
        <f t="shared" ref="BN235:BY235" si="1233">AY235*LN(AY235)</f>
        <v>-0.0102856372173426</v>
      </c>
      <c r="BO235" s="49">
        <f t="shared" si="1233"/>
        <v>-0.0115011416828973</v>
      </c>
      <c r="BP235" s="49">
        <f t="shared" si="1233"/>
        <v>-0.0136475936395303</v>
      </c>
      <c r="BQ235" s="49">
        <f t="shared" si="1233"/>
        <v>-0.0189480358316107</v>
      </c>
      <c r="BR235" s="49">
        <f t="shared" si="1233"/>
        <v>-0.017555404055027</v>
      </c>
      <c r="BS235" s="49">
        <f t="shared" si="1233"/>
        <v>-0.0132678159733144</v>
      </c>
      <c r="BT235" s="49">
        <f t="shared" si="1233"/>
        <v>-0.0114746699327949</v>
      </c>
      <c r="BU235" s="49">
        <f t="shared" si="1233"/>
        <v>-0.0124778046780391</v>
      </c>
      <c r="BV235" s="49">
        <f t="shared" si="1233"/>
        <v>-0.0103635592035778</v>
      </c>
      <c r="BW235" s="49">
        <f t="shared" si="1233"/>
        <v>-0.00967814597371311</v>
      </c>
      <c r="BX235" s="49">
        <f t="shared" si="1233"/>
        <v>-0.0129306069584631</v>
      </c>
      <c r="BY235" s="49">
        <f t="shared" si="1233"/>
        <v>-0.0105358893938601</v>
      </c>
      <c r="BZ235" s="49">
        <f t="shared" si="1202"/>
        <v>-0.174666484967058</v>
      </c>
      <c r="CA235" s="49"/>
      <c r="CB235" s="49"/>
      <c r="CC235" s="50"/>
      <c r="CD235" s="49"/>
      <c r="CE235" s="49"/>
      <c r="CF235" s="49">
        <f t="shared" si="1203"/>
        <v>0.000180819312596441</v>
      </c>
      <c r="CG235" s="49">
        <f t="shared" ref="CG235:CS235" si="1234">AX235*$CD$246</f>
        <v>0.000162746079621117</v>
      </c>
      <c r="CH235" s="49">
        <f t="shared" si="1234"/>
        <v>0.000158599139178149</v>
      </c>
      <c r="CI235" s="49">
        <f t="shared" si="1234"/>
        <v>0.00018106689113035</v>
      </c>
      <c r="CJ235" s="49">
        <f t="shared" si="1234"/>
        <v>0.000222041138492214</v>
      </c>
      <c r="CK235" s="49">
        <f t="shared" si="1234"/>
        <v>0.000329614011475476</v>
      </c>
      <c r="CL235" s="49">
        <f t="shared" si="1234"/>
        <v>0.000300523533741222</v>
      </c>
      <c r="CM235" s="49">
        <f t="shared" si="1234"/>
        <v>0.000214675677108435</v>
      </c>
      <c r="CN235" s="49">
        <f t="shared" si="1234"/>
        <v>0.000180571734062533</v>
      </c>
      <c r="CO235" s="49">
        <f t="shared" si="1234"/>
        <v>0.000199511491906536</v>
      </c>
      <c r="CP235" s="49">
        <f t="shared" si="1234"/>
        <v>0.000160022715748123</v>
      </c>
      <c r="CQ235" s="49">
        <f t="shared" si="1234"/>
        <v>0.000147581894419219</v>
      </c>
      <c r="CR235" s="49">
        <f t="shared" si="1234"/>
        <v>0.000208176740593335</v>
      </c>
      <c r="CS235" s="49">
        <f t="shared" si="1234"/>
        <v>0.000163179342055457</v>
      </c>
      <c r="CT235" s="49">
        <v>2013</v>
      </c>
    </row>
    <row r="236" ht="22.5" customHeight="1" spans="1:98">
      <c r="A236" s="44" t="s">
        <v>72</v>
      </c>
      <c r="B236" s="44">
        <v>11.104</v>
      </c>
      <c r="C236" s="44">
        <v>10.427</v>
      </c>
      <c r="D236" s="44">
        <v>8.061</v>
      </c>
      <c r="E236" s="44">
        <v>6.602</v>
      </c>
      <c r="F236" s="44">
        <v>7.798</v>
      </c>
      <c r="G236" s="44">
        <v>7.213</v>
      </c>
      <c r="H236" s="44">
        <v>5.805</v>
      </c>
      <c r="I236" s="44">
        <v>4.996</v>
      </c>
      <c r="J236" s="44">
        <v>5.45</v>
      </c>
      <c r="K236" s="44">
        <v>7.221</v>
      </c>
      <c r="L236" s="44">
        <v>5.441</v>
      </c>
      <c r="M236" s="44">
        <v>6.386</v>
      </c>
      <c r="N236" s="44">
        <v>5.824</v>
      </c>
      <c r="O236" s="44">
        <v>5.762</v>
      </c>
      <c r="P236" s="40"/>
      <c r="Q236" s="50"/>
      <c r="R236" s="49">
        <f t="shared" si="1193"/>
        <v>11.343653373987</v>
      </c>
      <c r="S236" s="49">
        <f t="shared" ref="S236:AE236" si="1235">(C236-MIN($B$196:$O$245)/(MAX($B$196:$O$245)-MIN($B$196:$O$245)))</f>
        <v>10.666653373987</v>
      </c>
      <c r="T236" s="49">
        <f t="shared" si="1235"/>
        <v>8.300653373987</v>
      </c>
      <c r="U236" s="49">
        <f t="shared" si="1235"/>
        <v>6.841653373987</v>
      </c>
      <c r="V236" s="49">
        <f t="shared" si="1235"/>
        <v>8.037653373987</v>
      </c>
      <c r="W236" s="49">
        <f t="shared" si="1235"/>
        <v>7.452653373987</v>
      </c>
      <c r="X236" s="49">
        <f t="shared" si="1235"/>
        <v>6.044653373987</v>
      </c>
      <c r="Y236" s="49">
        <f t="shared" si="1235"/>
        <v>5.235653373987</v>
      </c>
      <c r="Z236" s="49">
        <f t="shared" si="1235"/>
        <v>5.689653373987</v>
      </c>
      <c r="AA236" s="49">
        <f t="shared" si="1235"/>
        <v>7.460653373987</v>
      </c>
      <c r="AB236" s="49">
        <f t="shared" si="1235"/>
        <v>5.680653373987</v>
      </c>
      <c r="AC236" s="49">
        <f t="shared" si="1235"/>
        <v>6.625653373987</v>
      </c>
      <c r="AD236" s="49">
        <f t="shared" si="1235"/>
        <v>6.063653373987</v>
      </c>
      <c r="AE236" s="49">
        <f t="shared" si="1235"/>
        <v>6.001653373987</v>
      </c>
      <c r="AF236" s="50"/>
      <c r="AG236" s="49">
        <f t="shared" si="1195"/>
        <v>26.038053373987</v>
      </c>
      <c r="AH236" s="49">
        <f t="shared" ref="AH236:AT236" si="1236">S236+14.6944</f>
        <v>25.361053373987</v>
      </c>
      <c r="AI236" s="49">
        <f t="shared" si="1236"/>
        <v>22.995053373987</v>
      </c>
      <c r="AJ236" s="49">
        <f t="shared" si="1236"/>
        <v>21.536053373987</v>
      </c>
      <c r="AK236" s="49">
        <f t="shared" si="1236"/>
        <v>22.732053373987</v>
      </c>
      <c r="AL236" s="49">
        <f t="shared" si="1236"/>
        <v>22.147053373987</v>
      </c>
      <c r="AM236" s="49">
        <f t="shared" si="1236"/>
        <v>20.739053373987</v>
      </c>
      <c r="AN236" s="49">
        <f t="shared" si="1236"/>
        <v>19.930053373987</v>
      </c>
      <c r="AO236" s="49">
        <f t="shared" si="1236"/>
        <v>20.384053373987</v>
      </c>
      <c r="AP236" s="49">
        <f t="shared" si="1236"/>
        <v>22.155053373987</v>
      </c>
      <c r="AQ236" s="49">
        <f t="shared" si="1236"/>
        <v>20.375053373987</v>
      </c>
      <c r="AR236" s="49">
        <f t="shared" si="1236"/>
        <v>21.320053373987</v>
      </c>
      <c r="AS236" s="49">
        <f t="shared" si="1236"/>
        <v>20.758053373987</v>
      </c>
      <c r="AT236" s="49">
        <f t="shared" si="1236"/>
        <v>20.696053373987</v>
      </c>
      <c r="AU236" s="49">
        <f t="shared" si="1197"/>
        <v>307.166747235818</v>
      </c>
      <c r="AV236" s="50"/>
      <c r="AW236" s="49">
        <f t="shared" si="1198"/>
        <v>0.00162309191630846</v>
      </c>
      <c r="AX236" s="49">
        <f t="shared" si="1018"/>
        <v>0.00158089086496418</v>
      </c>
      <c r="AY236" s="49">
        <f t="shared" si="1019"/>
        <v>0.00143340535908445</v>
      </c>
      <c r="AZ236" s="49">
        <f t="shared" si="1020"/>
        <v>0.00134245804163791</v>
      </c>
      <c r="BA236" s="49">
        <f t="shared" si="1021"/>
        <v>0.00141701115450019</v>
      </c>
      <c r="BB236" s="49">
        <f t="shared" ref="BB236:BJ236" si="1237">AL236/$AU$246</f>
        <v>0.00138054495799146</v>
      </c>
      <c r="BC236" s="49">
        <f t="shared" si="1237"/>
        <v>0.00129277674485594</v>
      </c>
      <c r="BD236" s="49">
        <f t="shared" si="1237"/>
        <v>0.0012423474235302</v>
      </c>
      <c r="BE236" s="49">
        <f t="shared" si="1237"/>
        <v>0.00127064768543611</v>
      </c>
      <c r="BF236" s="49">
        <f t="shared" si="1237"/>
        <v>0.00138104364102064</v>
      </c>
      <c r="BG236" s="49">
        <f t="shared" si="1237"/>
        <v>0.00127008666702829</v>
      </c>
      <c r="BH236" s="49">
        <f t="shared" si="1237"/>
        <v>0.00132899359985007</v>
      </c>
      <c r="BI236" s="49">
        <f t="shared" si="1237"/>
        <v>0.00129396111705024</v>
      </c>
      <c r="BJ236" s="49">
        <f t="shared" si="1237"/>
        <v>0.0012900963235741</v>
      </c>
      <c r="BK236" s="49"/>
      <c r="BL236" s="49">
        <f t="shared" si="1200"/>
        <v>-0.0104258049050649</v>
      </c>
      <c r="BM236" s="49">
        <f t="shared" si="1023"/>
        <v>-0.0101963773397905</v>
      </c>
      <c r="BN236" s="49">
        <f t="shared" ref="BN236:BY236" si="1238">AY236*LN(AY236)</f>
        <v>-0.00938551156033048</v>
      </c>
      <c r="BO236" s="49">
        <f t="shared" si="1238"/>
        <v>-0.00887801465240223</v>
      </c>
      <c r="BP236" s="49">
        <f t="shared" si="1238"/>
        <v>-0.00929446728219578</v>
      </c>
      <c r="BQ236" s="49">
        <f t="shared" si="1238"/>
        <v>-0.00909127090502907</v>
      </c>
      <c r="BR236" s="49">
        <f t="shared" si="1238"/>
        <v>-0.00859821011444505</v>
      </c>
      <c r="BS236" s="49">
        <f t="shared" si="1238"/>
        <v>-0.00831223926091765</v>
      </c>
      <c r="BT236" s="49">
        <f t="shared" si="1238"/>
        <v>-0.00847296913487067</v>
      </c>
      <c r="BU236" s="49">
        <f t="shared" si="1238"/>
        <v>-0.00909405609780586</v>
      </c>
      <c r="BV236" s="49">
        <f t="shared" si="1238"/>
        <v>-0.00846978903046209</v>
      </c>
      <c r="BW236" s="49">
        <f t="shared" si="1238"/>
        <v>-0.00880236758534371</v>
      </c>
      <c r="BX236" s="49">
        <f t="shared" si="1238"/>
        <v>-0.00860490241536245</v>
      </c>
      <c r="BY236" s="49">
        <f t="shared" si="1238"/>
        <v>-0.0085830603726437</v>
      </c>
      <c r="BZ236" s="49">
        <f t="shared" si="1202"/>
        <v>-0.126209040656664</v>
      </c>
      <c r="CA236" s="49"/>
      <c r="CB236" s="49"/>
      <c r="CC236" s="50"/>
      <c r="CD236" s="49"/>
      <c r="CE236" s="49"/>
      <c r="CF236" s="49">
        <f t="shared" si="1203"/>
        <v>0.000161161577004103</v>
      </c>
      <c r="CG236" s="49">
        <f t="shared" ref="CG236:CS236" si="1239">AX236*$CD$246</f>
        <v>0.000156971310317701</v>
      </c>
      <c r="CH236" s="49">
        <f t="shared" si="1239"/>
        <v>0.00014232704003701</v>
      </c>
      <c r="CI236" s="49">
        <f t="shared" si="1239"/>
        <v>0.000133296613012696</v>
      </c>
      <c r="CJ236" s="49">
        <f t="shared" si="1239"/>
        <v>0.000140699211176562</v>
      </c>
      <c r="CK236" s="49">
        <f t="shared" si="1239"/>
        <v>0.000137078375118149</v>
      </c>
      <c r="CL236" s="49">
        <f t="shared" si="1239"/>
        <v>0.000128363610724568</v>
      </c>
      <c r="CM236" s="49">
        <f t="shared" si="1239"/>
        <v>0.000123356334876268</v>
      </c>
      <c r="CN236" s="49">
        <f t="shared" si="1239"/>
        <v>0.00012616635123613</v>
      </c>
      <c r="CO236" s="49">
        <f t="shared" si="1239"/>
        <v>0.000137127890824931</v>
      </c>
      <c r="CP236" s="49">
        <f t="shared" si="1239"/>
        <v>0.000126110646066001</v>
      </c>
      <c r="CQ236" s="49">
        <f t="shared" si="1239"/>
        <v>0.00013195968892959</v>
      </c>
      <c r="CR236" s="49">
        <f t="shared" si="1239"/>
        <v>0.000128481210528175</v>
      </c>
      <c r="CS236" s="49">
        <f t="shared" si="1239"/>
        <v>0.000128097463800617</v>
      </c>
      <c r="CT236" s="49" t="s">
        <v>72</v>
      </c>
    </row>
    <row r="237" ht="22.5" customHeight="1" spans="1:98">
      <c r="A237" s="44">
        <v>2021</v>
      </c>
      <c r="B237" s="44">
        <v>10.67</v>
      </c>
      <c r="C237" s="44">
        <v>9.907</v>
      </c>
      <c r="D237" s="44">
        <v>7.853</v>
      </c>
      <c r="E237" s="44">
        <v>6.298</v>
      </c>
      <c r="F237" s="44">
        <v>7.382</v>
      </c>
      <c r="G237" s="44">
        <v>6.807</v>
      </c>
      <c r="H237" s="44">
        <v>5.495</v>
      </c>
      <c r="I237" s="44">
        <v>4.677</v>
      </c>
      <c r="J237" s="44">
        <v>5.056</v>
      </c>
      <c r="K237" s="44">
        <v>6.839</v>
      </c>
      <c r="L237" s="44">
        <v>5.244</v>
      </c>
      <c r="M237" s="44">
        <v>6.084</v>
      </c>
      <c r="N237" s="44">
        <v>5.408</v>
      </c>
      <c r="O237" s="44">
        <v>5.499</v>
      </c>
      <c r="P237" s="40"/>
      <c r="Q237" s="50"/>
      <c r="R237" s="49">
        <f t="shared" si="1193"/>
        <v>10.909653373987</v>
      </c>
      <c r="S237" s="49">
        <f t="shared" ref="S237:AE237" si="1240">(C237-MIN($B$196:$O$245)/(MAX($B$196:$O$245)-MIN($B$196:$O$245)))</f>
        <v>10.146653373987</v>
      </c>
      <c r="T237" s="49">
        <f t="shared" si="1240"/>
        <v>8.092653373987</v>
      </c>
      <c r="U237" s="49">
        <f t="shared" si="1240"/>
        <v>6.537653373987</v>
      </c>
      <c r="V237" s="49">
        <f t="shared" si="1240"/>
        <v>7.621653373987</v>
      </c>
      <c r="W237" s="49">
        <f t="shared" si="1240"/>
        <v>7.046653373987</v>
      </c>
      <c r="X237" s="49">
        <f t="shared" si="1240"/>
        <v>5.734653373987</v>
      </c>
      <c r="Y237" s="49">
        <f t="shared" si="1240"/>
        <v>4.916653373987</v>
      </c>
      <c r="Z237" s="49">
        <f t="shared" si="1240"/>
        <v>5.295653373987</v>
      </c>
      <c r="AA237" s="49">
        <f t="shared" si="1240"/>
        <v>7.078653373987</v>
      </c>
      <c r="AB237" s="49">
        <f t="shared" si="1240"/>
        <v>5.483653373987</v>
      </c>
      <c r="AC237" s="49">
        <f t="shared" si="1240"/>
        <v>6.323653373987</v>
      </c>
      <c r="AD237" s="49">
        <f t="shared" si="1240"/>
        <v>5.647653373987</v>
      </c>
      <c r="AE237" s="49">
        <f t="shared" si="1240"/>
        <v>5.738653373987</v>
      </c>
      <c r="AF237" s="50"/>
      <c r="AG237" s="49">
        <f t="shared" si="1195"/>
        <v>25.604053373987</v>
      </c>
      <c r="AH237" s="49">
        <f t="shared" ref="AH237:AT237" si="1241">S237+14.6944</f>
        <v>24.841053373987</v>
      </c>
      <c r="AI237" s="49">
        <f t="shared" si="1241"/>
        <v>22.787053373987</v>
      </c>
      <c r="AJ237" s="49">
        <f t="shared" si="1241"/>
        <v>21.232053373987</v>
      </c>
      <c r="AK237" s="49">
        <f t="shared" si="1241"/>
        <v>22.316053373987</v>
      </c>
      <c r="AL237" s="49">
        <f t="shared" si="1241"/>
        <v>21.741053373987</v>
      </c>
      <c r="AM237" s="49">
        <f t="shared" si="1241"/>
        <v>20.429053373987</v>
      </c>
      <c r="AN237" s="49">
        <f t="shared" si="1241"/>
        <v>19.611053373987</v>
      </c>
      <c r="AO237" s="49">
        <f t="shared" si="1241"/>
        <v>19.990053373987</v>
      </c>
      <c r="AP237" s="49">
        <f t="shared" si="1241"/>
        <v>21.773053373987</v>
      </c>
      <c r="AQ237" s="49">
        <f t="shared" si="1241"/>
        <v>20.178053373987</v>
      </c>
      <c r="AR237" s="49">
        <f t="shared" si="1241"/>
        <v>21.018053373987</v>
      </c>
      <c r="AS237" s="49">
        <f t="shared" si="1241"/>
        <v>20.342053373987</v>
      </c>
      <c r="AT237" s="49">
        <f t="shared" si="1241"/>
        <v>20.433053373987</v>
      </c>
      <c r="AU237" s="49">
        <f t="shared" si="1197"/>
        <v>302.295747235818</v>
      </c>
      <c r="AV237" s="50"/>
      <c r="AW237" s="49">
        <f t="shared" si="1198"/>
        <v>0.0015960383619755</v>
      </c>
      <c r="AX237" s="49">
        <f t="shared" si="1018"/>
        <v>0.00154847646806754</v>
      </c>
      <c r="AY237" s="49">
        <f t="shared" si="1019"/>
        <v>0.00142043960032579</v>
      </c>
      <c r="AZ237" s="49">
        <f t="shared" si="1020"/>
        <v>0.0013235080865291</v>
      </c>
      <c r="BA237" s="49">
        <f t="shared" si="1021"/>
        <v>0.00139107963698287</v>
      </c>
      <c r="BB237" s="49">
        <f t="shared" ref="BB237:BJ237" si="1242">AL237/$AU$246</f>
        <v>0.00135523679426062</v>
      </c>
      <c r="BC237" s="49">
        <f t="shared" si="1242"/>
        <v>0.00127345277747525</v>
      </c>
      <c r="BD237" s="49">
        <f t="shared" si="1242"/>
        <v>0.00122246243774168</v>
      </c>
      <c r="BE237" s="49">
        <f t="shared" si="1242"/>
        <v>0.00124608754624904</v>
      </c>
      <c r="BF237" s="49">
        <f t="shared" si="1242"/>
        <v>0.00135723152637734</v>
      </c>
      <c r="BG237" s="49">
        <f t="shared" si="1242"/>
        <v>0.00125780659743475</v>
      </c>
      <c r="BH237" s="49">
        <f t="shared" si="1242"/>
        <v>0.00131016831549856</v>
      </c>
      <c r="BI237" s="49">
        <f t="shared" si="1242"/>
        <v>0.00126802959953292</v>
      </c>
      <c r="BJ237" s="49">
        <f t="shared" si="1242"/>
        <v>0.00127370211898984</v>
      </c>
      <c r="BK237" s="49"/>
      <c r="BL237" s="49">
        <f t="shared" si="1200"/>
        <v>-0.0102788553272669</v>
      </c>
      <c r="BM237" s="49">
        <f t="shared" si="1023"/>
        <v>-0.0100193918320408</v>
      </c>
      <c r="BN237" s="49">
        <f t="shared" ref="BN237:BY237" si="1243">AY237*LN(AY237)</f>
        <v>-0.00931352257269608</v>
      </c>
      <c r="BO237" s="49">
        <f t="shared" si="1243"/>
        <v>-0.00877150937900922</v>
      </c>
      <c r="BP237" s="49">
        <f t="shared" si="1243"/>
        <v>-0.00915006991266007</v>
      </c>
      <c r="BQ237" s="49">
        <f t="shared" si="1243"/>
        <v>-0.00894968439581447</v>
      </c>
      <c r="BR237" s="49">
        <f t="shared" si="1243"/>
        <v>-0.00848886594357213</v>
      </c>
      <c r="BS237" s="49">
        <f t="shared" si="1243"/>
        <v>-0.00819891873098559</v>
      </c>
      <c r="BT237" s="49">
        <f t="shared" si="1243"/>
        <v>-0.00833351774979232</v>
      </c>
      <c r="BU237" s="49">
        <f t="shared" si="1243"/>
        <v>-0.00896086096665504</v>
      </c>
      <c r="BV237" s="49">
        <f t="shared" si="1243"/>
        <v>-0.00840011780831983</v>
      </c>
      <c r="BW237" s="49">
        <f t="shared" si="1243"/>
        <v>-0.00869637277192786</v>
      </c>
      <c r="BX237" s="49">
        <f t="shared" si="1243"/>
        <v>-0.00845812652663526</v>
      </c>
      <c r="BY237" s="49">
        <f t="shared" si="1243"/>
        <v>-0.00849027869400582</v>
      </c>
      <c r="BZ237" s="49">
        <f t="shared" si="1202"/>
        <v>-0.124510092611381</v>
      </c>
      <c r="CA237" s="49"/>
      <c r="CB237" s="49"/>
      <c r="CC237" s="50"/>
      <c r="CD237" s="49"/>
      <c r="CE237" s="49"/>
      <c r="CF237" s="49">
        <f t="shared" si="1203"/>
        <v>0.000158475349911195</v>
      </c>
      <c r="CG237" s="49">
        <f t="shared" ref="CG237:CS237" si="1244">AX237*$CD$246</f>
        <v>0.00015375278937689</v>
      </c>
      <c r="CH237" s="49">
        <f t="shared" si="1244"/>
        <v>0.000141039631660686</v>
      </c>
      <c r="CI237" s="49">
        <f t="shared" si="1244"/>
        <v>0.000131415016154991</v>
      </c>
      <c r="CJ237" s="49">
        <f t="shared" si="1244"/>
        <v>0.000138124394423913</v>
      </c>
      <c r="CK237" s="49">
        <f t="shared" si="1244"/>
        <v>0.000134565452998978</v>
      </c>
      <c r="CL237" s="49">
        <f t="shared" si="1244"/>
        <v>0.000126444877086777</v>
      </c>
      <c r="CM237" s="49">
        <f t="shared" si="1244"/>
        <v>0.000121381896068348</v>
      </c>
      <c r="CN237" s="49">
        <f t="shared" si="1244"/>
        <v>0.000123727702677131</v>
      </c>
      <c r="CO237" s="49">
        <f t="shared" si="1244"/>
        <v>0.000134763515826104</v>
      </c>
      <c r="CP237" s="49">
        <f t="shared" si="1244"/>
        <v>0.000124891321786501</v>
      </c>
      <c r="CQ237" s="49">
        <f t="shared" si="1244"/>
        <v>0.000130090470998581</v>
      </c>
      <c r="CR237" s="49">
        <f t="shared" si="1244"/>
        <v>0.000125906393775526</v>
      </c>
      <c r="CS237" s="49">
        <f t="shared" si="1244"/>
        <v>0.000126469634940168</v>
      </c>
      <c r="CT237" s="49">
        <v>2021</v>
      </c>
    </row>
    <row r="238" ht="22.5" customHeight="1" spans="1:98">
      <c r="A238" s="44">
        <v>2020</v>
      </c>
      <c r="B238" s="44">
        <v>10.127</v>
      </c>
      <c r="C238" s="44">
        <v>9.37</v>
      </c>
      <c r="D238" s="44">
        <v>7.488</v>
      </c>
      <c r="E238" s="44">
        <v>6.088</v>
      </c>
      <c r="F238" s="44">
        <v>7.241</v>
      </c>
      <c r="G238" s="44">
        <v>6.537</v>
      </c>
      <c r="H238" s="44">
        <v>5.272</v>
      </c>
      <c r="I238" s="44">
        <v>4.431</v>
      </c>
      <c r="J238" s="44">
        <v>4.645</v>
      </c>
      <c r="K238" s="44">
        <v>6.09</v>
      </c>
      <c r="L238" s="44">
        <v>5.488</v>
      </c>
      <c r="M238" s="44">
        <v>5.802</v>
      </c>
      <c r="N238" s="44">
        <v>5.056</v>
      </c>
      <c r="O238" s="44">
        <v>5.312</v>
      </c>
      <c r="P238" s="40"/>
      <c r="Q238" s="50"/>
      <c r="R238" s="49">
        <f t="shared" si="1193"/>
        <v>10.366653373987</v>
      </c>
      <c r="S238" s="49">
        <f t="shared" ref="S238:AE238" si="1245">(C238-MIN($B$196:$O$245)/(MAX($B$196:$O$245)-MIN($B$196:$O$245)))</f>
        <v>9.609653373987</v>
      </c>
      <c r="T238" s="49">
        <f t="shared" si="1245"/>
        <v>7.727653373987</v>
      </c>
      <c r="U238" s="49">
        <f t="shared" si="1245"/>
        <v>6.327653373987</v>
      </c>
      <c r="V238" s="49">
        <f t="shared" si="1245"/>
        <v>7.480653373987</v>
      </c>
      <c r="W238" s="49">
        <f t="shared" si="1245"/>
        <v>6.776653373987</v>
      </c>
      <c r="X238" s="49">
        <f t="shared" si="1245"/>
        <v>5.511653373987</v>
      </c>
      <c r="Y238" s="49">
        <f t="shared" si="1245"/>
        <v>4.670653373987</v>
      </c>
      <c r="Z238" s="49">
        <f t="shared" si="1245"/>
        <v>4.884653373987</v>
      </c>
      <c r="AA238" s="49">
        <f t="shared" si="1245"/>
        <v>6.329653373987</v>
      </c>
      <c r="AB238" s="49">
        <f t="shared" si="1245"/>
        <v>5.727653373987</v>
      </c>
      <c r="AC238" s="49">
        <f t="shared" si="1245"/>
        <v>6.041653373987</v>
      </c>
      <c r="AD238" s="49">
        <f t="shared" si="1245"/>
        <v>5.295653373987</v>
      </c>
      <c r="AE238" s="49">
        <f t="shared" si="1245"/>
        <v>5.551653373987</v>
      </c>
      <c r="AF238" s="50"/>
      <c r="AG238" s="49">
        <f t="shared" si="1195"/>
        <v>25.061053373987</v>
      </c>
      <c r="AH238" s="49">
        <f t="shared" ref="AH238:AT238" si="1246">S238+14.6944</f>
        <v>24.304053373987</v>
      </c>
      <c r="AI238" s="49">
        <f t="shared" si="1246"/>
        <v>22.422053373987</v>
      </c>
      <c r="AJ238" s="49">
        <f t="shared" si="1246"/>
        <v>21.022053373987</v>
      </c>
      <c r="AK238" s="49">
        <f t="shared" si="1246"/>
        <v>22.175053373987</v>
      </c>
      <c r="AL238" s="49">
        <f t="shared" si="1246"/>
        <v>21.471053373987</v>
      </c>
      <c r="AM238" s="49">
        <f t="shared" si="1246"/>
        <v>20.206053373987</v>
      </c>
      <c r="AN238" s="49">
        <f t="shared" si="1246"/>
        <v>19.365053373987</v>
      </c>
      <c r="AO238" s="49">
        <f t="shared" si="1246"/>
        <v>19.579053373987</v>
      </c>
      <c r="AP238" s="49">
        <f t="shared" si="1246"/>
        <v>21.024053373987</v>
      </c>
      <c r="AQ238" s="49">
        <f t="shared" si="1246"/>
        <v>20.422053373987</v>
      </c>
      <c r="AR238" s="49">
        <f t="shared" si="1246"/>
        <v>20.736053373987</v>
      </c>
      <c r="AS238" s="49">
        <f t="shared" si="1246"/>
        <v>19.990053373987</v>
      </c>
      <c r="AT238" s="49">
        <f t="shared" si="1246"/>
        <v>20.246053373987</v>
      </c>
      <c r="AU238" s="49">
        <f t="shared" si="1197"/>
        <v>298.023747235818</v>
      </c>
      <c r="AV238" s="50"/>
      <c r="AW238" s="49">
        <f t="shared" si="1198"/>
        <v>0.00156219025136996</v>
      </c>
      <c r="AX238" s="49">
        <f t="shared" si="1018"/>
        <v>0.00151500236973389</v>
      </c>
      <c r="AY238" s="49">
        <f t="shared" si="1019"/>
        <v>0.0013976871871195</v>
      </c>
      <c r="AZ238" s="49">
        <f t="shared" si="1020"/>
        <v>0.00131041765701315</v>
      </c>
      <c r="BA238" s="49">
        <f t="shared" si="1021"/>
        <v>0.00138229034859359</v>
      </c>
      <c r="BB238" s="49">
        <f t="shared" ref="BB238:BJ238" si="1247">AL238/$AU$246</f>
        <v>0.00133840624202583</v>
      </c>
      <c r="BC238" s="49">
        <f t="shared" si="1247"/>
        <v>0.00125955198803688</v>
      </c>
      <c r="BD238" s="49">
        <f t="shared" si="1247"/>
        <v>0.00120712793459442</v>
      </c>
      <c r="BE238" s="49">
        <f t="shared" si="1247"/>
        <v>0.00122046770562496</v>
      </c>
      <c r="BF238" s="49">
        <f t="shared" si="1247"/>
        <v>0.00131054232777044</v>
      </c>
      <c r="BG238" s="49">
        <f t="shared" si="1247"/>
        <v>0.00127301642982471</v>
      </c>
      <c r="BH238" s="49">
        <f t="shared" si="1247"/>
        <v>0.00129258973871999</v>
      </c>
      <c r="BI238" s="49">
        <f t="shared" si="1247"/>
        <v>0.00124608754624904</v>
      </c>
      <c r="BJ238" s="49">
        <f t="shared" si="1247"/>
        <v>0.00126204540318277</v>
      </c>
      <c r="BK238" s="49"/>
      <c r="BL238" s="49">
        <f t="shared" si="1200"/>
        <v>-0.0100943523125629</v>
      </c>
      <c r="BM238" s="49">
        <f t="shared" si="1023"/>
        <v>-0.0098359078730135</v>
      </c>
      <c r="BN238" s="49">
        <f t="shared" ref="BN238:BY238" si="1248">AY238*LN(AY238)</f>
        <v>-0.00918690901267705</v>
      </c>
      <c r="BO238" s="49">
        <f t="shared" si="1248"/>
        <v>-0.00869777843584205</v>
      </c>
      <c r="BP238" s="49">
        <f t="shared" si="1248"/>
        <v>-0.00910101829208298</v>
      </c>
      <c r="BQ238" s="49">
        <f t="shared" si="1248"/>
        <v>-0.00885526475541036</v>
      </c>
      <c r="BR238" s="49">
        <f t="shared" si="1248"/>
        <v>-0.00841002759922111</v>
      </c>
      <c r="BS238" s="49">
        <f t="shared" si="1248"/>
        <v>-0.00811130985574249</v>
      </c>
      <c r="BT238" s="49">
        <f t="shared" si="1248"/>
        <v>-0.00818753338975924</v>
      </c>
      <c r="BU238" s="49">
        <f t="shared" si="1248"/>
        <v>-0.00869848125000715</v>
      </c>
      <c r="BV238" s="49">
        <f t="shared" si="1248"/>
        <v>-0.00848639351283199</v>
      </c>
      <c r="BW238" s="49">
        <f t="shared" si="1248"/>
        <v>-0.00859715333619021</v>
      </c>
      <c r="BX238" s="49">
        <f t="shared" si="1248"/>
        <v>-0.00833351774979232</v>
      </c>
      <c r="BY238" s="49">
        <f t="shared" si="1248"/>
        <v>-0.00842418024861412</v>
      </c>
      <c r="BZ238" s="49">
        <f t="shared" si="1202"/>
        <v>-0.123019827623747</v>
      </c>
      <c r="CA238" s="49"/>
      <c r="CB238" s="49"/>
      <c r="CC238" s="50"/>
      <c r="CD238" s="49"/>
      <c r="CE238" s="49"/>
      <c r="CF238" s="49">
        <f t="shared" si="1203"/>
        <v>0.000155114471313387</v>
      </c>
      <c r="CG238" s="49">
        <f t="shared" ref="CG238:CS238" si="1249">AX238*$CD$246</f>
        <v>0.000150429047559167</v>
      </c>
      <c r="CH238" s="49">
        <f t="shared" si="1249"/>
        <v>0.00013878047753877</v>
      </c>
      <c r="CI238" s="49">
        <f t="shared" si="1249"/>
        <v>0.000130115228851971</v>
      </c>
      <c r="CJ238" s="49">
        <f t="shared" si="1249"/>
        <v>0.000137251680091885</v>
      </c>
      <c r="CK238" s="49">
        <f t="shared" si="1249"/>
        <v>0.000132894297895095</v>
      </c>
      <c r="CL238" s="49">
        <f t="shared" si="1249"/>
        <v>0.000125064626760237</v>
      </c>
      <c r="CM238" s="49">
        <f t="shared" si="1249"/>
        <v>0.00011985928808481</v>
      </c>
      <c r="CN238" s="49">
        <f t="shared" si="1249"/>
        <v>0.000121183833241221</v>
      </c>
      <c r="CO238" s="49">
        <f t="shared" si="1249"/>
        <v>0.000130127607778667</v>
      </c>
      <c r="CP238" s="49">
        <f t="shared" si="1249"/>
        <v>0.000126401550843343</v>
      </c>
      <c r="CQ238" s="49">
        <f t="shared" si="1249"/>
        <v>0.000128345042334525</v>
      </c>
      <c r="CR238" s="49">
        <f t="shared" si="1249"/>
        <v>0.000123727702677131</v>
      </c>
      <c r="CS238" s="49">
        <f t="shared" si="1249"/>
        <v>0.000125312205294146</v>
      </c>
      <c r="CT238" s="49">
        <v>2020</v>
      </c>
    </row>
    <row r="239" ht="22.5" customHeight="1" spans="1:98">
      <c r="A239" s="44">
        <v>2019</v>
      </c>
      <c r="B239" s="44">
        <v>9.543</v>
      </c>
      <c r="C239" s="44">
        <v>8.93</v>
      </c>
      <c r="D239" s="44">
        <v>6.54</v>
      </c>
      <c r="E239" s="44">
        <v>5.78</v>
      </c>
      <c r="F239" s="44">
        <v>6.452</v>
      </c>
      <c r="G239" s="44">
        <v>6.257</v>
      </c>
      <c r="H239" s="44">
        <v>4.881</v>
      </c>
      <c r="I239" s="44">
        <v>4.026</v>
      </c>
      <c r="J239" s="44">
        <v>4.093</v>
      </c>
      <c r="K239" s="44">
        <v>5.749</v>
      </c>
      <c r="L239" s="44">
        <v>4.888</v>
      </c>
      <c r="M239" s="44">
        <v>5.338</v>
      </c>
      <c r="N239" s="44">
        <v>4.669</v>
      </c>
      <c r="O239" s="44">
        <v>4.95</v>
      </c>
      <c r="P239" s="40"/>
      <c r="Q239" s="50"/>
      <c r="R239" s="49">
        <f t="shared" si="1193"/>
        <v>9.782653373987</v>
      </c>
      <c r="S239" s="49">
        <f t="shared" ref="S239:AE239" si="1250">(C239-MIN($B$196:$O$245)/(MAX($B$196:$O$245)-MIN($B$196:$O$245)))</f>
        <v>9.169653373987</v>
      </c>
      <c r="T239" s="49">
        <f t="shared" si="1250"/>
        <v>6.779653373987</v>
      </c>
      <c r="U239" s="49">
        <f t="shared" si="1250"/>
        <v>6.019653373987</v>
      </c>
      <c r="V239" s="49">
        <f t="shared" si="1250"/>
        <v>6.691653373987</v>
      </c>
      <c r="W239" s="49">
        <f t="shared" si="1250"/>
        <v>6.496653373987</v>
      </c>
      <c r="X239" s="49">
        <f t="shared" si="1250"/>
        <v>5.120653373987</v>
      </c>
      <c r="Y239" s="49">
        <f t="shared" si="1250"/>
        <v>4.265653373987</v>
      </c>
      <c r="Z239" s="49">
        <f t="shared" si="1250"/>
        <v>4.332653373987</v>
      </c>
      <c r="AA239" s="49">
        <f t="shared" si="1250"/>
        <v>5.988653373987</v>
      </c>
      <c r="AB239" s="49">
        <f t="shared" si="1250"/>
        <v>5.127653373987</v>
      </c>
      <c r="AC239" s="49">
        <f t="shared" si="1250"/>
        <v>5.577653373987</v>
      </c>
      <c r="AD239" s="49">
        <f t="shared" si="1250"/>
        <v>4.908653373987</v>
      </c>
      <c r="AE239" s="49">
        <f t="shared" si="1250"/>
        <v>5.189653373987</v>
      </c>
      <c r="AF239" s="50"/>
      <c r="AG239" s="49">
        <f t="shared" si="1195"/>
        <v>24.477053373987</v>
      </c>
      <c r="AH239" s="49">
        <f t="shared" ref="AH239:AT239" si="1251">S239+14.6944</f>
        <v>23.864053373987</v>
      </c>
      <c r="AI239" s="49">
        <f t="shared" si="1251"/>
        <v>21.474053373987</v>
      </c>
      <c r="AJ239" s="49">
        <f t="shared" si="1251"/>
        <v>20.714053373987</v>
      </c>
      <c r="AK239" s="49">
        <f t="shared" si="1251"/>
        <v>21.386053373987</v>
      </c>
      <c r="AL239" s="49">
        <f t="shared" si="1251"/>
        <v>21.191053373987</v>
      </c>
      <c r="AM239" s="49">
        <f t="shared" si="1251"/>
        <v>19.815053373987</v>
      </c>
      <c r="AN239" s="49">
        <f t="shared" si="1251"/>
        <v>18.960053373987</v>
      </c>
      <c r="AO239" s="49">
        <f t="shared" si="1251"/>
        <v>19.027053373987</v>
      </c>
      <c r="AP239" s="49">
        <f t="shared" si="1251"/>
        <v>20.683053373987</v>
      </c>
      <c r="AQ239" s="49">
        <f t="shared" si="1251"/>
        <v>19.822053373987</v>
      </c>
      <c r="AR239" s="49">
        <f t="shared" si="1251"/>
        <v>20.272053373987</v>
      </c>
      <c r="AS239" s="49">
        <f t="shared" si="1251"/>
        <v>19.603053373987</v>
      </c>
      <c r="AT239" s="49">
        <f t="shared" si="1251"/>
        <v>19.884053373987</v>
      </c>
      <c r="AU239" s="49">
        <f t="shared" si="1197"/>
        <v>291.172747235818</v>
      </c>
      <c r="AV239" s="50"/>
      <c r="AW239" s="49">
        <f t="shared" si="1198"/>
        <v>0.00152578639023989</v>
      </c>
      <c r="AX239" s="49">
        <f t="shared" si="1018"/>
        <v>0.00148757480312903</v>
      </c>
      <c r="AY239" s="49">
        <f t="shared" si="1019"/>
        <v>0.00133859324816177</v>
      </c>
      <c r="AZ239" s="49">
        <f t="shared" si="1020"/>
        <v>0.00129121836038975</v>
      </c>
      <c r="BA239" s="49">
        <f t="shared" si="1021"/>
        <v>0.0013331077348408</v>
      </c>
      <c r="BB239" s="49">
        <f t="shared" ref="BB239:BJ239" si="1252">AL239/$AU$246</f>
        <v>0.00132095233600456</v>
      </c>
      <c r="BC239" s="49">
        <f t="shared" si="1252"/>
        <v>0.00123517885498575</v>
      </c>
      <c r="BD239" s="49">
        <f t="shared" si="1252"/>
        <v>0.00118188210624223</v>
      </c>
      <c r="BE239" s="49">
        <f t="shared" si="1252"/>
        <v>0.0011860585766116</v>
      </c>
      <c r="BF239" s="49">
        <f t="shared" si="1252"/>
        <v>0.00128928596365168</v>
      </c>
      <c r="BG239" s="49">
        <f t="shared" si="1252"/>
        <v>0.00123561520263628</v>
      </c>
      <c r="BH239" s="49">
        <f t="shared" si="1252"/>
        <v>0.00126366612302761</v>
      </c>
      <c r="BI239" s="49">
        <f t="shared" si="1252"/>
        <v>0.0012219637547125</v>
      </c>
      <c r="BJ239" s="49">
        <f t="shared" si="1252"/>
        <v>0.00123947999611242</v>
      </c>
      <c r="BK239" s="49"/>
      <c r="BL239" s="49">
        <f t="shared" si="1200"/>
        <v>-0.00989509907119047</v>
      </c>
      <c r="BM239" s="49">
        <f t="shared" si="1023"/>
        <v>-0.00968501661317202</v>
      </c>
      <c r="BN239" s="49">
        <f t="shared" ref="BN239:BY239" si="1253">AY239*LN(AY239)</f>
        <v>-0.00885631502037181</v>
      </c>
      <c r="BO239" s="49">
        <f t="shared" si="1253"/>
        <v>-0.00858940280204829</v>
      </c>
      <c r="BP239" s="49">
        <f t="shared" si="1253"/>
        <v>-0.0088254963762439</v>
      </c>
      <c r="BQ239" s="49">
        <f t="shared" si="1253"/>
        <v>-0.00875712450184946</v>
      </c>
      <c r="BR239" s="49">
        <f t="shared" si="1253"/>
        <v>-0.00827142398893466</v>
      </c>
      <c r="BS239" s="49">
        <f t="shared" si="1253"/>
        <v>-0.00796665019893836</v>
      </c>
      <c r="BT239" s="49">
        <f t="shared" si="1253"/>
        <v>-0.00799061847086265</v>
      </c>
      <c r="BU239" s="49">
        <f t="shared" si="1253"/>
        <v>-0.00857847912232668</v>
      </c>
      <c r="BV239" s="49">
        <f t="shared" si="1253"/>
        <v>-0.00827390958349608</v>
      </c>
      <c r="BW239" s="49">
        <f t="shared" si="1253"/>
        <v>-0.00843337682842141</v>
      </c>
      <c r="BX239" s="49">
        <f t="shared" si="1253"/>
        <v>-0.0081960727010307</v>
      </c>
      <c r="BY239" s="49">
        <f t="shared" si="1253"/>
        <v>-0.00829591812920541</v>
      </c>
      <c r="BZ239" s="49">
        <f t="shared" si="1202"/>
        <v>-0.120614903408092</v>
      </c>
      <c r="CA239" s="49"/>
      <c r="CB239" s="49"/>
      <c r="CC239" s="50"/>
      <c r="CD239" s="49"/>
      <c r="CE239" s="49"/>
      <c r="CF239" s="49">
        <f t="shared" si="1203"/>
        <v>0.000151499824718322</v>
      </c>
      <c r="CG239" s="49">
        <f t="shared" ref="CG239:CS239" si="1254">AX239*$CD$246</f>
        <v>0.000147705683686173</v>
      </c>
      <c r="CH239" s="49">
        <f t="shared" si="1254"/>
        <v>0.000132912866285138</v>
      </c>
      <c r="CI239" s="49">
        <f t="shared" si="1254"/>
        <v>0.000128208874140876</v>
      </c>
      <c r="CJ239" s="49">
        <f t="shared" si="1254"/>
        <v>0.000132368193510539</v>
      </c>
      <c r="CK239" s="49">
        <f t="shared" si="1254"/>
        <v>0.000131161248157735</v>
      </c>
      <c r="CL239" s="49">
        <f t="shared" si="1254"/>
        <v>0.000122644546591281</v>
      </c>
      <c r="CM239" s="49">
        <f t="shared" si="1254"/>
        <v>0.000117352555428986</v>
      </c>
      <c r="CN239" s="49">
        <f t="shared" si="1254"/>
        <v>0.000117767249473283</v>
      </c>
      <c r="CO239" s="49">
        <f t="shared" si="1254"/>
        <v>0.000128017000777097</v>
      </c>
      <c r="CP239" s="49">
        <f t="shared" si="1254"/>
        <v>0.000122687872834715</v>
      </c>
      <c r="CQ239" s="49">
        <f t="shared" si="1254"/>
        <v>0.000125473131341186</v>
      </c>
      <c r="CR239" s="49">
        <f t="shared" si="1254"/>
        <v>0.000121332380361566</v>
      </c>
      <c r="CS239" s="49">
        <f t="shared" si="1254"/>
        <v>0.000123071619562273</v>
      </c>
      <c r="CT239" s="49">
        <v>2019</v>
      </c>
    </row>
    <row r="240" ht="22.5" customHeight="1" spans="1:98">
      <c r="A240" s="44">
        <v>2018</v>
      </c>
      <c r="B240" s="44">
        <v>8.968</v>
      </c>
      <c r="C240" s="44">
        <v>8.537</v>
      </c>
      <c r="D240" s="44">
        <v>6.349</v>
      </c>
      <c r="E240" s="44">
        <v>5.536</v>
      </c>
      <c r="F240" s="44">
        <v>6.029</v>
      </c>
      <c r="G240" s="44">
        <v>6.017</v>
      </c>
      <c r="H240" s="44">
        <v>4.61</v>
      </c>
      <c r="I240" s="44">
        <v>3.712</v>
      </c>
      <c r="J240" s="44">
        <v>3.928</v>
      </c>
      <c r="K240" s="44">
        <v>5.413</v>
      </c>
      <c r="L240" s="44">
        <v>4.646</v>
      </c>
      <c r="M240" s="44">
        <v>4.967</v>
      </c>
      <c r="N240" s="44">
        <v>4.488</v>
      </c>
      <c r="O240" s="44">
        <v>4.573</v>
      </c>
      <c r="P240" s="40"/>
      <c r="Q240" s="50"/>
      <c r="R240" s="49">
        <f t="shared" si="1193"/>
        <v>9.207653373987</v>
      </c>
      <c r="S240" s="49">
        <f t="shared" ref="S240:AE240" si="1255">(C240-MIN($B$196:$O$245)/(MAX($B$196:$O$245)-MIN($B$196:$O$245)))</f>
        <v>8.776653373987</v>
      </c>
      <c r="T240" s="49">
        <f t="shared" si="1255"/>
        <v>6.588653373987</v>
      </c>
      <c r="U240" s="49">
        <f t="shared" si="1255"/>
        <v>5.775653373987</v>
      </c>
      <c r="V240" s="49">
        <f t="shared" si="1255"/>
        <v>6.268653373987</v>
      </c>
      <c r="W240" s="49">
        <f t="shared" si="1255"/>
        <v>6.256653373987</v>
      </c>
      <c r="X240" s="49">
        <f t="shared" si="1255"/>
        <v>4.849653373987</v>
      </c>
      <c r="Y240" s="49">
        <f t="shared" si="1255"/>
        <v>3.951653373987</v>
      </c>
      <c r="Z240" s="49">
        <f t="shared" si="1255"/>
        <v>4.167653373987</v>
      </c>
      <c r="AA240" s="49">
        <f t="shared" si="1255"/>
        <v>5.652653373987</v>
      </c>
      <c r="AB240" s="49">
        <f t="shared" si="1255"/>
        <v>4.885653373987</v>
      </c>
      <c r="AC240" s="49">
        <f t="shared" si="1255"/>
        <v>5.206653373987</v>
      </c>
      <c r="AD240" s="49">
        <f t="shared" si="1255"/>
        <v>4.727653373987</v>
      </c>
      <c r="AE240" s="49">
        <f t="shared" si="1255"/>
        <v>4.812653373987</v>
      </c>
      <c r="AF240" s="50"/>
      <c r="AG240" s="49">
        <f t="shared" si="1195"/>
        <v>23.902053373987</v>
      </c>
      <c r="AH240" s="49">
        <f t="shared" ref="AH240:AT240" si="1256">S240+14.6944</f>
        <v>23.471053373987</v>
      </c>
      <c r="AI240" s="49">
        <f t="shared" si="1256"/>
        <v>21.283053373987</v>
      </c>
      <c r="AJ240" s="49">
        <f t="shared" si="1256"/>
        <v>20.470053373987</v>
      </c>
      <c r="AK240" s="49">
        <f t="shared" si="1256"/>
        <v>20.963053373987</v>
      </c>
      <c r="AL240" s="49">
        <f t="shared" si="1256"/>
        <v>20.951053373987</v>
      </c>
      <c r="AM240" s="49">
        <f t="shared" si="1256"/>
        <v>19.544053373987</v>
      </c>
      <c r="AN240" s="49">
        <f t="shared" si="1256"/>
        <v>18.646053373987</v>
      </c>
      <c r="AO240" s="49">
        <f t="shared" si="1256"/>
        <v>18.862053373987</v>
      </c>
      <c r="AP240" s="49">
        <f t="shared" si="1256"/>
        <v>20.347053373987</v>
      </c>
      <c r="AQ240" s="49">
        <f t="shared" si="1256"/>
        <v>19.580053373987</v>
      </c>
      <c r="AR240" s="49">
        <f t="shared" si="1256"/>
        <v>19.901053373987</v>
      </c>
      <c r="AS240" s="49">
        <f t="shared" si="1256"/>
        <v>19.422053373987</v>
      </c>
      <c r="AT240" s="49">
        <f t="shared" si="1256"/>
        <v>19.507053373987</v>
      </c>
      <c r="AU240" s="49">
        <f t="shared" si="1197"/>
        <v>286.849747235818</v>
      </c>
      <c r="AV240" s="50"/>
      <c r="AW240" s="49">
        <f t="shared" si="1198"/>
        <v>0.00148994354751764</v>
      </c>
      <c r="AX240" s="49">
        <f t="shared" si="1018"/>
        <v>0.00146307699932061</v>
      </c>
      <c r="AY240" s="49">
        <f t="shared" si="1019"/>
        <v>0.00132668719084012</v>
      </c>
      <c r="AZ240" s="49">
        <f t="shared" si="1020"/>
        <v>0.00127600852799979</v>
      </c>
      <c r="BA240" s="49">
        <f t="shared" si="1021"/>
        <v>0.00130673986967295</v>
      </c>
      <c r="BB240" s="49">
        <f t="shared" ref="BB240:BJ240" si="1257">AL240/$AU$246</f>
        <v>0.00130599184512918</v>
      </c>
      <c r="BC240" s="49">
        <f t="shared" si="1257"/>
        <v>0.0012182859673723</v>
      </c>
      <c r="BD240" s="49">
        <f t="shared" si="1257"/>
        <v>0.00116230879734695</v>
      </c>
      <c r="BE240" s="49">
        <f t="shared" si="1257"/>
        <v>0.00117577323913478</v>
      </c>
      <c r="BF240" s="49">
        <f t="shared" si="1257"/>
        <v>0.00126834127642616</v>
      </c>
      <c r="BG240" s="49">
        <f t="shared" si="1257"/>
        <v>0.00122053004100361</v>
      </c>
      <c r="BH240" s="49">
        <f t="shared" si="1257"/>
        <v>0.00124053969754942</v>
      </c>
      <c r="BI240" s="49">
        <f t="shared" si="1257"/>
        <v>0.00121068105117732</v>
      </c>
      <c r="BJ240" s="49">
        <f t="shared" si="1257"/>
        <v>0.00121597955836235</v>
      </c>
      <c r="BK240" s="49"/>
      <c r="BL240" s="49">
        <f t="shared" si="1200"/>
        <v>-0.00969806795032865</v>
      </c>
      <c r="BM240" s="49">
        <f t="shared" si="1023"/>
        <v>-0.00954981598132196</v>
      </c>
      <c r="BN240" s="49">
        <f t="shared" ref="BN240:BY240" si="1258">AY240*LN(AY240)</f>
        <v>-0.00878939587622633</v>
      </c>
      <c r="BO240" s="49">
        <f t="shared" si="1258"/>
        <v>-0.00850334432279628</v>
      </c>
      <c r="BP240" s="49">
        <f t="shared" si="1258"/>
        <v>-0.00867704007719726</v>
      </c>
      <c r="BQ240" s="49">
        <f t="shared" si="1258"/>
        <v>-0.00867282084014642</v>
      </c>
      <c r="BR240" s="49">
        <f t="shared" si="1258"/>
        <v>-0.00817507693961955</v>
      </c>
      <c r="BS240" s="49">
        <f t="shared" si="1258"/>
        <v>-0.00785412375955662</v>
      </c>
      <c r="BT240" s="49">
        <f t="shared" si="1258"/>
        <v>-0.00793156553374687</v>
      </c>
      <c r="BU240" s="49">
        <f t="shared" si="1258"/>
        <v>-0.00845989378704138</v>
      </c>
      <c r="BV240" s="49">
        <f t="shared" si="1258"/>
        <v>-0.00818788923099343</v>
      </c>
      <c r="BW240" s="49">
        <f t="shared" si="1258"/>
        <v>-0.00830195062374313</v>
      </c>
      <c r="BX240" s="49">
        <f t="shared" si="1258"/>
        <v>-0.00813162672228004</v>
      </c>
      <c r="BY240" s="49">
        <f t="shared" si="1258"/>
        <v>-0.00816190444379358</v>
      </c>
      <c r="BZ240" s="49">
        <f t="shared" si="1202"/>
        <v>-0.119094516088792</v>
      </c>
      <c r="CA240" s="49"/>
      <c r="CB240" s="49"/>
      <c r="CC240" s="50"/>
      <c r="CD240" s="49"/>
      <c r="CE240" s="49"/>
      <c r="CF240" s="49">
        <f t="shared" si="1203"/>
        <v>0.000147940883293387</v>
      </c>
      <c r="CG240" s="49">
        <f t="shared" ref="CG240:CS240" si="1259">AX240*$CD$246</f>
        <v>0.000145273224590522</v>
      </c>
      <c r="CH240" s="49">
        <f t="shared" si="1259"/>
        <v>0.000131730678785725</v>
      </c>
      <c r="CI240" s="49">
        <f t="shared" si="1259"/>
        <v>0.000126698645084034</v>
      </c>
      <c r="CJ240" s="49">
        <f t="shared" si="1259"/>
        <v>0.000129750050514456</v>
      </c>
      <c r="CK240" s="49">
        <f t="shared" si="1259"/>
        <v>0.000129675776954284</v>
      </c>
      <c r="CL240" s="49">
        <f t="shared" si="1259"/>
        <v>0.000120967202024051</v>
      </c>
      <c r="CM240" s="49">
        <f t="shared" si="1259"/>
        <v>0.000115409063937804</v>
      </c>
      <c r="CN240" s="49">
        <f t="shared" si="1259"/>
        <v>0.00011674598802091</v>
      </c>
      <c r="CO240" s="49">
        <f t="shared" si="1259"/>
        <v>0.000125937341092265</v>
      </c>
      <c r="CP240" s="49">
        <f t="shared" si="1259"/>
        <v>0.000121190022704568</v>
      </c>
      <c r="CQ240" s="49">
        <f t="shared" si="1259"/>
        <v>0.000123176840439184</v>
      </c>
      <c r="CR240" s="49">
        <f t="shared" si="1259"/>
        <v>0.00012021208749563</v>
      </c>
      <c r="CS240" s="49">
        <f t="shared" si="1259"/>
        <v>0.000120738191880185</v>
      </c>
      <c r="CT240" s="49">
        <v>2018</v>
      </c>
    </row>
    <row r="241" ht="22.5" customHeight="1" spans="1:98">
      <c r="A241" s="44">
        <v>2017</v>
      </c>
      <c r="B241" s="44">
        <v>8.673</v>
      </c>
      <c r="C241" s="44">
        <v>8.237</v>
      </c>
      <c r="D241" s="44">
        <v>6.153</v>
      </c>
      <c r="E241" s="44">
        <v>5.371</v>
      </c>
      <c r="F241" s="44">
        <v>5.732</v>
      </c>
      <c r="G241" s="44">
        <v>5.902</v>
      </c>
      <c r="H241" s="44">
        <v>4.394</v>
      </c>
      <c r="I241" s="44">
        <v>3.602</v>
      </c>
      <c r="J241" s="44">
        <v>3.679</v>
      </c>
      <c r="K241" s="44">
        <v>5.181</v>
      </c>
      <c r="L241" s="44">
        <v>4.457</v>
      </c>
      <c r="M241" s="44">
        <v>4.785</v>
      </c>
      <c r="N241" s="44">
        <v>4.309</v>
      </c>
      <c r="O241" s="44">
        <v>4.469</v>
      </c>
      <c r="P241" s="40"/>
      <c r="Q241" s="50"/>
      <c r="R241" s="49">
        <f t="shared" si="1193"/>
        <v>8.912653373987</v>
      </c>
      <c r="S241" s="49">
        <f t="shared" ref="S241:AE241" si="1260">(C241-MIN($B$196:$O$245)/(MAX($B$196:$O$245)-MIN($B$196:$O$245)))</f>
        <v>8.476653373987</v>
      </c>
      <c r="T241" s="49">
        <f t="shared" si="1260"/>
        <v>6.392653373987</v>
      </c>
      <c r="U241" s="49">
        <f t="shared" si="1260"/>
        <v>5.610653373987</v>
      </c>
      <c r="V241" s="49">
        <f t="shared" si="1260"/>
        <v>5.971653373987</v>
      </c>
      <c r="W241" s="49">
        <f t="shared" si="1260"/>
        <v>6.141653373987</v>
      </c>
      <c r="X241" s="49">
        <f t="shared" si="1260"/>
        <v>4.633653373987</v>
      </c>
      <c r="Y241" s="49">
        <f t="shared" si="1260"/>
        <v>3.841653373987</v>
      </c>
      <c r="Z241" s="49">
        <f t="shared" si="1260"/>
        <v>3.918653373987</v>
      </c>
      <c r="AA241" s="49">
        <f t="shared" si="1260"/>
        <v>5.420653373987</v>
      </c>
      <c r="AB241" s="49">
        <f t="shared" si="1260"/>
        <v>4.696653373987</v>
      </c>
      <c r="AC241" s="49">
        <f t="shared" si="1260"/>
        <v>5.024653373987</v>
      </c>
      <c r="AD241" s="49">
        <f t="shared" si="1260"/>
        <v>4.548653373987</v>
      </c>
      <c r="AE241" s="49">
        <f t="shared" si="1260"/>
        <v>4.708653373987</v>
      </c>
      <c r="AF241" s="50"/>
      <c r="AG241" s="49">
        <f t="shared" si="1195"/>
        <v>23.607053373987</v>
      </c>
      <c r="AH241" s="49">
        <f t="shared" ref="AH241:AT241" si="1261">S241+14.6944</f>
        <v>23.171053373987</v>
      </c>
      <c r="AI241" s="49">
        <f t="shared" si="1261"/>
        <v>21.087053373987</v>
      </c>
      <c r="AJ241" s="49">
        <f t="shared" si="1261"/>
        <v>20.305053373987</v>
      </c>
      <c r="AK241" s="49">
        <f t="shared" si="1261"/>
        <v>20.666053373987</v>
      </c>
      <c r="AL241" s="49">
        <f t="shared" si="1261"/>
        <v>20.836053373987</v>
      </c>
      <c r="AM241" s="49">
        <f t="shared" si="1261"/>
        <v>19.328053373987</v>
      </c>
      <c r="AN241" s="49">
        <f t="shared" si="1261"/>
        <v>18.536053373987</v>
      </c>
      <c r="AO241" s="49">
        <f t="shared" si="1261"/>
        <v>18.613053373987</v>
      </c>
      <c r="AP241" s="49">
        <f t="shared" si="1261"/>
        <v>20.115053373987</v>
      </c>
      <c r="AQ241" s="49">
        <f t="shared" si="1261"/>
        <v>19.391053373987</v>
      </c>
      <c r="AR241" s="49">
        <f t="shared" si="1261"/>
        <v>19.719053373987</v>
      </c>
      <c r="AS241" s="49">
        <f t="shared" si="1261"/>
        <v>19.243053373987</v>
      </c>
      <c r="AT241" s="49">
        <f t="shared" si="1261"/>
        <v>19.403053373987</v>
      </c>
      <c r="AU241" s="49">
        <f t="shared" si="1197"/>
        <v>284.020747235818</v>
      </c>
      <c r="AV241" s="50"/>
      <c r="AW241" s="49">
        <f t="shared" si="1198"/>
        <v>0.00147155461081665</v>
      </c>
      <c r="AX241" s="49">
        <f t="shared" si="1018"/>
        <v>0.00144437638572639</v>
      </c>
      <c r="AY241" s="49">
        <f t="shared" si="1019"/>
        <v>0.00131446945662523</v>
      </c>
      <c r="AZ241" s="49">
        <f t="shared" si="1020"/>
        <v>0.00126572319052297</v>
      </c>
      <c r="BA241" s="49">
        <f t="shared" si="1021"/>
        <v>0.00128822626221468</v>
      </c>
      <c r="BB241" s="49">
        <f t="shared" ref="BB241:BJ241" si="1262">AL241/$AU$246</f>
        <v>0.00129882327658473</v>
      </c>
      <c r="BC241" s="49">
        <f t="shared" si="1262"/>
        <v>0.00120482152558447</v>
      </c>
      <c r="BD241" s="49">
        <f t="shared" si="1262"/>
        <v>0.00115545190569573</v>
      </c>
      <c r="BE241" s="49">
        <f t="shared" si="1262"/>
        <v>0.00116025172985158</v>
      </c>
      <c r="BF241" s="49">
        <f t="shared" si="1262"/>
        <v>0.00125387946857997</v>
      </c>
      <c r="BG241" s="49">
        <f t="shared" si="1262"/>
        <v>0.00120874865443925</v>
      </c>
      <c r="BH241" s="49">
        <f t="shared" si="1262"/>
        <v>0.0012291946586356</v>
      </c>
      <c r="BI241" s="49">
        <f t="shared" si="1262"/>
        <v>0.00119952301839944</v>
      </c>
      <c r="BJ241" s="49">
        <f t="shared" si="1262"/>
        <v>0.00120949667898302</v>
      </c>
      <c r="BK241" s="49"/>
      <c r="BL241" s="49">
        <f t="shared" si="1200"/>
        <v>-0.00959664903634862</v>
      </c>
      <c r="BM241" s="49">
        <f t="shared" si="1023"/>
        <v>-0.00944633367159384</v>
      </c>
      <c r="BN241" s="49">
        <f t="shared" ref="BN241:BY241" si="1263">AY241*LN(AY241)</f>
        <v>-0.00872061383132451</v>
      </c>
      <c r="BO241" s="49">
        <f t="shared" si="1263"/>
        <v>-0.00844504641737239</v>
      </c>
      <c r="BP241" s="49">
        <f t="shared" si="1263"/>
        <v>-0.00857248748794912</v>
      </c>
      <c r="BQ241" s="49">
        <f t="shared" si="1263"/>
        <v>-0.00863236472234471</v>
      </c>
      <c r="BR241" s="49">
        <f t="shared" si="1263"/>
        <v>-0.0080981161184511</v>
      </c>
      <c r="BS241" s="49">
        <f t="shared" si="1263"/>
        <v>-0.00781462599003319</v>
      </c>
      <c r="BT241" s="49">
        <f t="shared" si="1263"/>
        <v>-0.00784227868698401</v>
      </c>
      <c r="BU241" s="49">
        <f t="shared" si="1263"/>
        <v>-0.00837781191827942</v>
      </c>
      <c r="BV241" s="49">
        <f t="shared" si="1263"/>
        <v>-0.00812057849376526</v>
      </c>
      <c r="BW241" s="49">
        <f t="shared" si="1263"/>
        <v>-0.00823732025847618</v>
      </c>
      <c r="BX241" s="49">
        <f t="shared" si="1263"/>
        <v>-0.00806778944527611</v>
      </c>
      <c r="BY241" s="49">
        <f t="shared" si="1263"/>
        <v>-0.00812485559358292</v>
      </c>
      <c r="BZ241" s="49">
        <f t="shared" si="1202"/>
        <v>-0.118096871671781</v>
      </c>
      <c r="CA241" s="49"/>
      <c r="CB241" s="49"/>
      <c r="CC241" s="50"/>
      <c r="CD241" s="49"/>
      <c r="CE241" s="49"/>
      <c r="CF241" s="49">
        <f t="shared" si="1203"/>
        <v>0.000146114991605811</v>
      </c>
      <c r="CG241" s="49">
        <f t="shared" ref="CG241:CS241" si="1264">AX241*$CD$246</f>
        <v>0.000143416385586208</v>
      </c>
      <c r="CH241" s="49">
        <f t="shared" si="1264"/>
        <v>0.000130517543969573</v>
      </c>
      <c r="CI241" s="49">
        <f t="shared" si="1264"/>
        <v>0.000125677383631661</v>
      </c>
      <c r="CJ241" s="49">
        <f t="shared" si="1264"/>
        <v>0.000127911779900185</v>
      </c>
      <c r="CK241" s="49">
        <f t="shared" si="1264"/>
        <v>0.000128963988669297</v>
      </c>
      <c r="CL241" s="49">
        <f t="shared" si="1264"/>
        <v>0.000119630277940945</v>
      </c>
      <c r="CM241" s="49">
        <f t="shared" si="1264"/>
        <v>0.000114728222969555</v>
      </c>
      <c r="CN241" s="49">
        <f t="shared" si="1264"/>
        <v>0.000115204811647329</v>
      </c>
      <c r="CO241" s="49">
        <f t="shared" si="1264"/>
        <v>0.000124501385595595</v>
      </c>
      <c r="CP241" s="49">
        <f t="shared" si="1264"/>
        <v>0.000120020214131851</v>
      </c>
      <c r="CQ241" s="49">
        <f t="shared" si="1264"/>
        <v>0.000122050358109901</v>
      </c>
      <c r="CR241" s="49">
        <f t="shared" si="1264"/>
        <v>0.000119104173556389</v>
      </c>
      <c r="CS241" s="49">
        <f t="shared" si="1264"/>
        <v>0.000120094487692023</v>
      </c>
      <c r="CT241" s="49">
        <v>2017</v>
      </c>
    </row>
    <row r="242" ht="22.5" customHeight="1" spans="1:98">
      <c r="A242" s="44">
        <v>2016</v>
      </c>
      <c r="B242" s="44">
        <v>8.146</v>
      </c>
      <c r="C242" s="44">
        <v>7.873</v>
      </c>
      <c r="D242" s="44">
        <v>5.952</v>
      </c>
      <c r="E242" s="44">
        <v>5.173</v>
      </c>
      <c r="F242" s="44">
        <v>5.566</v>
      </c>
      <c r="G242" s="44">
        <v>5.754</v>
      </c>
      <c r="H242" s="44">
        <v>4.15</v>
      </c>
      <c r="I242" s="44">
        <v>3.408</v>
      </c>
      <c r="J242" s="44">
        <v>3.382</v>
      </c>
      <c r="K242" s="44">
        <v>4.92</v>
      </c>
      <c r="L242" s="44">
        <v>4.29</v>
      </c>
      <c r="M242" s="44">
        <v>4.499</v>
      </c>
      <c r="N242" s="44">
        <v>4.082</v>
      </c>
      <c r="O242" s="44">
        <v>4.279</v>
      </c>
      <c r="P242" s="40"/>
      <c r="Q242" s="50"/>
      <c r="R242" s="49">
        <f t="shared" si="1193"/>
        <v>8.385653373987</v>
      </c>
      <c r="S242" s="49">
        <f t="shared" ref="S242:AE242" si="1265">(C242-MIN($B$196:$O$245)/(MAX($B$196:$O$245)-MIN($B$196:$O$245)))</f>
        <v>8.112653373987</v>
      </c>
      <c r="T242" s="49">
        <f t="shared" si="1265"/>
        <v>6.191653373987</v>
      </c>
      <c r="U242" s="49">
        <f t="shared" si="1265"/>
        <v>5.412653373987</v>
      </c>
      <c r="V242" s="49">
        <f t="shared" si="1265"/>
        <v>5.805653373987</v>
      </c>
      <c r="W242" s="49">
        <f t="shared" si="1265"/>
        <v>5.993653373987</v>
      </c>
      <c r="X242" s="49">
        <f t="shared" si="1265"/>
        <v>4.389653373987</v>
      </c>
      <c r="Y242" s="49">
        <f t="shared" si="1265"/>
        <v>3.647653373987</v>
      </c>
      <c r="Z242" s="49">
        <f t="shared" si="1265"/>
        <v>3.621653373987</v>
      </c>
      <c r="AA242" s="49">
        <f t="shared" si="1265"/>
        <v>5.159653373987</v>
      </c>
      <c r="AB242" s="49">
        <f t="shared" si="1265"/>
        <v>4.529653373987</v>
      </c>
      <c r="AC242" s="49">
        <f t="shared" si="1265"/>
        <v>4.738653373987</v>
      </c>
      <c r="AD242" s="49">
        <f t="shared" si="1265"/>
        <v>4.321653373987</v>
      </c>
      <c r="AE242" s="49">
        <f t="shared" si="1265"/>
        <v>4.518653373987</v>
      </c>
      <c r="AF242" s="50"/>
      <c r="AG242" s="49">
        <f t="shared" si="1195"/>
        <v>23.080053373987</v>
      </c>
      <c r="AH242" s="49">
        <f t="shared" ref="AH242:AT242" si="1266">S242+14.6944</f>
        <v>22.807053373987</v>
      </c>
      <c r="AI242" s="49">
        <f t="shared" si="1266"/>
        <v>20.886053373987</v>
      </c>
      <c r="AJ242" s="49">
        <f t="shared" si="1266"/>
        <v>20.107053373987</v>
      </c>
      <c r="AK242" s="49">
        <f t="shared" si="1266"/>
        <v>20.500053373987</v>
      </c>
      <c r="AL242" s="49">
        <f t="shared" si="1266"/>
        <v>20.688053373987</v>
      </c>
      <c r="AM242" s="49">
        <f t="shared" si="1266"/>
        <v>19.084053373987</v>
      </c>
      <c r="AN242" s="49">
        <f t="shared" si="1266"/>
        <v>18.342053373987</v>
      </c>
      <c r="AO242" s="49">
        <f t="shared" si="1266"/>
        <v>18.316053373987</v>
      </c>
      <c r="AP242" s="49">
        <f t="shared" si="1266"/>
        <v>19.854053373987</v>
      </c>
      <c r="AQ242" s="49">
        <f t="shared" si="1266"/>
        <v>19.224053373987</v>
      </c>
      <c r="AR242" s="49">
        <f t="shared" si="1266"/>
        <v>19.433053373987</v>
      </c>
      <c r="AS242" s="49">
        <f t="shared" si="1266"/>
        <v>19.016053373987</v>
      </c>
      <c r="AT242" s="49">
        <f t="shared" si="1266"/>
        <v>19.213053373987</v>
      </c>
      <c r="AU242" s="49">
        <f t="shared" si="1197"/>
        <v>280.550747235818</v>
      </c>
      <c r="AV242" s="50"/>
      <c r="AW242" s="49">
        <f t="shared" si="1198"/>
        <v>0.00143870386626948</v>
      </c>
      <c r="AX242" s="49">
        <f t="shared" si="1018"/>
        <v>0.00142168630789874</v>
      </c>
      <c r="AY242" s="49">
        <f t="shared" si="1019"/>
        <v>0.0013019400455171</v>
      </c>
      <c r="AZ242" s="49">
        <f t="shared" si="1020"/>
        <v>0.00125338078555079</v>
      </c>
      <c r="BA242" s="49">
        <f t="shared" si="1021"/>
        <v>0.00127787858935921</v>
      </c>
      <c r="BB242" s="49">
        <f t="shared" ref="BB242:BJ242" si="1267">AL242/$AU$246</f>
        <v>0.00128959764054492</v>
      </c>
      <c r="BC242" s="49">
        <f t="shared" si="1267"/>
        <v>0.0011896116931945</v>
      </c>
      <c r="BD242" s="49">
        <f t="shared" si="1267"/>
        <v>0.00114335884223814</v>
      </c>
      <c r="BE242" s="49">
        <f t="shared" si="1267"/>
        <v>0.00114173812239331</v>
      </c>
      <c r="BF242" s="49">
        <f t="shared" si="1267"/>
        <v>0.001237609934753</v>
      </c>
      <c r="BG242" s="49">
        <f t="shared" si="1267"/>
        <v>0.00119833864620514</v>
      </c>
      <c r="BH242" s="49">
        <f t="shared" si="1267"/>
        <v>0.00121136674034244</v>
      </c>
      <c r="BI242" s="49">
        <f t="shared" si="1267"/>
        <v>0.00118537288744648</v>
      </c>
      <c r="BJ242" s="49">
        <f t="shared" si="1267"/>
        <v>0.00119765295704002</v>
      </c>
      <c r="BK242" s="49"/>
      <c r="BL242" s="49">
        <f t="shared" si="1200"/>
        <v>-0.00941489632002261</v>
      </c>
      <c r="BM242" s="49">
        <f t="shared" si="1023"/>
        <v>-0.00932044971651879</v>
      </c>
      <c r="BN242" s="49">
        <f t="shared" ref="BN242:BY242" si="1268">AY242*LN(AY242)</f>
        <v>-0.00864995918751223</v>
      </c>
      <c r="BO242" s="49">
        <f t="shared" si="1268"/>
        <v>-0.00837497854500744</v>
      </c>
      <c r="BP242" s="49">
        <f t="shared" si="1268"/>
        <v>-0.00851393501509473</v>
      </c>
      <c r="BQ242" s="49">
        <f t="shared" si="1268"/>
        <v>-0.00858024120193867</v>
      </c>
      <c r="BR242" s="49">
        <f t="shared" si="1268"/>
        <v>-0.00801099780882407</v>
      </c>
      <c r="BS242" s="49">
        <f t="shared" si="1268"/>
        <v>-0.00774486697028317</v>
      </c>
      <c r="BT242" s="49">
        <f t="shared" si="1268"/>
        <v>-0.00773550813312631</v>
      </c>
      <c r="BU242" s="49">
        <f t="shared" si="1268"/>
        <v>-0.00828527033999217</v>
      </c>
      <c r="BV242" s="49">
        <f t="shared" si="1268"/>
        <v>-0.00806100734501296</v>
      </c>
      <c r="BW242" s="49">
        <f t="shared" si="1268"/>
        <v>-0.00813554631977767</v>
      </c>
      <c r="BX242" s="49">
        <f t="shared" si="1268"/>
        <v>-0.00798668439187613</v>
      </c>
      <c r="BY242" s="49">
        <f t="shared" si="1268"/>
        <v>-0.008057080330963</v>
      </c>
      <c r="BZ242" s="49">
        <f t="shared" si="1202"/>
        <v>-0.11687142162595</v>
      </c>
      <c r="CA242" s="52"/>
      <c r="CB242" s="52" t="s">
        <v>18</v>
      </c>
      <c r="CC242" s="52" t="s">
        <v>19</v>
      </c>
      <c r="CD242" s="52" t="s">
        <v>20</v>
      </c>
      <c r="CE242" s="52" t="s">
        <v>21</v>
      </c>
      <c r="CF242" s="49">
        <f t="shared" si="1203"/>
        <v>0.000142853144421566</v>
      </c>
      <c r="CG242" s="49">
        <f t="shared" ref="CG242:CS242" si="1269">AX242*$CD$246</f>
        <v>0.00014116342092764</v>
      </c>
      <c r="CH242" s="49">
        <f t="shared" si="1269"/>
        <v>0.000129273461836682</v>
      </c>
      <c r="CI242" s="49">
        <f t="shared" si="1269"/>
        <v>0.000124451869888813</v>
      </c>
      <c r="CJ242" s="49">
        <f t="shared" si="1269"/>
        <v>0.000126884328984465</v>
      </c>
      <c r="CK242" s="49">
        <f t="shared" si="1269"/>
        <v>0.000128047948093835</v>
      </c>
      <c r="CL242" s="49">
        <f t="shared" si="1269"/>
        <v>0.000118120048884102</v>
      </c>
      <c r="CM242" s="49">
        <f t="shared" si="1269"/>
        <v>0.000113527467080099</v>
      </c>
      <c r="CN242" s="49">
        <f t="shared" si="1269"/>
        <v>0.000113366541033058</v>
      </c>
      <c r="CO242" s="49">
        <f t="shared" si="1269"/>
        <v>0.000122885935661842</v>
      </c>
      <c r="CP242" s="49">
        <f t="shared" si="1269"/>
        <v>0.000118986573752782</v>
      </c>
      <c r="CQ242" s="49">
        <f t="shared" si="1269"/>
        <v>0.000120280171592455</v>
      </c>
      <c r="CR242" s="49">
        <f t="shared" si="1269"/>
        <v>0.000117699165376458</v>
      </c>
      <c r="CS242" s="49">
        <f t="shared" si="1269"/>
        <v>0.000118918489655958</v>
      </c>
      <c r="CT242" s="49">
        <v>2016</v>
      </c>
    </row>
    <row r="243" ht="22.5" customHeight="1" spans="1:98">
      <c r="A243" s="44">
        <v>2015</v>
      </c>
      <c r="B243" s="44">
        <v>7.764</v>
      </c>
      <c r="C243" s="44">
        <v>7.609</v>
      </c>
      <c r="D243" s="44">
        <v>5.667</v>
      </c>
      <c r="E243" s="44">
        <v>4.847</v>
      </c>
      <c r="F243" s="44">
        <v>5.273</v>
      </c>
      <c r="G243" s="44">
        <v>5.525</v>
      </c>
      <c r="H243" s="44">
        <v>3.976</v>
      </c>
      <c r="I243" s="44">
        <v>3.31</v>
      </c>
      <c r="J243" s="44">
        <v>3.43</v>
      </c>
      <c r="K243" s="44">
        <v>4.728</v>
      </c>
      <c r="L243" s="44">
        <v>4.162</v>
      </c>
      <c r="M243" s="44">
        <v>4.287</v>
      </c>
      <c r="N243" s="44">
        <v>3.949</v>
      </c>
      <c r="O243" s="44">
        <v>4.176</v>
      </c>
      <c r="P243" s="40"/>
      <c r="Q243" s="50"/>
      <c r="R243" s="49">
        <f t="shared" si="1193"/>
        <v>8.003653373987</v>
      </c>
      <c r="S243" s="49">
        <f t="shared" ref="S243:AE243" si="1270">(C243-MIN($B$196:$O$245)/(MAX($B$196:$O$245)-MIN($B$196:$O$245)))</f>
        <v>7.848653373987</v>
      </c>
      <c r="T243" s="49">
        <f t="shared" si="1270"/>
        <v>5.906653373987</v>
      </c>
      <c r="U243" s="49">
        <f t="shared" si="1270"/>
        <v>5.086653373987</v>
      </c>
      <c r="V243" s="49">
        <f t="shared" si="1270"/>
        <v>5.512653373987</v>
      </c>
      <c r="W243" s="49">
        <f t="shared" si="1270"/>
        <v>5.764653373987</v>
      </c>
      <c r="X243" s="49">
        <f t="shared" si="1270"/>
        <v>4.215653373987</v>
      </c>
      <c r="Y243" s="49">
        <f t="shared" si="1270"/>
        <v>3.549653373987</v>
      </c>
      <c r="Z243" s="49">
        <f t="shared" si="1270"/>
        <v>3.669653373987</v>
      </c>
      <c r="AA243" s="49">
        <f t="shared" si="1270"/>
        <v>4.967653373987</v>
      </c>
      <c r="AB243" s="49">
        <f t="shared" si="1270"/>
        <v>4.401653373987</v>
      </c>
      <c r="AC243" s="49">
        <f t="shared" si="1270"/>
        <v>4.526653373987</v>
      </c>
      <c r="AD243" s="49">
        <f t="shared" si="1270"/>
        <v>4.188653373987</v>
      </c>
      <c r="AE243" s="49">
        <f t="shared" si="1270"/>
        <v>4.415653373987</v>
      </c>
      <c r="AF243" s="50"/>
      <c r="AG243" s="49">
        <f t="shared" si="1195"/>
        <v>22.698053373987</v>
      </c>
      <c r="AH243" s="49">
        <f t="shared" ref="AH243:AT243" si="1271">S243+14.6944</f>
        <v>22.543053373987</v>
      </c>
      <c r="AI243" s="49">
        <f t="shared" si="1271"/>
        <v>20.601053373987</v>
      </c>
      <c r="AJ243" s="49">
        <f t="shared" si="1271"/>
        <v>19.781053373987</v>
      </c>
      <c r="AK243" s="49">
        <f t="shared" si="1271"/>
        <v>20.207053373987</v>
      </c>
      <c r="AL243" s="49">
        <f t="shared" si="1271"/>
        <v>20.459053373987</v>
      </c>
      <c r="AM243" s="49">
        <f t="shared" si="1271"/>
        <v>18.910053373987</v>
      </c>
      <c r="AN243" s="49">
        <f t="shared" si="1271"/>
        <v>18.244053373987</v>
      </c>
      <c r="AO243" s="49">
        <f t="shared" si="1271"/>
        <v>18.364053373987</v>
      </c>
      <c r="AP243" s="49">
        <f t="shared" si="1271"/>
        <v>19.662053373987</v>
      </c>
      <c r="AQ243" s="49">
        <f t="shared" si="1271"/>
        <v>19.096053373987</v>
      </c>
      <c r="AR243" s="49">
        <f t="shared" si="1271"/>
        <v>19.221053373987</v>
      </c>
      <c r="AS243" s="49">
        <f t="shared" si="1271"/>
        <v>18.883053373987</v>
      </c>
      <c r="AT243" s="49">
        <f t="shared" si="1271"/>
        <v>19.110053373987</v>
      </c>
      <c r="AU243" s="49">
        <f t="shared" si="1197"/>
        <v>277.779747235818</v>
      </c>
      <c r="AV243" s="50"/>
      <c r="AW243" s="49">
        <f t="shared" si="1198"/>
        <v>0.00141489175162618</v>
      </c>
      <c r="AX243" s="49">
        <f t="shared" si="1018"/>
        <v>0.00140522976793583</v>
      </c>
      <c r="AY243" s="49">
        <f t="shared" si="1019"/>
        <v>0.0012841744626026</v>
      </c>
      <c r="AZ243" s="49">
        <f t="shared" si="1020"/>
        <v>0.00123305945211174</v>
      </c>
      <c r="BA243" s="49">
        <f t="shared" si="1021"/>
        <v>0.00125961432341552</v>
      </c>
      <c r="BB243" s="49">
        <f t="shared" ref="BB243:BJ243" si="1272">AL243/$AU$246</f>
        <v>0.00127532283883467</v>
      </c>
      <c r="BC243" s="49">
        <f t="shared" si="1272"/>
        <v>0.00117876533730986</v>
      </c>
      <c r="BD243" s="49">
        <f t="shared" si="1272"/>
        <v>0.0011372499751307</v>
      </c>
      <c r="BE243" s="49">
        <f t="shared" si="1272"/>
        <v>0.00114473022056838</v>
      </c>
      <c r="BF243" s="49">
        <f t="shared" si="1272"/>
        <v>0.0012256415420527</v>
      </c>
      <c r="BG243" s="49">
        <f t="shared" si="1272"/>
        <v>0.00119035971773827</v>
      </c>
      <c r="BH243" s="49">
        <f t="shared" si="1272"/>
        <v>0.0011981516400692</v>
      </c>
      <c r="BI243" s="49">
        <f t="shared" si="1272"/>
        <v>0.00117708228208638</v>
      </c>
      <c r="BJ243" s="49">
        <f t="shared" si="1272"/>
        <v>0.00119123241303934</v>
      </c>
      <c r="BK243" s="49"/>
      <c r="BL243" s="49">
        <f t="shared" si="1200"/>
        <v>-0.00928268350042473</v>
      </c>
      <c r="BM243" s="49">
        <f t="shared" si="1023"/>
        <v>-0.00922892302083603</v>
      </c>
      <c r="BN243" s="49">
        <f t="shared" ref="BN243:BY243" si="1273">AY243*LN(AY243)</f>
        <v>-0.00854957025296156</v>
      </c>
      <c r="BO243" s="49">
        <f t="shared" si="1273"/>
        <v>-0.00825934890740385</v>
      </c>
      <c r="BP243" s="49">
        <f t="shared" si="1273"/>
        <v>-0.0084103814755725</v>
      </c>
      <c r="BQ243" s="49">
        <f t="shared" si="1273"/>
        <v>-0.00849946038247349</v>
      </c>
      <c r="BR243" s="49">
        <f t="shared" si="1273"/>
        <v>-0.00794875381511761</v>
      </c>
      <c r="BS243" s="49">
        <f t="shared" si="1273"/>
        <v>-0.00770957933632123</v>
      </c>
      <c r="BT243" s="49">
        <f t="shared" si="1273"/>
        <v>-0.00775278419180259</v>
      </c>
      <c r="BU243" s="49">
        <f t="shared" si="1273"/>
        <v>-0.00821705739325908</v>
      </c>
      <c r="BV243" s="49">
        <f t="shared" si="1273"/>
        <v>-0.00801528684242593</v>
      </c>
      <c r="BW243" s="49">
        <f t="shared" si="1273"/>
        <v>-0.00805993638010147</v>
      </c>
      <c r="BX243" s="49">
        <f t="shared" si="1273"/>
        <v>-0.00793908634261754</v>
      </c>
      <c r="BY243" s="49">
        <f t="shared" si="1273"/>
        <v>-0.00802029012087827</v>
      </c>
      <c r="BZ243" s="49">
        <f t="shared" si="1202"/>
        <v>-0.115893141962196</v>
      </c>
      <c r="CA243" s="51" t="s">
        <v>27</v>
      </c>
      <c r="CB243" s="51" t="s">
        <v>28</v>
      </c>
      <c r="CC243" s="48" t="s">
        <v>29</v>
      </c>
      <c r="CD243" s="51" t="s">
        <v>30</v>
      </c>
      <c r="CE243" s="51" t="s">
        <v>31</v>
      </c>
      <c r="CF243" s="49">
        <f t="shared" si="1203"/>
        <v>0.000140488769422739</v>
      </c>
      <c r="CG243" s="49">
        <f t="shared" ref="CG243:CS243" si="1274">AX243*$CD$246</f>
        <v>0.000139529402603844</v>
      </c>
      <c r="CH243" s="49">
        <f t="shared" si="1274"/>
        <v>0.000127509464782584</v>
      </c>
      <c r="CI243" s="49">
        <f t="shared" si="1274"/>
        <v>0.000122434104837459</v>
      </c>
      <c r="CJ243" s="49">
        <f t="shared" si="1274"/>
        <v>0.000125070816223585</v>
      </c>
      <c r="CK243" s="49">
        <f t="shared" si="1274"/>
        <v>0.000126630560987209</v>
      </c>
      <c r="CL243" s="49">
        <f t="shared" si="1274"/>
        <v>0.0001170430822616</v>
      </c>
      <c r="CM243" s="49">
        <f t="shared" si="1274"/>
        <v>0.000112920899672023</v>
      </c>
      <c r="CN243" s="49">
        <f t="shared" si="1274"/>
        <v>0.000113663635273749</v>
      </c>
      <c r="CO243" s="49">
        <f t="shared" si="1274"/>
        <v>0.000121697558699081</v>
      </c>
      <c r="CP243" s="49">
        <f t="shared" si="1274"/>
        <v>0.000118194322444275</v>
      </c>
      <c r="CQ243" s="49">
        <f t="shared" si="1274"/>
        <v>0.000118968005362739</v>
      </c>
      <c r="CR243" s="49">
        <f t="shared" si="1274"/>
        <v>0.000116875966751212</v>
      </c>
      <c r="CS243" s="49">
        <f t="shared" si="1274"/>
        <v>0.000118280974931143</v>
      </c>
      <c r="CT243" s="49">
        <v>2015</v>
      </c>
    </row>
    <row r="244" ht="22.5" customHeight="1" spans="1:98">
      <c r="A244" s="44">
        <v>2014</v>
      </c>
      <c r="B244" s="44">
        <v>7.33</v>
      </c>
      <c r="C244" s="44">
        <v>7.299</v>
      </c>
      <c r="D244" s="44">
        <v>5.332</v>
      </c>
      <c r="E244" s="44">
        <v>4.267</v>
      </c>
      <c r="F244" s="44">
        <v>5.183</v>
      </c>
      <c r="G244" s="44">
        <v>5.455</v>
      </c>
      <c r="H244" s="44">
        <v>3.877</v>
      </c>
      <c r="I244" s="44">
        <v>3.161</v>
      </c>
      <c r="J244" s="44">
        <v>3.303</v>
      </c>
      <c r="K244" s="44">
        <v>4.347</v>
      </c>
      <c r="L244" s="44">
        <v>4.18</v>
      </c>
      <c r="M244" s="44">
        <v>4.029</v>
      </c>
      <c r="N244" s="44">
        <v>3.841</v>
      </c>
      <c r="O244" s="44">
        <v>3.984</v>
      </c>
      <c r="P244" s="40"/>
      <c r="Q244" s="50"/>
      <c r="R244" s="49">
        <f t="shared" si="1193"/>
        <v>7.569653373987</v>
      </c>
      <c r="S244" s="49">
        <f t="shared" ref="S244:AE244" si="1275">(C244-MIN($B$196:$O$245)/(MAX($B$196:$O$245)-MIN($B$196:$O$245)))</f>
        <v>7.538653373987</v>
      </c>
      <c r="T244" s="49">
        <f t="shared" si="1275"/>
        <v>5.571653373987</v>
      </c>
      <c r="U244" s="49">
        <f t="shared" si="1275"/>
        <v>4.506653373987</v>
      </c>
      <c r="V244" s="49">
        <f t="shared" si="1275"/>
        <v>5.422653373987</v>
      </c>
      <c r="W244" s="49">
        <f t="shared" si="1275"/>
        <v>5.694653373987</v>
      </c>
      <c r="X244" s="49">
        <f t="shared" si="1275"/>
        <v>4.116653373987</v>
      </c>
      <c r="Y244" s="49">
        <f t="shared" si="1275"/>
        <v>3.400653373987</v>
      </c>
      <c r="Z244" s="49">
        <f t="shared" si="1275"/>
        <v>3.542653373987</v>
      </c>
      <c r="AA244" s="49">
        <f t="shared" si="1275"/>
        <v>4.586653373987</v>
      </c>
      <c r="AB244" s="49">
        <f t="shared" si="1275"/>
        <v>4.419653373987</v>
      </c>
      <c r="AC244" s="49">
        <f t="shared" si="1275"/>
        <v>4.268653373987</v>
      </c>
      <c r="AD244" s="49">
        <f t="shared" si="1275"/>
        <v>4.080653373987</v>
      </c>
      <c r="AE244" s="49">
        <f t="shared" si="1275"/>
        <v>4.223653373987</v>
      </c>
      <c r="AF244" s="50"/>
      <c r="AG244" s="49">
        <f t="shared" si="1195"/>
        <v>22.264053373987</v>
      </c>
      <c r="AH244" s="49">
        <f t="shared" ref="AH244:AT244" si="1276">S244+14.6944</f>
        <v>22.233053373987</v>
      </c>
      <c r="AI244" s="49">
        <f t="shared" si="1276"/>
        <v>20.266053373987</v>
      </c>
      <c r="AJ244" s="49">
        <f t="shared" si="1276"/>
        <v>19.201053373987</v>
      </c>
      <c r="AK244" s="49">
        <f t="shared" si="1276"/>
        <v>20.117053373987</v>
      </c>
      <c r="AL244" s="49">
        <f t="shared" si="1276"/>
        <v>20.389053373987</v>
      </c>
      <c r="AM244" s="49">
        <f t="shared" si="1276"/>
        <v>18.811053373987</v>
      </c>
      <c r="AN244" s="49">
        <f t="shared" si="1276"/>
        <v>18.095053373987</v>
      </c>
      <c r="AO244" s="49">
        <f t="shared" si="1276"/>
        <v>18.237053373987</v>
      </c>
      <c r="AP244" s="49">
        <f t="shared" si="1276"/>
        <v>19.281053373987</v>
      </c>
      <c r="AQ244" s="49">
        <f t="shared" si="1276"/>
        <v>19.114053373987</v>
      </c>
      <c r="AR244" s="49">
        <f t="shared" si="1276"/>
        <v>18.963053373987</v>
      </c>
      <c r="AS244" s="49">
        <f t="shared" si="1276"/>
        <v>18.775053373987</v>
      </c>
      <c r="AT244" s="49">
        <f t="shared" si="1276"/>
        <v>18.918053373987</v>
      </c>
      <c r="AU244" s="49">
        <f t="shared" si="1197"/>
        <v>274.664747235818</v>
      </c>
      <c r="AV244" s="50"/>
      <c r="AW244" s="49">
        <f t="shared" si="1198"/>
        <v>0.00138783819729321</v>
      </c>
      <c r="AX244" s="49">
        <f t="shared" si="1018"/>
        <v>0.00138590580055514</v>
      </c>
      <c r="AY244" s="49">
        <f t="shared" si="1019"/>
        <v>0.00126329211075572</v>
      </c>
      <c r="AZ244" s="49">
        <f t="shared" si="1020"/>
        <v>0.00119690493249625</v>
      </c>
      <c r="BA244" s="49">
        <f t="shared" si="1021"/>
        <v>0.00125400413933726</v>
      </c>
      <c r="BB244" s="49">
        <f t="shared" ref="BB244:BJ244" si="1277">AL244/$AU$246</f>
        <v>0.00127095936232935</v>
      </c>
      <c r="BC244" s="49">
        <f t="shared" si="1277"/>
        <v>0.00117259413482377</v>
      </c>
      <c r="BD244" s="49">
        <f t="shared" si="1277"/>
        <v>0.00112796200371223</v>
      </c>
      <c r="BE244" s="49">
        <f t="shared" si="1277"/>
        <v>0.00113681362748016</v>
      </c>
      <c r="BF244" s="49">
        <f t="shared" si="1277"/>
        <v>0.00120189176278804</v>
      </c>
      <c r="BG244" s="49">
        <f t="shared" si="1277"/>
        <v>0.00119148175455393</v>
      </c>
      <c r="BH244" s="49">
        <f t="shared" si="1277"/>
        <v>0.00118206911237817</v>
      </c>
      <c r="BI244" s="49">
        <f t="shared" si="1277"/>
        <v>0.00117035006119246</v>
      </c>
      <c r="BJ244" s="49">
        <f t="shared" si="1277"/>
        <v>0.00117926402033904</v>
      </c>
      <c r="BK244" s="49"/>
      <c r="BL244" s="49">
        <f t="shared" si="1200"/>
        <v>-0.00913198643568766</v>
      </c>
      <c r="BM244" s="49">
        <f t="shared" si="1023"/>
        <v>-0.00912120230049818</v>
      </c>
      <c r="BN244" s="49">
        <f t="shared" ref="BN244:BY244" si="1278">AY244*LN(AY244)</f>
        <v>-0.00843125472536721</v>
      </c>
      <c r="BO244" s="49">
        <f t="shared" si="1278"/>
        <v>-0.00805279586789684</v>
      </c>
      <c r="BP244" s="49">
        <f t="shared" si="1278"/>
        <v>-0.00837852023060491</v>
      </c>
      <c r="BQ244" s="49">
        <f t="shared" si="1278"/>
        <v>-0.00847473575250348</v>
      </c>
      <c r="BR244" s="49">
        <f t="shared" si="1278"/>
        <v>-0.00791329464136229</v>
      </c>
      <c r="BS244" s="49">
        <f t="shared" si="1278"/>
        <v>-0.00765586479711938</v>
      </c>
      <c r="BT244" s="49">
        <f t="shared" si="1278"/>
        <v>-0.00770705753746451</v>
      </c>
      <c r="BU244" s="49">
        <f t="shared" si="1278"/>
        <v>-0.00808135013871713</v>
      </c>
      <c r="BV244" s="49">
        <f t="shared" si="1278"/>
        <v>-0.00802171951155806</v>
      </c>
      <c r="BW244" s="49">
        <f t="shared" si="1278"/>
        <v>-0.00796772372037747</v>
      </c>
      <c r="BX244" s="49">
        <f t="shared" si="1278"/>
        <v>-0.00790039235287648</v>
      </c>
      <c r="BY244" s="49">
        <f t="shared" si="1278"/>
        <v>-0.00795161778976117</v>
      </c>
      <c r="BZ244" s="49">
        <f t="shared" si="1202"/>
        <v>-0.114789515801795</v>
      </c>
      <c r="CA244" s="53" t="s">
        <v>35</v>
      </c>
      <c r="CB244" s="51"/>
      <c r="CC244" s="54" t="s">
        <v>36</v>
      </c>
      <c r="CD244" s="51"/>
      <c r="CE244" s="53" t="s">
        <v>37</v>
      </c>
      <c r="CF244" s="49">
        <f t="shared" si="1203"/>
        <v>0.000137802542329832</v>
      </c>
      <c r="CG244" s="49">
        <f t="shared" ref="CG244:CS244" si="1279">AX244*$CD$246</f>
        <v>0.000137610668966053</v>
      </c>
      <c r="CH244" s="49">
        <f t="shared" si="1279"/>
        <v>0.0001254359945611</v>
      </c>
      <c r="CI244" s="49">
        <f t="shared" si="1279"/>
        <v>0.000118844216095785</v>
      </c>
      <c r="CJ244" s="49">
        <f t="shared" si="1279"/>
        <v>0.000124513764522291</v>
      </c>
      <c r="CK244" s="49">
        <f t="shared" si="1279"/>
        <v>0.000126197298552869</v>
      </c>
      <c r="CL244" s="49">
        <f t="shared" si="1279"/>
        <v>0.000116430325390177</v>
      </c>
      <c r="CM244" s="49">
        <f t="shared" si="1279"/>
        <v>0.000111998669633214</v>
      </c>
      <c r="CN244" s="49">
        <f t="shared" si="1279"/>
        <v>0.000112877573428589</v>
      </c>
      <c r="CO244" s="49">
        <f t="shared" si="1279"/>
        <v>0.000119339373163602</v>
      </c>
      <c r="CP244" s="49">
        <f t="shared" si="1279"/>
        <v>0.000118305732784534</v>
      </c>
      <c r="CQ244" s="49">
        <f t="shared" si="1279"/>
        <v>0.000117371123819029</v>
      </c>
      <c r="CR244" s="49">
        <f t="shared" si="1279"/>
        <v>0.000116207504709659</v>
      </c>
      <c r="CS244" s="49">
        <f t="shared" si="1279"/>
        <v>0.000117092597968382</v>
      </c>
      <c r="CT244" s="49">
        <v>2014</v>
      </c>
    </row>
    <row r="245" ht="22.5" customHeight="1" spans="1:98">
      <c r="A245" s="44">
        <v>2013</v>
      </c>
      <c r="B245" s="44">
        <v>6.842</v>
      </c>
      <c r="C245" s="44">
        <v>6.974</v>
      </c>
      <c r="D245" s="44">
        <v>5.084</v>
      </c>
      <c r="E245" s="44">
        <v>4.208</v>
      </c>
      <c r="F245" s="44">
        <v>4.837</v>
      </c>
      <c r="G245" s="44">
        <v>4.972</v>
      </c>
      <c r="H245" s="44">
        <v>3.639</v>
      </c>
      <c r="I245" s="44">
        <v>2.928</v>
      </c>
      <c r="J245" s="44">
        <v>3.122</v>
      </c>
      <c r="K245" s="44">
        <v>4.004</v>
      </c>
      <c r="L245" s="44">
        <v>3.924</v>
      </c>
      <c r="M245" s="44">
        <v>3.715</v>
      </c>
      <c r="N245" s="44">
        <v>3.634</v>
      </c>
      <c r="O245" s="44">
        <v>3.634</v>
      </c>
      <c r="P245" s="40"/>
      <c r="Q245" s="50"/>
      <c r="R245" s="49">
        <f t="shared" si="1193"/>
        <v>7.081653373987</v>
      </c>
      <c r="S245" s="49">
        <f t="shared" ref="S245:AE245" si="1280">(C245-MIN($B$196:$O$245)/(MAX($B$196:$O$245)-MIN($B$196:$O$245)))</f>
        <v>7.213653373987</v>
      </c>
      <c r="T245" s="49">
        <f t="shared" si="1280"/>
        <v>5.323653373987</v>
      </c>
      <c r="U245" s="49">
        <f t="shared" si="1280"/>
        <v>4.447653373987</v>
      </c>
      <c r="V245" s="49">
        <f t="shared" si="1280"/>
        <v>5.076653373987</v>
      </c>
      <c r="W245" s="49">
        <f t="shared" si="1280"/>
        <v>5.211653373987</v>
      </c>
      <c r="X245" s="49">
        <f t="shared" si="1280"/>
        <v>3.878653373987</v>
      </c>
      <c r="Y245" s="49">
        <f t="shared" si="1280"/>
        <v>3.167653373987</v>
      </c>
      <c r="Z245" s="49">
        <f t="shared" si="1280"/>
        <v>3.361653373987</v>
      </c>
      <c r="AA245" s="49">
        <f t="shared" si="1280"/>
        <v>4.243653373987</v>
      </c>
      <c r="AB245" s="49">
        <f t="shared" si="1280"/>
        <v>4.163653373987</v>
      </c>
      <c r="AC245" s="49">
        <f t="shared" si="1280"/>
        <v>3.954653373987</v>
      </c>
      <c r="AD245" s="49">
        <f t="shared" si="1280"/>
        <v>3.873653373987</v>
      </c>
      <c r="AE245" s="49">
        <f t="shared" si="1280"/>
        <v>3.873653373987</v>
      </c>
      <c r="AF245" s="50"/>
      <c r="AG245" s="49">
        <f t="shared" si="1195"/>
        <v>21.776053373987</v>
      </c>
      <c r="AH245" s="49">
        <f t="shared" ref="AH245:AT245" si="1281">S245+14.6944</f>
        <v>21.908053373987</v>
      </c>
      <c r="AI245" s="49">
        <f t="shared" si="1281"/>
        <v>20.018053373987</v>
      </c>
      <c r="AJ245" s="49">
        <f t="shared" si="1281"/>
        <v>19.142053373987</v>
      </c>
      <c r="AK245" s="49">
        <f t="shared" si="1281"/>
        <v>19.771053373987</v>
      </c>
      <c r="AL245" s="49">
        <f t="shared" si="1281"/>
        <v>19.906053373987</v>
      </c>
      <c r="AM245" s="49">
        <f t="shared" si="1281"/>
        <v>18.573053373987</v>
      </c>
      <c r="AN245" s="49">
        <f t="shared" si="1281"/>
        <v>17.862053373987</v>
      </c>
      <c r="AO245" s="49">
        <f t="shared" si="1281"/>
        <v>18.056053373987</v>
      </c>
      <c r="AP245" s="49">
        <f t="shared" si="1281"/>
        <v>18.938053373987</v>
      </c>
      <c r="AQ245" s="49">
        <f t="shared" si="1281"/>
        <v>18.858053373987</v>
      </c>
      <c r="AR245" s="49">
        <f t="shared" si="1281"/>
        <v>18.649053373987</v>
      </c>
      <c r="AS245" s="49">
        <f t="shared" si="1281"/>
        <v>18.568053373987</v>
      </c>
      <c r="AT245" s="49">
        <f t="shared" si="1281"/>
        <v>18.568053373987</v>
      </c>
      <c r="AU245" s="49">
        <f t="shared" si="1197"/>
        <v>270.593747235818</v>
      </c>
      <c r="AV245" s="50"/>
      <c r="AW245" s="49">
        <f t="shared" si="1198"/>
        <v>0.00135741853251328</v>
      </c>
      <c r="AX245" s="49">
        <f t="shared" si="1018"/>
        <v>0.00136564680249474</v>
      </c>
      <c r="AY245" s="49">
        <f t="shared" si="1019"/>
        <v>0.00124783293685117</v>
      </c>
      <c r="AZ245" s="49">
        <f t="shared" si="1020"/>
        <v>0.00119322714515605</v>
      </c>
      <c r="BA245" s="49">
        <f t="shared" si="1021"/>
        <v>0.00123243609832526</v>
      </c>
      <c r="BB245" s="49">
        <f t="shared" ref="BB245:BJ245" si="1282">AL245/$AU$246</f>
        <v>0.00124085137444266</v>
      </c>
      <c r="BC245" s="49">
        <f t="shared" si="1282"/>
        <v>0.00115775831470569</v>
      </c>
      <c r="BD245" s="49">
        <f t="shared" si="1282"/>
        <v>0.00111343786048739</v>
      </c>
      <c r="BE245" s="49">
        <f t="shared" si="1282"/>
        <v>0.00112553092394499</v>
      </c>
      <c r="BF245" s="49">
        <f t="shared" si="1282"/>
        <v>0.00118051072791199</v>
      </c>
      <c r="BG245" s="49">
        <f t="shared" si="1282"/>
        <v>0.00117552389762019</v>
      </c>
      <c r="BH245" s="49">
        <f t="shared" si="1282"/>
        <v>0.00116249580348289</v>
      </c>
      <c r="BI245" s="49">
        <f t="shared" si="1282"/>
        <v>0.00115744663781245</v>
      </c>
      <c r="BJ245" s="49">
        <f t="shared" si="1282"/>
        <v>0.00115744663781245</v>
      </c>
      <c r="BK245" s="49"/>
      <c r="BL245" s="49">
        <f t="shared" si="1200"/>
        <v>-0.00896190861979917</v>
      </c>
      <c r="BM245" s="49">
        <f t="shared" si="1023"/>
        <v>-0.00900797990289444</v>
      </c>
      <c r="BN245" s="49">
        <f t="shared" ref="BN245:BY245" si="1283">AY245*LN(AY245)</f>
        <v>-0.00834344386744291</v>
      </c>
      <c r="BO245" s="49">
        <f t="shared" si="1283"/>
        <v>-0.00803172378589534</v>
      </c>
      <c r="BP245" s="49">
        <f t="shared" si="1283"/>
        <v>-0.00825579671983735</v>
      </c>
      <c r="BQ245" s="49">
        <f t="shared" si="1283"/>
        <v>-0.00830372471453323</v>
      </c>
      <c r="BR245" s="49">
        <f t="shared" si="1283"/>
        <v>-0.00782791613308282</v>
      </c>
      <c r="BS245" s="49">
        <f t="shared" si="1283"/>
        <v>-0.00757171468759573</v>
      </c>
      <c r="BT245" s="49">
        <f t="shared" si="1283"/>
        <v>-0.00764179268338586</v>
      </c>
      <c r="BU245" s="49">
        <f t="shared" si="1283"/>
        <v>-0.00795877680395922</v>
      </c>
      <c r="BV245" s="49">
        <f t="shared" si="1283"/>
        <v>-0.00793013283353333</v>
      </c>
      <c r="BW245" s="49">
        <f t="shared" si="1283"/>
        <v>-0.00785520040371235</v>
      </c>
      <c r="BX245" s="49">
        <f t="shared" si="1283"/>
        <v>-0.00782612043650658</v>
      </c>
      <c r="BY245" s="49">
        <f t="shared" si="1283"/>
        <v>-0.00782612043650658</v>
      </c>
      <c r="BZ245" s="49">
        <f t="shared" si="1202"/>
        <v>-0.113342352028685</v>
      </c>
      <c r="CA245" s="49"/>
      <c r="CB245" s="49"/>
      <c r="CC245" s="50"/>
      <c r="CD245" s="49"/>
      <c r="CE245" s="49"/>
      <c r="CF245" s="49">
        <f t="shared" si="1203"/>
        <v>0.000134782084216147</v>
      </c>
      <c r="CG245" s="49">
        <f t="shared" ref="CG245:CS245" si="1284">AX245*$CD$246</f>
        <v>0.000135599093378046</v>
      </c>
      <c r="CH245" s="49">
        <f t="shared" si="1284"/>
        <v>0.000123901007650867</v>
      </c>
      <c r="CI245" s="49">
        <f t="shared" si="1284"/>
        <v>0.00011847903775827</v>
      </c>
      <c r="CJ245" s="49">
        <f t="shared" si="1284"/>
        <v>0.000122372210203982</v>
      </c>
      <c r="CK245" s="49">
        <f t="shared" si="1284"/>
        <v>0.000123207787755923</v>
      </c>
      <c r="CL245" s="49">
        <f t="shared" si="1284"/>
        <v>0.000114957233113421</v>
      </c>
      <c r="CM245" s="49">
        <f t="shared" si="1284"/>
        <v>0.000110556524673196</v>
      </c>
      <c r="CN245" s="49">
        <f t="shared" si="1284"/>
        <v>0.000111757280562653</v>
      </c>
      <c r="CO245" s="49">
        <f t="shared" si="1284"/>
        <v>0.000117216387235336</v>
      </c>
      <c r="CP245" s="49">
        <f t="shared" si="1284"/>
        <v>0.000116721230167519</v>
      </c>
      <c r="CQ245" s="49">
        <f t="shared" si="1284"/>
        <v>0.000115427632327847</v>
      </c>
      <c r="CR245" s="49">
        <f t="shared" si="1284"/>
        <v>0.000114926285796682</v>
      </c>
      <c r="CS245" s="49">
        <f t="shared" si="1284"/>
        <v>0.000114926285796682</v>
      </c>
      <c r="CT245" s="49">
        <v>2013</v>
      </c>
    </row>
    <row r="246" ht="22.5" customHeight="1" spans="17:98">
      <c r="Q246" s="50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F246" s="50"/>
      <c r="AG246" s="49"/>
      <c r="AH246" s="49"/>
      <c r="AI246" s="49"/>
      <c r="AJ246" s="49"/>
      <c r="AK246" s="49"/>
      <c r="AL246" s="49"/>
      <c r="AM246" s="49"/>
      <c r="AN246" s="49"/>
      <c r="AO246" s="49"/>
      <c r="AP246" s="49"/>
      <c r="AQ246" s="49"/>
      <c r="AR246" s="49"/>
      <c r="AS246" s="49"/>
      <c r="AT246" s="49"/>
      <c r="AU246" s="49">
        <f>SUM(AU196:AU245)</f>
        <v>16042.2543617909</v>
      </c>
      <c r="AV246" s="50"/>
      <c r="AW246" s="49"/>
      <c r="AX246" s="49"/>
      <c r="AY246" s="49"/>
      <c r="AZ246" s="49"/>
      <c r="BA246" s="49"/>
      <c r="BB246" s="49"/>
      <c r="BC246" s="49"/>
      <c r="BD246" s="49"/>
      <c r="BE246" s="49"/>
      <c r="BF246" s="49"/>
      <c r="BG246" s="49"/>
      <c r="BH246" s="49"/>
      <c r="BI246" s="49"/>
      <c r="BJ246" s="49"/>
      <c r="BK246" s="49"/>
      <c r="BL246" s="49"/>
      <c r="BM246" s="49"/>
      <c r="BN246" s="49"/>
      <c r="BO246" s="49"/>
      <c r="BP246" s="49"/>
      <c r="BQ246" s="49"/>
      <c r="BR246" s="49"/>
      <c r="BS246" s="49"/>
      <c r="BT246" s="49"/>
      <c r="BU246" s="49"/>
      <c r="BV246" s="49"/>
      <c r="BW246" s="49"/>
      <c r="BX246" s="49"/>
      <c r="BY246" s="49"/>
      <c r="BZ246" s="49">
        <f>SUM(BZ196:BZ245)</f>
        <v>-6.47878380464754</v>
      </c>
      <c r="CA246" s="49">
        <f>-1/(LN(700))</f>
        <v>-0.152646578710193</v>
      </c>
      <c r="CB246" s="49">
        <f>BZ246*CA246</f>
        <v>0.988964181982454</v>
      </c>
      <c r="CC246" s="50">
        <f>1-CB246</f>
        <v>0.0110358180175459</v>
      </c>
      <c r="CD246" s="49">
        <f>CC246/(CC72+CC113+CC154+CC195+CC246)</f>
        <v>0.0992929453870033</v>
      </c>
      <c r="CE246" s="49" t="s">
        <v>73</v>
      </c>
      <c r="CF246" s="49"/>
      <c r="CG246" s="49"/>
      <c r="CH246" s="49"/>
      <c r="CI246" s="49"/>
      <c r="CJ246" s="49"/>
      <c r="CK246" s="49"/>
      <c r="CL246" s="49"/>
      <c r="CM246" s="49"/>
      <c r="CN246" s="49"/>
      <c r="CO246" s="49"/>
      <c r="CP246" s="49"/>
      <c r="CQ246" s="49"/>
      <c r="CR246" s="49"/>
      <c r="CS246" s="49"/>
      <c r="CT246" s="49"/>
    </row>
    <row r="249" ht="83.25" spans="83:98">
      <c r="CE249" s="55" t="s">
        <v>37</v>
      </c>
      <c r="CF249" s="56" t="s">
        <v>74</v>
      </c>
      <c r="CG249" s="56" t="s">
        <v>75</v>
      </c>
      <c r="CH249" s="56" t="s">
        <v>76</v>
      </c>
      <c r="CI249" s="56" t="s">
        <v>77</v>
      </c>
      <c r="CJ249" s="56" t="s">
        <v>78</v>
      </c>
      <c r="CK249" s="56" t="s">
        <v>79</v>
      </c>
      <c r="CL249" s="56" t="s">
        <v>80</v>
      </c>
      <c r="CM249" s="56" t="s">
        <v>81</v>
      </c>
      <c r="CN249" s="56" t="s">
        <v>82</v>
      </c>
      <c r="CO249" s="56" t="s">
        <v>83</v>
      </c>
      <c r="CP249" s="56" t="s">
        <v>84</v>
      </c>
      <c r="CQ249" s="56" t="s">
        <v>85</v>
      </c>
      <c r="CR249" s="56" t="s">
        <v>86</v>
      </c>
      <c r="CS249" s="56" t="s">
        <v>87</v>
      </c>
      <c r="CT249" s="60" t="s">
        <v>88</v>
      </c>
    </row>
    <row r="250" spans="83:98">
      <c r="CE250" s="40">
        <v>2022</v>
      </c>
      <c r="CF250" s="40">
        <f>SUM(CF2+CF12+CF22+CF32+CF42+CF52+CF62+CF73+CF83+CF93+CF103+CF114+CF124+CF134+CF144+CF155+CF165+CF175+CF185+CF196+CF206+CF216+CF226+CF236)</f>
        <v>0.0110785395713464</v>
      </c>
      <c r="CG250" s="40">
        <f t="shared" ref="CG250:CS250" si="1285">SUM(CG2+CG12+CG22+CG32+CG42+CG52+CG62+CG73+CG83+CG93+CG103+CG114+CG124+CG134+CG144+CG155+CG165+CG175+CG185+CG196+CG206+CG216+CG226+CG236)</f>
        <v>0.0087463258564662</v>
      </c>
      <c r="CH250" s="40">
        <f t="shared" si="1285"/>
        <v>0.00820497882829514</v>
      </c>
      <c r="CI250" s="40">
        <f t="shared" si="1285"/>
        <v>0.00720357233485271</v>
      </c>
      <c r="CJ250" s="40">
        <f t="shared" si="1285"/>
        <v>0.00787095446743102</v>
      </c>
      <c r="CK250" s="40">
        <f t="shared" si="1285"/>
        <v>0.00780252841589005</v>
      </c>
      <c r="CL250" s="40">
        <f t="shared" si="1285"/>
        <v>0.00779333551667193</v>
      </c>
      <c r="CM250" s="40">
        <f t="shared" si="1285"/>
        <v>0.0072469235375938</v>
      </c>
      <c r="CN250" s="40">
        <f t="shared" si="1285"/>
        <v>0.00775023114527612</v>
      </c>
      <c r="CO250" s="40">
        <f t="shared" si="1285"/>
        <v>0.0078668726505146</v>
      </c>
      <c r="CP250" s="40">
        <f t="shared" si="1285"/>
        <v>0.00677312833613884</v>
      </c>
      <c r="CQ250" s="40">
        <f t="shared" si="1285"/>
        <v>0.00742121332693591</v>
      </c>
      <c r="CR250" s="40">
        <f t="shared" si="1285"/>
        <v>0.0065948177676325</v>
      </c>
      <c r="CS250" s="40">
        <f t="shared" si="1285"/>
        <v>0.00687776746615805</v>
      </c>
      <c r="CT250" s="49">
        <f>SUM(CF250:CS250)</f>
        <v>0.109231189221203</v>
      </c>
    </row>
    <row r="251" spans="83:98">
      <c r="CE251" s="40">
        <v>2021</v>
      </c>
      <c r="CF251" s="40">
        <f t="shared" ref="CF251:CF259" si="1286">SUM(CF3+CF13+CF23+CF33+CF43+CF53+CF63+CF74+CF84+CF94+CF104+CF115+CF125+CF135+CF145+CF156+CF166+CF176+CF186+CF197+CF207+CF217+CF227+CF237)</f>
        <v>0.011057543673219</v>
      </c>
      <c r="CG251" s="40">
        <f t="shared" ref="CG251:CS251" si="1287">SUM(CG3+CG13+CG23+CG33+CG43+CG53+CG63+CG74+CG84+CG94+CG104+CG115+CG125+CG135+CG145+CG156+CG166+CG176+CG186+CG197+CG207+CG217+CG227+CG237)</f>
        <v>0.0089709906194775</v>
      </c>
      <c r="CH251" s="40">
        <f t="shared" si="1287"/>
        <v>0.00823179046017361</v>
      </c>
      <c r="CI251" s="40">
        <f t="shared" si="1287"/>
        <v>0.00733678390782196</v>
      </c>
      <c r="CJ251" s="40">
        <f t="shared" si="1287"/>
        <v>0.00793164636201023</v>
      </c>
      <c r="CK251" s="40">
        <f t="shared" si="1287"/>
        <v>0.00783534696184107</v>
      </c>
      <c r="CL251" s="40">
        <f t="shared" si="1287"/>
        <v>0.00748938935087312</v>
      </c>
      <c r="CM251" s="40">
        <f t="shared" si="1287"/>
        <v>0.00714369937521821</v>
      </c>
      <c r="CN251" s="40">
        <f t="shared" si="1287"/>
        <v>0.00786925235356196</v>
      </c>
      <c r="CO251" s="40">
        <f t="shared" si="1287"/>
        <v>0.00787445308752828</v>
      </c>
      <c r="CP251" s="40">
        <f t="shared" si="1287"/>
        <v>0.00708108628805071</v>
      </c>
      <c r="CQ251" s="40">
        <f t="shared" si="1287"/>
        <v>0.00730047936157613</v>
      </c>
      <c r="CR251" s="40">
        <f t="shared" si="1287"/>
        <v>0.00686672898404837</v>
      </c>
      <c r="CS251" s="40">
        <f t="shared" si="1287"/>
        <v>0.00691189101722782</v>
      </c>
      <c r="CT251" s="49">
        <f t="shared" ref="CT251:CT259" si="1288">SUM(CF251:CS251)</f>
        <v>0.109901081802628</v>
      </c>
    </row>
    <row r="252" spans="83:98">
      <c r="CE252" s="40">
        <v>2020</v>
      </c>
      <c r="CF252" s="40">
        <f t="shared" si="1286"/>
        <v>0.0107027876044609</v>
      </c>
      <c r="CG252" s="40">
        <f t="shared" ref="CG252:CS252" si="1289">SUM(CG4+CG14+CG24+CG34+CG44+CG54+CG64+CG75+CG85+CG95+CG105+CG116+CG126+CG136+CG146+CG157+CG167+CG177+CG187+CG198+CG208+CG218+CG228+CG238)</f>
        <v>0.00892779083034782</v>
      </c>
      <c r="CH252" s="40">
        <f t="shared" si="1289"/>
        <v>0.00778527461929369</v>
      </c>
      <c r="CI252" s="40">
        <f t="shared" si="1289"/>
        <v>0.00703087997898987</v>
      </c>
      <c r="CJ252" s="40">
        <f t="shared" si="1289"/>
        <v>0.00726112578769419</v>
      </c>
      <c r="CK252" s="40">
        <f t="shared" si="1289"/>
        <v>0.00813954884367526</v>
      </c>
      <c r="CL252" s="40">
        <f t="shared" si="1289"/>
        <v>0.00703001217409301</v>
      </c>
      <c r="CM252" s="40">
        <f t="shared" si="1289"/>
        <v>0.00713692821741524</v>
      </c>
      <c r="CN252" s="40">
        <f t="shared" si="1289"/>
        <v>0.00748940691898341</v>
      </c>
      <c r="CO252" s="40">
        <f t="shared" si="1289"/>
        <v>0.00788557594382965</v>
      </c>
      <c r="CP252" s="40">
        <f t="shared" si="1289"/>
        <v>0.00656380455159058</v>
      </c>
      <c r="CQ252" s="40">
        <f t="shared" si="1289"/>
        <v>0.00631979930632293</v>
      </c>
      <c r="CR252" s="40">
        <f t="shared" si="1289"/>
        <v>0.00635689125673046</v>
      </c>
      <c r="CS252" s="40">
        <f t="shared" si="1289"/>
        <v>0.00652272166451075</v>
      </c>
      <c r="CT252" s="49">
        <f t="shared" si="1288"/>
        <v>0.105152547697938</v>
      </c>
    </row>
    <row r="253" spans="83:98">
      <c r="CE253" s="40">
        <v>2019</v>
      </c>
      <c r="CF253" s="40">
        <f t="shared" si="1286"/>
        <v>0.0104961490416402</v>
      </c>
      <c r="CG253" s="40">
        <f t="shared" ref="CG253:CS253" si="1290">SUM(CG5+CG15+CG25+CG35+CG45+CG55+CG65+CG76+CG86+CG96+CG106+CG117+CG127+CG137+CG147+CG158+CG168+CG178+CG188+CG199+CG209+CG219+CG229+CG239)</f>
        <v>0.00888096750272174</v>
      </c>
      <c r="CH253" s="40">
        <f t="shared" si="1290"/>
        <v>0.00794809135631967</v>
      </c>
      <c r="CI253" s="40">
        <f t="shared" si="1290"/>
        <v>0.006972333249717</v>
      </c>
      <c r="CJ253" s="40">
        <f t="shared" si="1290"/>
        <v>0.00713572031741351</v>
      </c>
      <c r="CK253" s="40">
        <f t="shared" si="1290"/>
        <v>0.00813673519198957</v>
      </c>
      <c r="CL253" s="40">
        <f t="shared" si="1290"/>
        <v>0.00683547172096699</v>
      </c>
      <c r="CM253" s="40">
        <f t="shared" si="1290"/>
        <v>0.00685290422011359</v>
      </c>
      <c r="CN253" s="40">
        <f t="shared" si="1290"/>
        <v>0.00752303637744002</v>
      </c>
      <c r="CO253" s="40">
        <f t="shared" si="1290"/>
        <v>0.00760869260775318</v>
      </c>
      <c r="CP253" s="40">
        <f t="shared" si="1290"/>
        <v>0.00670987039843977</v>
      </c>
      <c r="CQ253" s="40">
        <f t="shared" si="1290"/>
        <v>0.00683844553219881</v>
      </c>
      <c r="CR253" s="40">
        <f t="shared" si="1290"/>
        <v>0.00581215101425804</v>
      </c>
      <c r="CS253" s="40">
        <f t="shared" si="1290"/>
        <v>0.00655585584050512</v>
      </c>
      <c r="CT253" s="49">
        <f t="shared" si="1288"/>
        <v>0.104306424371477</v>
      </c>
    </row>
    <row r="254" spans="83:98">
      <c r="CE254" s="40">
        <v>2018</v>
      </c>
      <c r="CF254" s="40">
        <f t="shared" si="1286"/>
        <v>0.0100495041009912</v>
      </c>
      <c r="CG254" s="40">
        <f t="shared" ref="CG254:CS254" si="1291">SUM(CG6+CG16+CG26+CG36+CG46+CG56+CG66+CG77+CG87+CG97+CG107+CG118+CG128+CG138+CG148+CG159+CG169+CG179+CG189+CG200+CG210+CG220+CG230+CG240)</f>
        <v>0.00854977784326314</v>
      </c>
      <c r="CH254" s="40">
        <f t="shared" si="1291"/>
        <v>0.00757872193985177</v>
      </c>
      <c r="CI254" s="40">
        <f t="shared" si="1291"/>
        <v>0.00635500130073628</v>
      </c>
      <c r="CJ254" s="40">
        <f t="shared" si="1291"/>
        <v>0.00736051876677316</v>
      </c>
      <c r="CK254" s="40">
        <f t="shared" si="1291"/>
        <v>0.0076062785523184</v>
      </c>
      <c r="CL254" s="40">
        <f t="shared" si="1291"/>
        <v>0.00681825901599234</v>
      </c>
      <c r="CM254" s="40">
        <f t="shared" si="1291"/>
        <v>0.00675227392167778</v>
      </c>
      <c r="CN254" s="40">
        <f t="shared" si="1291"/>
        <v>0.0071728634288488</v>
      </c>
      <c r="CO254" s="40">
        <f t="shared" si="1291"/>
        <v>0.0070023257950632</v>
      </c>
      <c r="CP254" s="40">
        <f t="shared" si="1291"/>
        <v>0.00620935546681355</v>
      </c>
      <c r="CQ254" s="40">
        <f t="shared" si="1291"/>
        <v>0.00651422662177525</v>
      </c>
      <c r="CR254" s="40">
        <f t="shared" si="1291"/>
        <v>0.00591406023548876</v>
      </c>
      <c r="CS254" s="40">
        <f t="shared" si="1291"/>
        <v>0.00622112863301701</v>
      </c>
      <c r="CT254" s="49">
        <f t="shared" si="1288"/>
        <v>0.100104295622611</v>
      </c>
    </row>
    <row r="255" spans="83:98">
      <c r="CE255" s="40">
        <v>2017</v>
      </c>
      <c r="CF255" s="40">
        <f t="shared" si="1286"/>
        <v>0.00976422032185697</v>
      </c>
      <c r="CG255" s="40">
        <f t="shared" ref="CG255:CS255" si="1292">SUM(CG7+CG17+CG27+CG37+CG47+CG57+CG67+CG78+CG88+CG98+CG108+CG119+CG129+CG139+CG149+CG160+CG170+CG180+CG190+CG201+CG211+CG221+CG231+CG241)</f>
        <v>0.00824309019510143</v>
      </c>
      <c r="CH255" s="40">
        <f t="shared" si="1292"/>
        <v>0.00764001510151404</v>
      </c>
      <c r="CI255" s="40">
        <f t="shared" si="1292"/>
        <v>0.00659132235235274</v>
      </c>
      <c r="CJ255" s="40">
        <f t="shared" si="1292"/>
        <v>0.0068914298120338</v>
      </c>
      <c r="CK255" s="40">
        <f t="shared" si="1292"/>
        <v>0.00760956728910081</v>
      </c>
      <c r="CL255" s="40">
        <f t="shared" si="1292"/>
        <v>0.00720047191715214</v>
      </c>
      <c r="CM255" s="40">
        <f t="shared" si="1292"/>
        <v>0.00622989573214282</v>
      </c>
      <c r="CN255" s="40">
        <f t="shared" si="1292"/>
        <v>0.00684987975229701</v>
      </c>
      <c r="CO255" s="40">
        <f t="shared" si="1292"/>
        <v>0.00749642459654313</v>
      </c>
      <c r="CP255" s="40">
        <f t="shared" si="1292"/>
        <v>0.00585607097259073</v>
      </c>
      <c r="CQ255" s="40">
        <f t="shared" si="1292"/>
        <v>0.00648420661962682</v>
      </c>
      <c r="CR255" s="40">
        <f t="shared" si="1292"/>
        <v>0.00574639314684114</v>
      </c>
      <c r="CS255" s="40">
        <f t="shared" si="1292"/>
        <v>0.00612226863497017</v>
      </c>
      <c r="CT255" s="49">
        <f t="shared" si="1288"/>
        <v>0.0987252564441237</v>
      </c>
    </row>
    <row r="256" spans="83:98">
      <c r="CE256" s="40">
        <v>2016</v>
      </c>
      <c r="CF256" s="40">
        <f t="shared" si="1286"/>
        <v>0.00891123686091543</v>
      </c>
      <c r="CG256" s="40">
        <f t="shared" ref="CG256:CS256" si="1293">SUM(CG8+CG18+CG28+CG38+CG48+CG58+CG68+CG79+CG89+CG99+CG109+CG120+CG130+CG140+CG150+CG161+CG171+CG181+CG191+CG202+CG212+CG222+CG232+CG242)</f>
        <v>0.00780867609986902</v>
      </c>
      <c r="CH256" s="40">
        <f t="shared" si="1293"/>
        <v>0.00732673008812134</v>
      </c>
      <c r="CI256" s="40">
        <f t="shared" si="1293"/>
        <v>0.0064893340566687</v>
      </c>
      <c r="CJ256" s="40">
        <f t="shared" si="1293"/>
        <v>0.00677907473077476</v>
      </c>
      <c r="CK256" s="40">
        <f t="shared" si="1293"/>
        <v>0.0072619664454741</v>
      </c>
      <c r="CL256" s="40">
        <f t="shared" si="1293"/>
        <v>0.00647082434955145</v>
      </c>
      <c r="CM256" s="40">
        <f t="shared" si="1293"/>
        <v>0.00588794021190096</v>
      </c>
      <c r="CN256" s="40">
        <f t="shared" si="1293"/>
        <v>0.00688773139698344</v>
      </c>
      <c r="CO256" s="40">
        <f t="shared" si="1293"/>
        <v>0.00683123587860064</v>
      </c>
      <c r="CP256" s="40">
        <f t="shared" si="1293"/>
        <v>0.00605163577487499</v>
      </c>
      <c r="CQ256" s="40">
        <f t="shared" si="1293"/>
        <v>0.00632634108910398</v>
      </c>
      <c r="CR256" s="40">
        <f t="shared" si="1293"/>
        <v>0.0056923791375314</v>
      </c>
      <c r="CS256" s="40">
        <f t="shared" si="1293"/>
        <v>0.0103618496812405</v>
      </c>
      <c r="CT256" s="49">
        <f t="shared" si="1288"/>
        <v>0.0990869558016107</v>
      </c>
    </row>
    <row r="257" spans="83:98">
      <c r="CE257" s="40">
        <v>2015</v>
      </c>
      <c r="CF257" s="40">
        <f t="shared" si="1286"/>
        <v>0.00871593295910894</v>
      </c>
      <c r="CG257" s="40">
        <f t="shared" ref="CG257:CS257" si="1294">SUM(CG9+CG19+CG29+CG39+CG49+CG59+CG69+CG80+CG90+CG100+CG110+CG121+CG131+CG141+CG151+CG162+CG172+CG182+CG192+CG203+CG213+CG223+CG233+CG243)</f>
        <v>0.00805086466996017</v>
      </c>
      <c r="CH257" s="40">
        <f t="shared" si="1294"/>
        <v>0.00737352119502167</v>
      </c>
      <c r="CI257" s="40">
        <f t="shared" si="1294"/>
        <v>0.0064296532197003</v>
      </c>
      <c r="CJ257" s="40">
        <f t="shared" si="1294"/>
        <v>0.0068893725629202</v>
      </c>
      <c r="CK257" s="40">
        <f t="shared" si="1294"/>
        <v>0.00730847410532166</v>
      </c>
      <c r="CL257" s="40">
        <f t="shared" si="1294"/>
        <v>0.00639828239632122</v>
      </c>
      <c r="CM257" s="40">
        <f t="shared" si="1294"/>
        <v>0.00602285818947686</v>
      </c>
      <c r="CN257" s="40">
        <f t="shared" si="1294"/>
        <v>0.00683777030959747</v>
      </c>
      <c r="CO257" s="40">
        <f t="shared" si="1294"/>
        <v>0.00690844137441107</v>
      </c>
      <c r="CP257" s="40">
        <f t="shared" si="1294"/>
        <v>0.00608931705950851</v>
      </c>
      <c r="CQ257" s="40">
        <f t="shared" si="1294"/>
        <v>0.00628929449568949</v>
      </c>
      <c r="CR257" s="40">
        <f t="shared" si="1294"/>
        <v>0.00560659492276948</v>
      </c>
      <c r="CS257" s="40">
        <f t="shared" si="1294"/>
        <v>0.00579064452953544</v>
      </c>
      <c r="CT257" s="49">
        <f t="shared" si="1288"/>
        <v>0.0947110219893425</v>
      </c>
    </row>
    <row r="258" spans="83:98">
      <c r="CE258" s="40">
        <v>2014</v>
      </c>
      <c r="CF258" s="40">
        <f t="shared" si="1286"/>
        <v>0.00812719637465158</v>
      </c>
      <c r="CG258" s="40">
        <f t="shared" ref="CG258:CS258" si="1295">SUM(CG10+CG20+CG30+CG40+CG50+CG60+CG70+CG81+CG91+CG101+CG111+CG122+CG132+CG142+CG152+CG163+CG173+CG183+CG193+CG204+CG214+CG224+CG234+CG244)</f>
        <v>0.00719729312934055</v>
      </c>
      <c r="CH258" s="40">
        <f t="shared" si="1295"/>
        <v>0.00699564443021094</v>
      </c>
      <c r="CI258" s="40">
        <f t="shared" si="1295"/>
        <v>0.00605939078641984</v>
      </c>
      <c r="CJ258" s="40">
        <f t="shared" si="1295"/>
        <v>0.00705044750945329</v>
      </c>
      <c r="CK258" s="40">
        <f t="shared" si="1295"/>
        <v>0.00708825974884744</v>
      </c>
      <c r="CL258" s="40">
        <f t="shared" si="1295"/>
        <v>0.00657309233223449</v>
      </c>
      <c r="CM258" s="40">
        <f t="shared" si="1295"/>
        <v>0.00559493547003409</v>
      </c>
      <c r="CN258" s="40">
        <f t="shared" si="1295"/>
        <v>0.00626167537688724</v>
      </c>
      <c r="CO258" s="40">
        <f t="shared" si="1295"/>
        <v>0.0063914295422514</v>
      </c>
      <c r="CP258" s="40">
        <f t="shared" si="1295"/>
        <v>0.00570439735372937</v>
      </c>
      <c r="CQ258" s="40">
        <f t="shared" si="1295"/>
        <v>0.00621926041440688</v>
      </c>
      <c r="CR258" s="40">
        <f t="shared" si="1295"/>
        <v>0.00546722352271818</v>
      </c>
      <c r="CS258" s="40">
        <f t="shared" si="1295"/>
        <v>0.00610497116931141</v>
      </c>
      <c r="CT258" s="49">
        <f t="shared" si="1288"/>
        <v>0.0908352171604967</v>
      </c>
    </row>
    <row r="259" spans="83:98">
      <c r="CE259" s="40">
        <v>2013</v>
      </c>
      <c r="CF259" s="40">
        <f t="shared" si="1286"/>
        <v>0.0078278090280524</v>
      </c>
      <c r="CG259" s="40">
        <f t="shared" ref="CG259:CS259" si="1296">SUM(CG11+CG21+CG31+CG41+CG51+CG61+CG71+CG82+CG92+CG102+CG112+CG123+CG133+CG143+CG153+CG164+CG174+CG184+CG194+CG205+CG215+CG225+CG235+CG245)</f>
        <v>0.00748110337820415</v>
      </c>
      <c r="CH259" s="40">
        <f t="shared" si="1296"/>
        <v>0.00698530114546843</v>
      </c>
      <c r="CI259" s="40">
        <f t="shared" si="1296"/>
        <v>0.00607792452385387</v>
      </c>
      <c r="CJ259" s="40">
        <f t="shared" si="1296"/>
        <v>0.00548381658711735</v>
      </c>
      <c r="CK259" s="40">
        <f t="shared" si="1296"/>
        <v>0.00663685439860736</v>
      </c>
      <c r="CL259" s="40">
        <f t="shared" si="1296"/>
        <v>0.00585922877858635</v>
      </c>
      <c r="CM259" s="40">
        <f t="shared" si="1296"/>
        <v>0.00558308050934754</v>
      </c>
      <c r="CN259" s="40">
        <f t="shared" si="1296"/>
        <v>0.00604518341175399</v>
      </c>
      <c r="CO259" s="40">
        <f t="shared" si="1296"/>
        <v>0.00647815238189162</v>
      </c>
      <c r="CP259" s="40">
        <f t="shared" si="1296"/>
        <v>0.00565626853908414</v>
      </c>
      <c r="CQ259" s="40">
        <f t="shared" si="1296"/>
        <v>0.00614564170794714</v>
      </c>
      <c r="CR259" s="40">
        <f t="shared" si="1296"/>
        <v>0.00555473768276128</v>
      </c>
      <c r="CS259" s="40">
        <f t="shared" si="1296"/>
        <v>0.00613090781589399</v>
      </c>
      <c r="CT259" s="49">
        <f t="shared" si="1288"/>
        <v>0.0879460098885696</v>
      </c>
    </row>
    <row r="260" spans="84:97">
      <c r="CF260" s="49">
        <f>SUM(CF250:CF259)</f>
        <v>0.096730919536243</v>
      </c>
      <c r="CG260" s="49">
        <f t="shared" ref="CG260:CS260" si="1297">SUM(CG250:CG259)</f>
        <v>0.0828568801247517</v>
      </c>
      <c r="CH260" s="49">
        <f t="shared" si="1297"/>
        <v>0.0760700691642703</v>
      </c>
      <c r="CI260" s="49">
        <f t="shared" si="1297"/>
        <v>0.0665461957111133</v>
      </c>
      <c r="CJ260" s="49">
        <f t="shared" si="1297"/>
        <v>0.0706541069036215</v>
      </c>
      <c r="CK260" s="49">
        <f t="shared" si="1297"/>
        <v>0.0754255599530657</v>
      </c>
      <c r="CL260" s="49">
        <f t="shared" si="1297"/>
        <v>0.0684683675524431</v>
      </c>
      <c r="CM260" s="49">
        <f t="shared" si="1297"/>
        <v>0.0644514393849209</v>
      </c>
      <c r="CN260" s="49">
        <f t="shared" si="1297"/>
        <v>0.0706870304716295</v>
      </c>
      <c r="CO260" s="49">
        <f t="shared" si="1297"/>
        <v>0.0723436038583868</v>
      </c>
      <c r="CP260" s="49">
        <f t="shared" si="1297"/>
        <v>0.0626949347408212</v>
      </c>
      <c r="CQ260" s="49">
        <f t="shared" si="1297"/>
        <v>0.0658589084755833</v>
      </c>
      <c r="CR260" s="49">
        <f t="shared" si="1297"/>
        <v>0.0596119776707796</v>
      </c>
      <c r="CS260" s="49">
        <f t="shared" si="1297"/>
        <v>0.0676000064523702</v>
      </c>
    </row>
    <row r="264" spans="83:98">
      <c r="CE264" s="40" t="s">
        <v>37</v>
      </c>
      <c r="CF264" s="40" t="s">
        <v>74</v>
      </c>
      <c r="CG264" s="40" t="s">
        <v>75</v>
      </c>
      <c r="CH264" s="40" t="s">
        <v>76</v>
      </c>
      <c r="CI264" s="40" t="s">
        <v>77</v>
      </c>
      <c r="CJ264" s="40" t="s">
        <v>78</v>
      </c>
      <c r="CK264" s="40" t="s">
        <v>79</v>
      </c>
      <c r="CL264" s="40" t="s">
        <v>80</v>
      </c>
      <c r="CM264" s="40" t="s">
        <v>81</v>
      </c>
      <c r="CN264" s="40" t="s">
        <v>82</v>
      </c>
      <c r="CO264" s="40" t="s">
        <v>83</v>
      </c>
      <c r="CP264" s="40" t="s">
        <v>84</v>
      </c>
      <c r="CQ264" s="40" t="s">
        <v>85</v>
      </c>
      <c r="CR264" s="40" t="s">
        <v>86</v>
      </c>
      <c r="CS264" s="40" t="s">
        <v>87</v>
      </c>
      <c r="CT264" s="9" t="s">
        <v>88</v>
      </c>
    </row>
    <row r="265" spans="83:98">
      <c r="CE265" s="40">
        <v>2022</v>
      </c>
      <c r="CF265" s="40">
        <v>0.0110785395713464</v>
      </c>
      <c r="CG265" s="40">
        <v>0.0087463258564662</v>
      </c>
      <c r="CH265" s="40">
        <v>0.00820497882829514</v>
      </c>
      <c r="CI265" s="40">
        <v>0.00720357233485271</v>
      </c>
      <c r="CJ265" s="40">
        <v>0.00787095446743102</v>
      </c>
      <c r="CK265" s="40">
        <v>0.00780252841589005</v>
      </c>
      <c r="CL265" s="40">
        <v>0.00779333551667193</v>
      </c>
      <c r="CM265" s="40">
        <v>0.0072469235375938</v>
      </c>
      <c r="CN265" s="40">
        <v>0.00775023114527612</v>
      </c>
      <c r="CO265" s="40">
        <v>0.0078668726505146</v>
      </c>
      <c r="CP265" s="40">
        <v>0.00677312833613884</v>
      </c>
      <c r="CQ265" s="40">
        <v>0.00742121332693591</v>
      </c>
      <c r="CR265" s="40">
        <v>0.0065948177676325</v>
      </c>
      <c r="CS265" s="40">
        <v>0.00687776746615805</v>
      </c>
      <c r="CT265" s="9">
        <v>0.109231189221203</v>
      </c>
    </row>
    <row r="266" spans="83:98">
      <c r="CE266" s="40">
        <v>2021</v>
      </c>
      <c r="CF266" s="40">
        <v>0.011057543673219</v>
      </c>
      <c r="CG266" s="40">
        <v>0.0089709906194775</v>
      </c>
      <c r="CH266" s="40">
        <v>0.00823179046017361</v>
      </c>
      <c r="CI266" s="40">
        <v>0.00733678390782196</v>
      </c>
      <c r="CJ266" s="40">
        <v>0.00793164636201023</v>
      </c>
      <c r="CK266" s="40">
        <v>0.00783534696184107</v>
      </c>
      <c r="CL266" s="40">
        <v>0.00748938935087312</v>
      </c>
      <c r="CM266" s="40">
        <v>0.00714369937521821</v>
      </c>
      <c r="CN266" s="40">
        <v>0.00786925235356196</v>
      </c>
      <c r="CO266" s="40">
        <v>0.00787445308752828</v>
      </c>
      <c r="CP266" s="40">
        <v>0.00708108628805071</v>
      </c>
      <c r="CQ266" s="40">
        <v>0.00730047936157613</v>
      </c>
      <c r="CR266" s="40">
        <v>0.00686672898404837</v>
      </c>
      <c r="CS266" s="40">
        <v>0.00691189101722782</v>
      </c>
      <c r="CT266" s="9">
        <v>0.109901081802628</v>
      </c>
    </row>
    <row r="267" spans="83:98">
      <c r="CE267" s="40">
        <v>2020</v>
      </c>
      <c r="CF267" s="40">
        <v>0.0107027876044609</v>
      </c>
      <c r="CG267" s="40">
        <v>0.00892779083034782</v>
      </c>
      <c r="CH267" s="40">
        <v>0.00778527461929369</v>
      </c>
      <c r="CI267" s="40">
        <v>0.00703087997898987</v>
      </c>
      <c r="CJ267" s="40">
        <v>0.00726112578769419</v>
      </c>
      <c r="CK267" s="40">
        <v>0.00813954884367526</v>
      </c>
      <c r="CL267" s="40">
        <v>0.00703001217409301</v>
      </c>
      <c r="CM267" s="40">
        <v>0.00713692821741524</v>
      </c>
      <c r="CN267" s="40">
        <v>0.00748940691898341</v>
      </c>
      <c r="CO267" s="40">
        <v>0.00788557594382965</v>
      </c>
      <c r="CP267" s="40">
        <v>0.00656380455159058</v>
      </c>
      <c r="CQ267" s="40">
        <v>0.00631979930632293</v>
      </c>
      <c r="CR267" s="40">
        <v>0.00635689125673046</v>
      </c>
      <c r="CS267" s="40">
        <v>0.00652272166451075</v>
      </c>
      <c r="CT267" s="9">
        <v>0.105152547697938</v>
      </c>
    </row>
    <row r="268" spans="83:98">
      <c r="CE268" s="40">
        <v>2019</v>
      </c>
      <c r="CF268" s="40">
        <v>0.0104961490416402</v>
      </c>
      <c r="CG268" s="40">
        <v>0.00888096750272174</v>
      </c>
      <c r="CH268" s="40">
        <v>0.00794809135631967</v>
      </c>
      <c r="CI268" s="40">
        <v>0.006972333249717</v>
      </c>
      <c r="CJ268" s="40">
        <v>0.00713572031741351</v>
      </c>
      <c r="CK268" s="40">
        <v>0.00813673519198957</v>
      </c>
      <c r="CL268" s="40">
        <v>0.00683547172096699</v>
      </c>
      <c r="CM268" s="40">
        <v>0.00685290422011359</v>
      </c>
      <c r="CN268" s="40">
        <v>0.00752303637744002</v>
      </c>
      <c r="CO268" s="40">
        <v>0.00760869260775318</v>
      </c>
      <c r="CP268" s="40">
        <v>0.00670987039843977</v>
      </c>
      <c r="CQ268" s="40">
        <v>0.00683844553219881</v>
      </c>
      <c r="CR268" s="40">
        <v>0.00581215101425804</v>
      </c>
      <c r="CS268" s="40">
        <v>0.00655585584050512</v>
      </c>
      <c r="CT268" s="9">
        <v>0.104306424371477</v>
      </c>
    </row>
    <row r="269" spans="83:98">
      <c r="CE269" s="40">
        <v>2018</v>
      </c>
      <c r="CF269" s="40">
        <v>0.0100495041009912</v>
      </c>
      <c r="CG269" s="40">
        <v>0.00854977784326314</v>
      </c>
      <c r="CH269" s="40">
        <v>0.00757872193985177</v>
      </c>
      <c r="CI269" s="40">
        <v>0.00635500130073628</v>
      </c>
      <c r="CJ269" s="40">
        <v>0.00736051876677316</v>
      </c>
      <c r="CK269" s="40">
        <v>0.0076062785523184</v>
      </c>
      <c r="CL269" s="40">
        <v>0.00681825901599234</v>
      </c>
      <c r="CM269" s="40">
        <v>0.00675227392167778</v>
      </c>
      <c r="CN269" s="40">
        <v>0.0071728634288488</v>
      </c>
      <c r="CO269" s="40">
        <v>0.0070023257950632</v>
      </c>
      <c r="CP269" s="40">
        <v>0.00620935546681355</v>
      </c>
      <c r="CQ269" s="40">
        <v>0.00651422662177525</v>
      </c>
      <c r="CR269" s="40">
        <v>0.00591406023548876</v>
      </c>
      <c r="CS269" s="40">
        <v>0.00622112863301701</v>
      </c>
      <c r="CT269" s="9">
        <v>0.100104295622611</v>
      </c>
    </row>
    <row r="270" spans="83:98">
      <c r="CE270" s="40">
        <v>2017</v>
      </c>
      <c r="CF270" s="40">
        <v>0.00976422032185697</v>
      </c>
      <c r="CG270" s="40">
        <v>0.00824309019510143</v>
      </c>
      <c r="CH270" s="40">
        <v>0.00764001510151404</v>
      </c>
      <c r="CI270" s="40">
        <v>0.00659132235235274</v>
      </c>
      <c r="CJ270" s="40">
        <v>0.0068914298120338</v>
      </c>
      <c r="CK270" s="40">
        <v>0.00760956728910081</v>
      </c>
      <c r="CL270" s="40">
        <v>0.00720047191715214</v>
      </c>
      <c r="CM270" s="40">
        <v>0.00622989573214282</v>
      </c>
      <c r="CN270" s="40">
        <v>0.00684987975229701</v>
      </c>
      <c r="CO270" s="40">
        <v>0.00749642459654313</v>
      </c>
      <c r="CP270" s="40">
        <v>0.00585607097259073</v>
      </c>
      <c r="CQ270" s="40">
        <v>0.00648420661962682</v>
      </c>
      <c r="CR270" s="40">
        <v>0.00574639314684114</v>
      </c>
      <c r="CS270" s="40">
        <v>0.00612226863497017</v>
      </c>
      <c r="CT270" s="9">
        <v>0.0987252564441237</v>
      </c>
    </row>
    <row r="271" spans="83:98">
      <c r="CE271" s="40">
        <v>2016</v>
      </c>
      <c r="CF271" s="40">
        <v>0.00891123686091543</v>
      </c>
      <c r="CG271" s="40">
        <v>0.00780867609986902</v>
      </c>
      <c r="CH271" s="40">
        <v>0.00732673008812134</v>
      </c>
      <c r="CI271" s="40">
        <v>0.0064893340566687</v>
      </c>
      <c r="CJ271" s="40">
        <v>0.00677907473077476</v>
      </c>
      <c r="CK271" s="40">
        <v>0.0072619664454741</v>
      </c>
      <c r="CL271" s="40">
        <v>0.00647082434955145</v>
      </c>
      <c r="CM271" s="40">
        <v>0.00588794021190096</v>
      </c>
      <c r="CN271" s="40">
        <v>0.00688773139698344</v>
      </c>
      <c r="CO271" s="40">
        <v>0.00683123587860064</v>
      </c>
      <c r="CP271" s="40">
        <v>0.00605163577487499</v>
      </c>
      <c r="CQ271" s="40">
        <v>0.00632634108910398</v>
      </c>
      <c r="CR271" s="40">
        <v>0.0056923791375314</v>
      </c>
      <c r="CS271" s="40">
        <v>0.0103618496812405</v>
      </c>
      <c r="CT271" s="9">
        <v>0.0990869558016107</v>
      </c>
    </row>
    <row r="272" spans="83:98">
      <c r="CE272" s="40">
        <v>2015</v>
      </c>
      <c r="CF272" s="40">
        <v>0.00871593295910894</v>
      </c>
      <c r="CG272" s="40">
        <v>0.00805086466996017</v>
      </c>
      <c r="CH272" s="40">
        <v>0.00737352119502167</v>
      </c>
      <c r="CI272" s="40">
        <v>0.0064296532197003</v>
      </c>
      <c r="CJ272" s="40">
        <v>0.0068893725629202</v>
      </c>
      <c r="CK272" s="40">
        <v>0.00730847410532166</v>
      </c>
      <c r="CL272" s="40">
        <v>0.00639828239632122</v>
      </c>
      <c r="CM272" s="40">
        <v>0.00602285818947686</v>
      </c>
      <c r="CN272" s="40">
        <v>0.00683777030959747</v>
      </c>
      <c r="CO272" s="40">
        <v>0.00690844137441107</v>
      </c>
      <c r="CP272" s="40">
        <v>0.00608931705950851</v>
      </c>
      <c r="CQ272" s="40">
        <v>0.00628929449568949</v>
      </c>
      <c r="CR272" s="40">
        <v>0.00560659492276948</v>
      </c>
      <c r="CS272" s="40">
        <v>0.00579064452953544</v>
      </c>
      <c r="CT272" s="9">
        <v>0.0947110219893425</v>
      </c>
    </row>
    <row r="273" spans="83:98">
      <c r="CE273" s="40">
        <v>2014</v>
      </c>
      <c r="CF273" s="40">
        <v>0.00812719637465158</v>
      </c>
      <c r="CG273" s="40">
        <v>0.00719729312934055</v>
      </c>
      <c r="CH273" s="40">
        <v>0.00699564443021094</v>
      </c>
      <c r="CI273" s="40">
        <v>0.00605939078641984</v>
      </c>
      <c r="CJ273" s="40">
        <v>0.00705044750945329</v>
      </c>
      <c r="CK273" s="40">
        <v>0.00708825974884744</v>
      </c>
      <c r="CL273" s="40">
        <v>0.00657309233223449</v>
      </c>
      <c r="CM273" s="40">
        <v>0.00559493547003409</v>
      </c>
      <c r="CN273" s="40">
        <v>0.00626167537688724</v>
      </c>
      <c r="CO273" s="40">
        <v>0.0063914295422514</v>
      </c>
      <c r="CP273" s="40">
        <v>0.00570439735372937</v>
      </c>
      <c r="CQ273" s="40">
        <v>0.00621926041440688</v>
      </c>
      <c r="CR273" s="40">
        <v>0.00546722352271818</v>
      </c>
      <c r="CS273" s="40">
        <v>0.00610497116931141</v>
      </c>
      <c r="CT273" s="9">
        <v>0.0908352171604967</v>
      </c>
    </row>
    <row r="274" spans="83:98">
      <c r="CE274" s="40">
        <v>2013</v>
      </c>
      <c r="CF274" s="40">
        <v>0.0078278090280524</v>
      </c>
      <c r="CG274" s="40">
        <v>0.00748110337820415</v>
      </c>
      <c r="CH274" s="40">
        <v>0.00698530114546843</v>
      </c>
      <c r="CI274" s="40">
        <v>0.00607792452385387</v>
      </c>
      <c r="CJ274" s="40">
        <v>0.00548381658711735</v>
      </c>
      <c r="CK274" s="40">
        <v>0.00663685439860736</v>
      </c>
      <c r="CL274" s="40">
        <v>0.00585922877858635</v>
      </c>
      <c r="CM274" s="40">
        <v>0.00558308050934754</v>
      </c>
      <c r="CN274" s="40">
        <v>0.00604518341175399</v>
      </c>
      <c r="CO274" s="40">
        <v>0.00647815238189162</v>
      </c>
      <c r="CP274" s="40">
        <v>0.00565626853908414</v>
      </c>
      <c r="CQ274" s="40">
        <v>0.00614564170794714</v>
      </c>
      <c r="CR274" s="40">
        <v>0.00555473768276128</v>
      </c>
      <c r="CS274" s="40">
        <v>0.00613090781589399</v>
      </c>
      <c r="CT274" s="9">
        <v>0.0879460098885696</v>
      </c>
    </row>
    <row r="279" spans="83:93">
      <c r="CE279" s="40" t="s">
        <v>37</v>
      </c>
      <c r="CF279" s="40">
        <v>2022</v>
      </c>
      <c r="CG279" s="40">
        <v>2021</v>
      </c>
      <c r="CH279" s="40">
        <v>2020</v>
      </c>
      <c r="CI279" s="40">
        <v>2019</v>
      </c>
      <c r="CJ279" s="40">
        <v>2018</v>
      </c>
      <c r="CK279" s="40">
        <v>2017</v>
      </c>
      <c r="CL279" s="40">
        <v>2016</v>
      </c>
      <c r="CM279" s="40">
        <v>2015</v>
      </c>
      <c r="CN279" s="40">
        <v>2014</v>
      </c>
      <c r="CO279" s="40">
        <v>2013</v>
      </c>
    </row>
    <row r="280" spans="83:93">
      <c r="CE280" s="40" t="s">
        <v>74</v>
      </c>
      <c r="CF280" s="40">
        <v>0.0110785395713464</v>
      </c>
      <c r="CG280" s="40">
        <v>0.011057543673219</v>
      </c>
      <c r="CH280" s="40">
        <v>0.0107027876044609</v>
      </c>
      <c r="CI280" s="40">
        <v>0.0104961490416402</v>
      </c>
      <c r="CJ280" s="40">
        <v>0.0100495041009912</v>
      </c>
      <c r="CK280" s="40">
        <v>0.00976422032185697</v>
      </c>
      <c r="CL280" s="40">
        <v>0.00891123686091543</v>
      </c>
      <c r="CM280" s="40">
        <v>0.00871593295910894</v>
      </c>
      <c r="CN280" s="40">
        <v>0.00812719637465158</v>
      </c>
      <c r="CO280" s="40">
        <v>0.0078278090280524</v>
      </c>
    </row>
    <row r="281" spans="83:93">
      <c r="CE281" s="40" t="s">
        <v>75</v>
      </c>
      <c r="CF281" s="40">
        <v>0.0087463258564662</v>
      </c>
      <c r="CG281" s="40">
        <v>0.0089709906194775</v>
      </c>
      <c r="CH281" s="40">
        <v>0.00892779083034782</v>
      </c>
      <c r="CI281" s="40">
        <v>0.00888096750272174</v>
      </c>
      <c r="CJ281" s="40">
        <v>0.00854977784326314</v>
      </c>
      <c r="CK281" s="40">
        <v>0.00824309019510143</v>
      </c>
      <c r="CL281" s="40">
        <v>0.00780867609986902</v>
      </c>
      <c r="CM281" s="40">
        <v>0.00805086466996017</v>
      </c>
      <c r="CN281" s="40">
        <v>0.00719729312934055</v>
      </c>
      <c r="CO281" s="40">
        <v>0.00748110337820415</v>
      </c>
    </row>
    <row r="282" spans="83:93">
      <c r="CE282" s="40" t="s">
        <v>76</v>
      </c>
      <c r="CF282" s="40">
        <v>0.00820497882829514</v>
      </c>
      <c r="CG282" s="40">
        <v>0.00823179046017361</v>
      </c>
      <c r="CH282" s="40">
        <v>0.00778527461929369</v>
      </c>
      <c r="CI282" s="40">
        <v>0.00794809135631967</v>
      </c>
      <c r="CJ282" s="40">
        <v>0.00757872193985177</v>
      </c>
      <c r="CK282" s="40">
        <v>0.00764001510151404</v>
      </c>
      <c r="CL282" s="40">
        <v>0.00732673008812134</v>
      </c>
      <c r="CM282" s="40">
        <v>0.00737352119502167</v>
      </c>
      <c r="CN282" s="40">
        <v>0.00699564443021094</v>
      </c>
      <c r="CO282" s="40">
        <v>0.00698530114546843</v>
      </c>
    </row>
    <row r="283" spans="83:93">
      <c r="CE283" s="40" t="s">
        <v>77</v>
      </c>
      <c r="CF283" s="40">
        <v>0.00720357233485271</v>
      </c>
      <c r="CG283" s="40">
        <v>0.00733678390782196</v>
      </c>
      <c r="CH283" s="40">
        <v>0.00703087997898987</v>
      </c>
      <c r="CI283" s="40">
        <v>0.006972333249717</v>
      </c>
      <c r="CJ283" s="40">
        <v>0.00635500130073628</v>
      </c>
      <c r="CK283" s="40">
        <v>0.00659132235235274</v>
      </c>
      <c r="CL283" s="40">
        <v>0.0064893340566687</v>
      </c>
      <c r="CM283" s="40">
        <v>0.0064296532197003</v>
      </c>
      <c r="CN283" s="40">
        <v>0.00605939078641984</v>
      </c>
      <c r="CO283" s="40">
        <v>0.00607792452385387</v>
      </c>
    </row>
    <row r="284" spans="83:93">
      <c r="CE284" s="40" t="s">
        <v>78</v>
      </c>
      <c r="CF284" s="40">
        <v>0.00787095446743102</v>
      </c>
      <c r="CG284" s="40">
        <v>0.00793164636201023</v>
      </c>
      <c r="CH284" s="40">
        <v>0.00726112578769419</v>
      </c>
      <c r="CI284" s="40">
        <v>0.00713572031741351</v>
      </c>
      <c r="CJ284" s="40">
        <v>0.00736051876677316</v>
      </c>
      <c r="CK284" s="40">
        <v>0.0068914298120338</v>
      </c>
      <c r="CL284" s="40">
        <v>0.00677907473077476</v>
      </c>
      <c r="CM284" s="40">
        <v>0.0068893725629202</v>
      </c>
      <c r="CN284" s="40">
        <v>0.00705044750945329</v>
      </c>
      <c r="CO284" s="40">
        <v>0.00548381658711735</v>
      </c>
    </row>
    <row r="285" spans="83:93">
      <c r="CE285" s="40" t="s">
        <v>79</v>
      </c>
      <c r="CF285" s="40">
        <v>0.00780252841589005</v>
      </c>
      <c r="CG285" s="40">
        <v>0.00783534696184107</v>
      </c>
      <c r="CH285" s="40">
        <v>0.00813954884367526</v>
      </c>
      <c r="CI285" s="40">
        <v>0.00813673519198957</v>
      </c>
      <c r="CJ285" s="40">
        <v>0.0076062785523184</v>
      </c>
      <c r="CK285" s="40">
        <v>0.00760956728910081</v>
      </c>
      <c r="CL285" s="40">
        <v>0.0072619664454741</v>
      </c>
      <c r="CM285" s="40">
        <v>0.00730847410532166</v>
      </c>
      <c r="CN285" s="40">
        <v>0.00708825974884744</v>
      </c>
      <c r="CO285" s="40">
        <v>0.00663685439860736</v>
      </c>
    </row>
    <row r="286" spans="83:93">
      <c r="CE286" s="40" t="s">
        <v>80</v>
      </c>
      <c r="CF286" s="40">
        <v>0.00779333551667193</v>
      </c>
      <c r="CG286" s="40">
        <v>0.00748938935087312</v>
      </c>
      <c r="CH286" s="40">
        <v>0.00703001217409301</v>
      </c>
      <c r="CI286" s="40">
        <v>0.00683547172096699</v>
      </c>
      <c r="CJ286" s="40">
        <v>0.00681825901599234</v>
      </c>
      <c r="CK286" s="40">
        <v>0.00720047191715214</v>
      </c>
      <c r="CL286" s="40">
        <v>0.00647082434955145</v>
      </c>
      <c r="CM286" s="40">
        <v>0.00639828239632122</v>
      </c>
      <c r="CN286" s="40">
        <v>0.00657309233223449</v>
      </c>
      <c r="CO286" s="40">
        <v>0.00585922877858635</v>
      </c>
    </row>
    <row r="287" spans="83:93">
      <c r="CE287" s="40" t="s">
        <v>81</v>
      </c>
      <c r="CF287" s="40">
        <v>0.0072469235375938</v>
      </c>
      <c r="CG287" s="40">
        <v>0.00714369937521821</v>
      </c>
      <c r="CH287" s="40">
        <v>0.00713692821741524</v>
      </c>
      <c r="CI287" s="40">
        <v>0.00685290422011359</v>
      </c>
      <c r="CJ287" s="40">
        <v>0.00675227392167778</v>
      </c>
      <c r="CK287" s="40">
        <v>0.00622989573214282</v>
      </c>
      <c r="CL287" s="40">
        <v>0.00588794021190096</v>
      </c>
      <c r="CM287" s="40">
        <v>0.00602285818947686</v>
      </c>
      <c r="CN287" s="40">
        <v>0.00559493547003409</v>
      </c>
      <c r="CO287" s="40">
        <v>0.00558308050934754</v>
      </c>
    </row>
    <row r="288" spans="83:93">
      <c r="CE288" s="40" t="s">
        <v>82</v>
      </c>
      <c r="CF288" s="40">
        <v>0.00775023114527612</v>
      </c>
      <c r="CG288" s="40">
        <v>0.00786925235356196</v>
      </c>
      <c r="CH288" s="40">
        <v>0.00748940691898341</v>
      </c>
      <c r="CI288" s="40">
        <v>0.00752303637744002</v>
      </c>
      <c r="CJ288" s="40">
        <v>0.0071728634288488</v>
      </c>
      <c r="CK288" s="40">
        <v>0.00684987975229701</v>
      </c>
      <c r="CL288" s="40">
        <v>0.00688773139698344</v>
      </c>
      <c r="CM288" s="40">
        <v>0.00683777030959747</v>
      </c>
      <c r="CN288" s="40">
        <v>0.00626167537688724</v>
      </c>
      <c r="CO288" s="40">
        <v>0.00604518341175399</v>
      </c>
    </row>
    <row r="289" spans="83:93">
      <c r="CE289" s="40" t="s">
        <v>83</v>
      </c>
      <c r="CF289" s="40">
        <v>0.0078668726505146</v>
      </c>
      <c r="CG289" s="40">
        <v>0.00787445308752828</v>
      </c>
      <c r="CH289" s="40">
        <v>0.00788557594382965</v>
      </c>
      <c r="CI289" s="40">
        <v>0.00760869260775318</v>
      </c>
      <c r="CJ289" s="40">
        <v>0.0070023257950632</v>
      </c>
      <c r="CK289" s="40">
        <v>0.00749642459654313</v>
      </c>
      <c r="CL289" s="40">
        <v>0.00683123587860064</v>
      </c>
      <c r="CM289" s="40">
        <v>0.00690844137441107</v>
      </c>
      <c r="CN289" s="40">
        <v>0.0063914295422514</v>
      </c>
      <c r="CO289" s="40">
        <v>0.00647815238189162</v>
      </c>
    </row>
    <row r="290" spans="83:93">
      <c r="CE290" s="40" t="s">
        <v>84</v>
      </c>
      <c r="CF290" s="40">
        <v>0.00677312833613884</v>
      </c>
      <c r="CG290" s="40">
        <v>0.00708108628805071</v>
      </c>
      <c r="CH290" s="40">
        <v>0.00656380455159058</v>
      </c>
      <c r="CI290" s="40">
        <v>0.00670987039843977</v>
      </c>
      <c r="CJ290" s="40">
        <v>0.00620935546681355</v>
      </c>
      <c r="CK290" s="40">
        <v>0.00585607097259073</v>
      </c>
      <c r="CL290" s="40">
        <v>0.00605163577487499</v>
      </c>
      <c r="CM290" s="40">
        <v>0.00608931705950851</v>
      </c>
      <c r="CN290" s="40">
        <v>0.00570439735372937</v>
      </c>
      <c r="CO290" s="40">
        <v>0.00565626853908414</v>
      </c>
    </row>
    <row r="291" spans="83:93">
      <c r="CE291" s="40" t="s">
        <v>85</v>
      </c>
      <c r="CF291" s="40">
        <v>0.00742121332693591</v>
      </c>
      <c r="CG291" s="40">
        <v>0.00730047936157613</v>
      </c>
      <c r="CH291" s="40">
        <v>0.00631979930632293</v>
      </c>
      <c r="CI291" s="40">
        <v>0.00683844553219881</v>
      </c>
      <c r="CJ291" s="40">
        <v>0.00651422662177525</v>
      </c>
      <c r="CK291" s="40">
        <v>0.00648420661962682</v>
      </c>
      <c r="CL291" s="40">
        <v>0.00632634108910398</v>
      </c>
      <c r="CM291" s="40">
        <v>0.00628929449568949</v>
      </c>
      <c r="CN291" s="40">
        <v>0.00621926041440688</v>
      </c>
      <c r="CO291" s="40">
        <v>0.00614564170794714</v>
      </c>
    </row>
    <row r="292" spans="83:93">
      <c r="CE292" s="40" t="s">
        <v>86</v>
      </c>
      <c r="CF292" s="40">
        <v>0.0065948177676325</v>
      </c>
      <c r="CG292" s="40">
        <v>0.00686672898404837</v>
      </c>
      <c r="CH292" s="40">
        <v>0.00635689125673046</v>
      </c>
      <c r="CI292" s="40">
        <v>0.00581215101425804</v>
      </c>
      <c r="CJ292" s="40">
        <v>0.00591406023548876</v>
      </c>
      <c r="CK292" s="40">
        <v>0.00574639314684114</v>
      </c>
      <c r="CL292" s="40">
        <v>0.0056923791375314</v>
      </c>
      <c r="CM292" s="40">
        <v>0.00560659492276948</v>
      </c>
      <c r="CN292" s="40">
        <v>0.00546722352271818</v>
      </c>
      <c r="CO292" s="40">
        <v>0.00555473768276128</v>
      </c>
    </row>
    <row r="293" spans="83:93">
      <c r="CE293" s="40" t="s">
        <v>87</v>
      </c>
      <c r="CF293" s="40">
        <v>0.00687776746615805</v>
      </c>
      <c r="CG293" s="40">
        <v>0.00691189101722782</v>
      </c>
      <c r="CH293" s="40">
        <v>0.00652272166451075</v>
      </c>
      <c r="CI293" s="40">
        <v>0.00655585584050512</v>
      </c>
      <c r="CJ293" s="40">
        <v>0.00622112863301701</v>
      </c>
      <c r="CK293" s="40">
        <v>0.00612226863497017</v>
      </c>
      <c r="CL293" s="40">
        <v>0.0103618496812405</v>
      </c>
      <c r="CM293" s="40">
        <v>0.00579064452953544</v>
      </c>
      <c r="CN293" s="40">
        <v>0.00610497116931141</v>
      </c>
      <c r="CO293" s="40">
        <v>0.00613090781589399</v>
      </c>
    </row>
    <row r="294" spans="83:93">
      <c r="CE294" s="9" t="s">
        <v>88</v>
      </c>
      <c r="CF294" s="9">
        <v>0.109231189221203</v>
      </c>
      <c r="CG294" s="9">
        <v>0.109901081802628</v>
      </c>
      <c r="CH294" s="9">
        <v>0.105152547697938</v>
      </c>
      <c r="CI294" s="9">
        <v>0.104306424371477</v>
      </c>
      <c r="CJ294" s="9">
        <v>0.100104295622611</v>
      </c>
      <c r="CK294" s="9">
        <v>0.0987252564441237</v>
      </c>
      <c r="CL294" s="9">
        <v>0.0990869558016107</v>
      </c>
      <c r="CM294" s="9">
        <v>0.0947110219893425</v>
      </c>
      <c r="CN294" s="9">
        <v>0.0908352171604967</v>
      </c>
      <c r="CO294" s="9">
        <v>0.0879460098885696</v>
      </c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topLeftCell="BY9" workbookViewId="0">
      <selection activeCell="CD9" sqref="CD9:CD30"/>
    </sheetView>
  </sheetViews>
  <sheetFormatPr defaultColWidth="9" defaultRowHeight="27.75"/>
  <cols>
    <col min="1" max="1" width="111.341666666667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55.5" customHeight="1" spans="1:98">
      <c r="A2" s="42" t="s">
        <v>288</v>
      </c>
      <c r="B2" s="43">
        <v>15.412</v>
      </c>
      <c r="C2" s="43">
        <v>8.559</v>
      </c>
      <c r="D2" s="43">
        <v>7.979</v>
      </c>
      <c r="E2" s="43">
        <v>5.298</v>
      </c>
      <c r="F2" s="43">
        <v>3.711</v>
      </c>
      <c r="G2" s="43">
        <v>2.138</v>
      </c>
      <c r="H2" s="43">
        <v>5.478</v>
      </c>
      <c r="I2" s="43">
        <v>6.979</v>
      </c>
      <c r="J2" s="43">
        <v>9.481</v>
      </c>
      <c r="K2" s="43">
        <v>8.128</v>
      </c>
      <c r="L2" s="43">
        <v>3.989</v>
      </c>
      <c r="M2" s="43">
        <v>7.11</v>
      </c>
      <c r="N2" s="43">
        <v>4.136</v>
      </c>
      <c r="O2" s="43">
        <v>3.737</v>
      </c>
      <c r="Q2" s="48" t="s">
        <v>32</v>
      </c>
      <c r="R2" s="49">
        <f>(B2-MIN($B$2:$O$8)/(MAX($B$2:$O$8)-MIN($B$2:$O$8)))</f>
        <v>15.3854230333711</v>
      </c>
      <c r="S2" s="49">
        <f>(C2-MIN($B$2:$O$8)/(MAX($B$2:$O$8)-MIN($B$2:$O$8)))</f>
        <v>8.53242303337108</v>
      </c>
      <c r="T2" s="49">
        <f>(D2-MIN($B$2:$O$8)/(MAX($B$2:$O$8)-MIN($B$2:$O$8)))</f>
        <v>7.95242303337108</v>
      </c>
      <c r="U2" s="49">
        <f>(E2-MIN($B$2:$O$8)/(MAX($B$2:$O$8)-MIN($B$2:$O$8)))</f>
        <v>5.27142303337108</v>
      </c>
      <c r="V2" s="49">
        <f>(F2-MIN($B$2:$O$8)/(MAX($B$2:$O$8)-MIN($B$2:$O$8)))</f>
        <v>3.68442303337108</v>
      </c>
      <c r="W2" s="49">
        <f>(G2-MIN($B$2:$O$8)/(MAX($B$2:$O$8)-MIN($B$2:$O$8)))</f>
        <v>2.11142303337108</v>
      </c>
      <c r="X2" s="49">
        <f>(H2-MIN($B$2:$O$8)/(MAX($B$2:$O$8)-MIN($B$2:$O$8)))</f>
        <v>5.45142303337108</v>
      </c>
      <c r="Y2" s="49">
        <f>(I2-MIN($B$2:$O$8)/(MAX($B$2:$O$8)-MIN($B$2:$O$8)))</f>
        <v>6.95242303337108</v>
      </c>
      <c r="Z2" s="49">
        <f>(J2-MIN($B$2:$O$8)/(MAX($B$2:$O$8)-MIN($B$2:$O$8)))</f>
        <v>9.45442303337108</v>
      </c>
      <c r="AA2" s="49">
        <f>(K2-MIN($B$2:$O$8)/(MAX($B$2:$O$8)-MIN($B$2:$O$8)))</f>
        <v>8.10142303337108</v>
      </c>
      <c r="AB2" s="49">
        <f>(L2-MIN($B$2:$O$8)/(MAX($B$2:$O$8)-MIN($B$2:$O$8)))</f>
        <v>3.96242303337108</v>
      </c>
      <c r="AC2" s="49">
        <f>(M2-MIN($B$2:$O$8)/(MAX($B$2:$O$8)-MIN($B$2:$O$8)))</f>
        <v>7.08342303337108</v>
      </c>
      <c r="AD2" s="49">
        <f>(N2-MIN($B$2:$O$8)/(MAX($B$2:$O$8)-MIN($B$2:$O$8)))</f>
        <v>4.10942303337108</v>
      </c>
      <c r="AE2" s="49">
        <f>(O2-MIN($B$2:$O$8)/(MAX($B$2:$O$8)-MIN($B$2:$O$8)))</f>
        <v>3.71042303337108</v>
      </c>
      <c r="AF2" s="50"/>
      <c r="AG2" s="49">
        <f t="shared" ref="AG2:AT2" si="0">R2+0.0001</f>
        <v>15.3855230333711</v>
      </c>
      <c r="AH2" s="49">
        <f t="shared" si="0"/>
        <v>8.53252303337108</v>
      </c>
      <c r="AI2" s="49">
        <f t="shared" si="0"/>
        <v>7.95252303337108</v>
      </c>
      <c r="AJ2" s="49">
        <f t="shared" si="0"/>
        <v>5.27152303337108</v>
      </c>
      <c r="AK2" s="49">
        <f t="shared" si="0"/>
        <v>3.68452303337108</v>
      </c>
      <c r="AL2" s="49">
        <f t="shared" si="0"/>
        <v>2.11152303337108</v>
      </c>
      <c r="AM2" s="49">
        <f t="shared" si="0"/>
        <v>5.45152303337108</v>
      </c>
      <c r="AN2" s="49">
        <f t="shared" si="0"/>
        <v>6.95252303337108</v>
      </c>
      <c r="AO2" s="49">
        <f t="shared" si="0"/>
        <v>9.45452303337108</v>
      </c>
      <c r="AP2" s="49">
        <f t="shared" si="0"/>
        <v>8.10152303337108</v>
      </c>
      <c r="AQ2" s="49">
        <f t="shared" si="0"/>
        <v>3.96252303337108</v>
      </c>
      <c r="AR2" s="49">
        <f t="shared" si="0"/>
        <v>7.08352303337108</v>
      </c>
      <c r="AS2" s="49">
        <f t="shared" si="0"/>
        <v>4.10952303337108</v>
      </c>
      <c r="AT2" s="49">
        <f t="shared" si="0"/>
        <v>3.71052303337108</v>
      </c>
      <c r="AU2" s="49">
        <f t="shared" ref="AU2:AU8" si="1">SUM(AG2:AT2)</f>
        <v>91.7643224671951</v>
      </c>
      <c r="AV2" s="48" t="s">
        <v>33</v>
      </c>
      <c r="AW2" s="49">
        <f t="shared" ref="AW2:BJ2" si="2">AG2/$AU$9</f>
        <v>0.0470014927596272</v>
      </c>
      <c r="AX2" s="49">
        <f t="shared" si="2"/>
        <v>0.0260661479433938</v>
      </c>
      <c r="AY2" s="49">
        <f t="shared" si="2"/>
        <v>0.0242942962005927</v>
      </c>
      <c r="AZ2" s="49">
        <f t="shared" si="2"/>
        <v>0.0161040642653349</v>
      </c>
      <c r="BA2" s="49">
        <f t="shared" si="2"/>
        <v>0.0112559113070156</v>
      </c>
      <c r="BB2" s="49">
        <f t="shared" si="2"/>
        <v>0.00645052718386731</v>
      </c>
      <c r="BC2" s="49">
        <f t="shared" si="2"/>
        <v>0.0166539492889628</v>
      </c>
      <c r="BD2" s="49">
        <f t="shared" si="2"/>
        <v>0.02123937940266</v>
      </c>
      <c r="BE2" s="49">
        <f t="shared" si="2"/>
        <v>0.0288827812310878</v>
      </c>
      <c r="BF2" s="49">
        <f t="shared" si="2"/>
        <v>0.0247494788034847</v>
      </c>
      <c r="BG2" s="49">
        <f t="shared" si="2"/>
        <v>0.0121051781768409</v>
      </c>
      <c r="BH2" s="49">
        <f t="shared" si="2"/>
        <v>0.0216395735031892</v>
      </c>
      <c r="BI2" s="49">
        <f t="shared" si="2"/>
        <v>0.012554250946137</v>
      </c>
      <c r="BJ2" s="49">
        <f t="shared" si="2"/>
        <v>0.0113353391437618</v>
      </c>
      <c r="BK2" s="51" t="s">
        <v>34</v>
      </c>
      <c r="BL2" s="49">
        <f t="shared" ref="BL2:BY2" si="3">AW2*LN(AW2)</f>
        <v>-0.143710632321752</v>
      </c>
      <c r="BM2" s="49">
        <f t="shared" si="3"/>
        <v>-0.0950663126674554</v>
      </c>
      <c r="BN2" s="49">
        <f t="shared" si="3"/>
        <v>-0.090314378482441</v>
      </c>
      <c r="BO2" s="49">
        <f t="shared" si="3"/>
        <v>-0.0664885860257691</v>
      </c>
      <c r="BP2" s="49">
        <f t="shared" si="3"/>
        <v>-0.0505037189045848</v>
      </c>
      <c r="BQ2" s="49">
        <f t="shared" si="3"/>
        <v>-0.0325338364444842</v>
      </c>
      <c r="BR2" s="49">
        <f t="shared" si="3"/>
        <v>-0.068199719235306</v>
      </c>
      <c r="BS2" s="49">
        <f t="shared" si="3"/>
        <v>-0.0818119294431691</v>
      </c>
      <c r="BT2" s="49">
        <f t="shared" si="3"/>
        <v>-0.102375297271273</v>
      </c>
      <c r="BU2" s="49">
        <f t="shared" si="3"/>
        <v>-0.0915471056234048</v>
      </c>
      <c r="BV2" s="49">
        <f t="shared" si="3"/>
        <v>-0.0534337329341858</v>
      </c>
      <c r="BW2" s="49">
        <f t="shared" si="3"/>
        <v>-0.0829494955330727</v>
      </c>
      <c r="BX2" s="49">
        <f t="shared" si="3"/>
        <v>-0.0549586935215544</v>
      </c>
      <c r="BY2" s="49">
        <f t="shared" si="3"/>
        <v>-0.0507803932113175</v>
      </c>
      <c r="BZ2" s="49">
        <f t="shared" ref="BZ2:BZ8" si="4">SUM(BL2:BY2)</f>
        <v>-1.06467383161977</v>
      </c>
      <c r="CA2" s="53" t="s">
        <v>35</v>
      </c>
      <c r="CB2" s="51"/>
      <c r="CC2" s="54" t="s">
        <v>36</v>
      </c>
      <c r="CD2" s="51"/>
      <c r="CE2" s="53" t="s">
        <v>37</v>
      </c>
      <c r="CF2" s="49">
        <f t="shared" ref="CF2:CS2" si="5">AW2*$CD$9</f>
        <v>0.00912192676380708</v>
      </c>
      <c r="CG2" s="49">
        <f t="shared" si="5"/>
        <v>0.00505884980654143</v>
      </c>
      <c r="CH2" s="49">
        <f t="shared" si="5"/>
        <v>0.00471497345527716</v>
      </c>
      <c r="CI2" s="49">
        <f t="shared" si="5"/>
        <v>0.00312543466607108</v>
      </c>
      <c r="CJ2" s="49">
        <f t="shared" si="5"/>
        <v>0.00218451782218073</v>
      </c>
      <c r="CK2" s="49">
        <f t="shared" si="5"/>
        <v>0.00125190144194159</v>
      </c>
      <c r="CL2" s="49">
        <f t="shared" si="5"/>
        <v>0.00323215491301517</v>
      </c>
      <c r="CM2" s="49">
        <f t="shared" si="5"/>
        <v>0.00412208319447668</v>
      </c>
      <c r="CN2" s="49">
        <f t="shared" si="5"/>
        <v>0.00560549462699947</v>
      </c>
      <c r="CO2" s="49">
        <f t="shared" si="5"/>
        <v>0.00480331410413643</v>
      </c>
      <c r="CP2" s="49">
        <f t="shared" si="5"/>
        <v>0.00234934131468326</v>
      </c>
      <c r="CQ2" s="49">
        <f t="shared" si="5"/>
        <v>0.00419975181864154</v>
      </c>
      <c r="CR2" s="49">
        <f t="shared" si="5"/>
        <v>0.00243649618302093</v>
      </c>
      <c r="CS2" s="49">
        <f t="shared" si="5"/>
        <v>0.00219993296896154</v>
      </c>
      <c r="CT2" s="58">
        <v>2021</v>
      </c>
    </row>
    <row r="3" ht="22.5" customHeight="1" spans="1:98">
      <c r="A3" s="42" t="s">
        <v>289</v>
      </c>
      <c r="B3" s="43">
        <v>5.121</v>
      </c>
      <c r="C3" s="43">
        <v>3.057</v>
      </c>
      <c r="D3" s="43">
        <v>2.314</v>
      </c>
      <c r="E3" s="43">
        <v>1.369</v>
      </c>
      <c r="F3" s="43">
        <v>1.593</v>
      </c>
      <c r="G3" s="43">
        <v>0.937</v>
      </c>
      <c r="H3" s="43">
        <v>1.648</v>
      </c>
      <c r="I3" s="43">
        <v>1.502</v>
      </c>
      <c r="J3" s="43">
        <v>2.095</v>
      </c>
      <c r="K3" s="43">
        <v>1.569</v>
      </c>
      <c r="L3" s="43">
        <v>0.925</v>
      </c>
      <c r="M3" s="43">
        <v>1.06</v>
      </c>
      <c r="N3" s="43">
        <v>0.886</v>
      </c>
      <c r="O3" s="43">
        <v>1.005</v>
      </c>
      <c r="Q3" s="50"/>
      <c r="R3" s="49">
        <f>(B3-MIN($B$2:$O$8)/(MAX($B$2:$O$8)-MIN($B$2:$O$8)))</f>
        <v>5.09442303337108</v>
      </c>
      <c r="S3" s="49">
        <f>(C3-MIN($B$2:$O$8)/(MAX($B$2:$O$8)-MIN($B$2:$O$8)))</f>
        <v>3.03042303337108</v>
      </c>
      <c r="T3" s="49">
        <f>(D3-MIN($B$2:$O$8)/(MAX($B$2:$O$8)-MIN($B$2:$O$8)))</f>
        <v>2.28742303337108</v>
      </c>
      <c r="U3" s="49">
        <f>(E3-MIN($B$2:$O$8)/(MAX($B$2:$O$8)-MIN($B$2:$O$8)))</f>
        <v>1.34242303337108</v>
      </c>
      <c r="V3" s="49">
        <f>(F3-MIN($B$2:$O$8)/(MAX($B$2:$O$8)-MIN($B$2:$O$8)))</f>
        <v>1.56642303337108</v>
      </c>
      <c r="W3" s="49">
        <f>(G3-MIN($B$2:$O$8)/(MAX($B$2:$O$8)-MIN($B$2:$O$8)))</f>
        <v>0.910423033371078</v>
      </c>
      <c r="X3" s="49">
        <f>(H3-MIN($B$2:$O$8)/(MAX($B$2:$O$8)-MIN($B$2:$O$8)))</f>
        <v>1.62142303337108</v>
      </c>
      <c r="Y3" s="49">
        <f>(I3-MIN($B$2:$O$8)/(MAX($B$2:$O$8)-MIN($B$2:$O$8)))</f>
        <v>1.47542303337108</v>
      </c>
      <c r="Z3" s="49">
        <f>(J3-MIN($B$2:$O$8)/(MAX($B$2:$O$8)-MIN($B$2:$O$8)))</f>
        <v>2.06842303337108</v>
      </c>
      <c r="AA3" s="49">
        <f>(K3-MIN($B$2:$O$8)/(MAX($B$2:$O$8)-MIN($B$2:$O$8)))</f>
        <v>1.54242303337108</v>
      </c>
      <c r="AB3" s="49">
        <f>(L3-MIN($B$2:$O$8)/(MAX($B$2:$O$8)-MIN($B$2:$O$8)))</f>
        <v>0.898423033371078</v>
      </c>
      <c r="AC3" s="49">
        <f>(M3-MIN($B$2:$O$8)/(MAX($B$2:$O$8)-MIN($B$2:$O$8)))</f>
        <v>1.03342303337108</v>
      </c>
      <c r="AD3" s="49">
        <f>(N3-MIN($B$2:$O$8)/(MAX($B$2:$O$8)-MIN($B$2:$O$8)))</f>
        <v>0.859423033371078</v>
      </c>
      <c r="AE3" s="49">
        <f>(O3-MIN($B$2:$O$8)/(MAX($B$2:$O$8)-MIN($B$2:$O$8)))</f>
        <v>0.978423033371078</v>
      </c>
      <c r="AF3" s="50"/>
      <c r="AG3" s="49">
        <f t="shared" ref="AG3:AT3" si="6">R3+0.0001</f>
        <v>5.09452303337108</v>
      </c>
      <c r="AH3" s="49">
        <f t="shared" si="6"/>
        <v>3.03052303337108</v>
      </c>
      <c r="AI3" s="49">
        <f t="shared" si="6"/>
        <v>2.28752303337108</v>
      </c>
      <c r="AJ3" s="49">
        <f t="shared" si="6"/>
        <v>1.34252303337108</v>
      </c>
      <c r="AK3" s="49">
        <f t="shared" si="6"/>
        <v>1.56652303337108</v>
      </c>
      <c r="AL3" s="49">
        <f t="shared" si="6"/>
        <v>0.910523033371078</v>
      </c>
      <c r="AM3" s="49">
        <f t="shared" si="6"/>
        <v>1.62152303337108</v>
      </c>
      <c r="AN3" s="49">
        <f t="shared" si="6"/>
        <v>1.47552303337108</v>
      </c>
      <c r="AO3" s="49">
        <f t="shared" si="6"/>
        <v>2.06852303337108</v>
      </c>
      <c r="AP3" s="49">
        <f t="shared" si="6"/>
        <v>1.54252303337108</v>
      </c>
      <c r="AQ3" s="49">
        <f t="shared" si="6"/>
        <v>0.898523033371078</v>
      </c>
      <c r="AR3" s="49">
        <f t="shared" si="6"/>
        <v>1.03352303337108</v>
      </c>
      <c r="AS3" s="49">
        <f t="shared" si="6"/>
        <v>0.859523033371078</v>
      </c>
      <c r="AT3" s="49">
        <f t="shared" si="6"/>
        <v>0.978523033371078</v>
      </c>
      <c r="AU3" s="49">
        <f t="shared" si="1"/>
        <v>24.7103224671951</v>
      </c>
      <c r="AV3" s="50"/>
      <c r="AW3" s="49">
        <f t="shared" ref="AW3:BJ3" si="7">AG3/$AU$9</f>
        <v>0.0155633439921008</v>
      </c>
      <c r="AX3" s="49">
        <f t="shared" si="7"/>
        <v>0.00925799572116755</v>
      </c>
      <c r="AY3" s="49">
        <f t="shared" si="7"/>
        <v>0.00698819254030348</v>
      </c>
      <c r="AZ3" s="49">
        <f t="shared" si="7"/>
        <v>0.00410129616625699</v>
      </c>
      <c r="BA3" s="49">
        <f t="shared" si="7"/>
        <v>0.00478559752899394</v>
      </c>
      <c r="BB3" s="49">
        <f t="shared" si="7"/>
        <v>0.00278157210955003</v>
      </c>
      <c r="BC3" s="49">
        <f t="shared" si="7"/>
        <v>0.00495361795288024</v>
      </c>
      <c r="BD3" s="49">
        <f t="shared" si="7"/>
        <v>0.00450760010038205</v>
      </c>
      <c r="BE3" s="49">
        <f t="shared" si="7"/>
        <v>0.0063191657615562</v>
      </c>
      <c r="BF3" s="49">
        <f t="shared" si="7"/>
        <v>0.00471227952584355</v>
      </c>
      <c r="BG3" s="49">
        <f t="shared" si="7"/>
        <v>0.00274491310797483</v>
      </c>
      <c r="BH3" s="49">
        <f t="shared" si="7"/>
        <v>0.00315732687569576</v>
      </c>
      <c r="BI3" s="49">
        <f t="shared" si="7"/>
        <v>0.00262577135285545</v>
      </c>
      <c r="BJ3" s="49">
        <f t="shared" si="7"/>
        <v>0.00298930645180946</v>
      </c>
      <c r="BK3" s="49"/>
      <c r="BL3" s="49">
        <f t="shared" ref="BL3:BY3" si="8">AW3*LN(AW3)</f>
        <v>-0.0647876622500068</v>
      </c>
      <c r="BM3" s="49">
        <f t="shared" si="8"/>
        <v>-0.0433484143185362</v>
      </c>
      <c r="BN3" s="49">
        <f t="shared" si="8"/>
        <v>-0.0346861266188953</v>
      </c>
      <c r="BO3" s="49">
        <f t="shared" si="8"/>
        <v>-0.0225425784060953</v>
      </c>
      <c r="BP3" s="49">
        <f t="shared" si="8"/>
        <v>-0.0255653529752315</v>
      </c>
      <c r="BQ3" s="49">
        <f t="shared" si="8"/>
        <v>-0.016368825885747</v>
      </c>
      <c r="BR3" s="49">
        <f t="shared" si="8"/>
        <v>-0.0262920062763676</v>
      </c>
      <c r="BS3" s="49">
        <f t="shared" si="8"/>
        <v>-0.0243500124495441</v>
      </c>
      <c r="BT3" s="49">
        <f t="shared" si="8"/>
        <v>-0.0320013175374144</v>
      </c>
      <c r="BU3" s="49">
        <f t="shared" si="8"/>
        <v>-0.0252464310928638</v>
      </c>
      <c r="BV3" s="49">
        <f t="shared" si="8"/>
        <v>-0.0161895135937636</v>
      </c>
      <c r="BW3" s="49">
        <f t="shared" si="8"/>
        <v>-0.0181799814012515</v>
      </c>
      <c r="BX3" s="49">
        <f t="shared" si="8"/>
        <v>-0.0156033326878931</v>
      </c>
      <c r="BY3" s="49">
        <f t="shared" si="8"/>
        <v>-0.0173759830872724</v>
      </c>
      <c r="BZ3" s="49">
        <f t="shared" si="4"/>
        <v>-0.382537538580883</v>
      </c>
      <c r="CA3" s="49"/>
      <c r="CB3" s="49"/>
      <c r="CC3" s="50"/>
      <c r="CD3" s="49"/>
      <c r="CE3" s="49"/>
      <c r="CF3" s="49">
        <f t="shared" ref="CF3:CS3" si="9">AW3*$CD$9</f>
        <v>0.0030204930899094</v>
      </c>
      <c r="CG3" s="49">
        <f t="shared" si="9"/>
        <v>0.00179676759161722</v>
      </c>
      <c r="CH3" s="49">
        <f t="shared" si="9"/>
        <v>0.00135625012784247</v>
      </c>
      <c r="CI3" s="49">
        <f t="shared" si="9"/>
        <v>0.000795968831386022</v>
      </c>
      <c r="CJ3" s="49">
        <f t="shared" si="9"/>
        <v>0.000928776249805328</v>
      </c>
      <c r="CK3" s="49">
        <f t="shared" si="9"/>
        <v>0.000539840238720217</v>
      </c>
      <c r="CL3" s="49">
        <f t="shared" si="9"/>
        <v>0.000961385214149354</v>
      </c>
      <c r="CM3" s="49">
        <f t="shared" si="9"/>
        <v>0.000874823236072485</v>
      </c>
      <c r="CN3" s="49">
        <f t="shared" si="9"/>
        <v>0.00122640716072717</v>
      </c>
      <c r="CO3" s="49">
        <f t="shared" si="9"/>
        <v>0.000914546883546117</v>
      </c>
      <c r="CP3" s="49">
        <f t="shared" si="9"/>
        <v>0.000532725555590612</v>
      </c>
      <c r="CQ3" s="49">
        <f t="shared" si="9"/>
        <v>0.000612765740798676</v>
      </c>
      <c r="CR3" s="49">
        <f t="shared" si="9"/>
        <v>0.000509602835419393</v>
      </c>
      <c r="CS3" s="49">
        <f t="shared" si="9"/>
        <v>0.000580156776454649</v>
      </c>
      <c r="CT3" s="58">
        <v>2021</v>
      </c>
    </row>
    <row r="4" ht="22.5" customHeight="1" spans="1:98">
      <c r="A4" s="42" t="s">
        <v>290</v>
      </c>
      <c r="B4" s="43">
        <v>6.3937</v>
      </c>
      <c r="C4" s="43">
        <v>7.7049</v>
      </c>
      <c r="D4" s="43">
        <v>4.2734</v>
      </c>
      <c r="E4" s="43">
        <v>3.8608</v>
      </c>
      <c r="F4" s="43">
        <v>8.717</v>
      </c>
      <c r="G4" s="43">
        <v>9.1918</v>
      </c>
      <c r="H4" s="43">
        <v>3.9284</v>
      </c>
      <c r="I4" s="43">
        <v>2.6496</v>
      </c>
      <c r="J4" s="43">
        <v>2.8203</v>
      </c>
      <c r="K4" s="43">
        <v>3.7102</v>
      </c>
      <c r="L4" s="43">
        <v>3.7099</v>
      </c>
      <c r="M4" s="43">
        <v>2.4467</v>
      </c>
      <c r="N4" s="43">
        <v>3.2983</v>
      </c>
      <c r="O4" s="43">
        <v>3.9959</v>
      </c>
      <c r="Q4" s="50"/>
      <c r="R4" s="49">
        <f>(B4-MIN($B$2:$O$8)/(MAX($B$2:$O$8)-MIN($B$2:$O$8)))</f>
        <v>6.36712303337108</v>
      </c>
      <c r="S4" s="49">
        <f>(C4-MIN($B$2:$O$8)/(MAX($B$2:$O$8)-MIN($B$2:$O$8)))</f>
        <v>7.67832303337108</v>
      </c>
      <c r="T4" s="49">
        <f>(D4-MIN($B$2:$O$8)/(MAX($B$2:$O$8)-MIN($B$2:$O$8)))</f>
        <v>4.24682303337108</v>
      </c>
      <c r="U4" s="49">
        <f>(E4-MIN($B$2:$O$8)/(MAX($B$2:$O$8)-MIN($B$2:$O$8)))</f>
        <v>3.83422303337108</v>
      </c>
      <c r="V4" s="49">
        <f>(F4-MIN($B$2:$O$8)/(MAX($B$2:$O$8)-MIN($B$2:$O$8)))</f>
        <v>8.69042303337108</v>
      </c>
      <c r="W4" s="49">
        <f>(G4-MIN($B$2:$O$8)/(MAX($B$2:$O$8)-MIN($B$2:$O$8)))</f>
        <v>9.16522303337108</v>
      </c>
      <c r="X4" s="49">
        <f>(H4-MIN($B$2:$O$8)/(MAX($B$2:$O$8)-MIN($B$2:$O$8)))</f>
        <v>3.90182303337108</v>
      </c>
      <c r="Y4" s="49">
        <f>(I4-MIN($B$2:$O$8)/(MAX($B$2:$O$8)-MIN($B$2:$O$8)))</f>
        <v>2.62302303337108</v>
      </c>
      <c r="Z4" s="49">
        <f>(J4-MIN($B$2:$O$8)/(MAX($B$2:$O$8)-MIN($B$2:$O$8)))</f>
        <v>2.79372303337108</v>
      </c>
      <c r="AA4" s="49">
        <f>(K4-MIN($B$2:$O$8)/(MAX($B$2:$O$8)-MIN($B$2:$O$8)))</f>
        <v>3.68362303337108</v>
      </c>
      <c r="AB4" s="49">
        <f>(L4-MIN($B$2:$O$8)/(MAX($B$2:$O$8)-MIN($B$2:$O$8)))</f>
        <v>3.68332303337108</v>
      </c>
      <c r="AC4" s="49">
        <f>(M4-MIN($B$2:$O$8)/(MAX($B$2:$O$8)-MIN($B$2:$O$8)))</f>
        <v>2.42012303337108</v>
      </c>
      <c r="AD4" s="49">
        <f>(N4-MIN($B$2:$O$8)/(MAX($B$2:$O$8)-MIN($B$2:$O$8)))</f>
        <v>3.27172303337108</v>
      </c>
      <c r="AE4" s="49">
        <f>(O4-MIN($B$2:$O$8)/(MAX($B$2:$O$8)-MIN($B$2:$O$8)))</f>
        <v>3.96932303337108</v>
      </c>
      <c r="AF4" s="50"/>
      <c r="AG4" s="49">
        <f t="shared" ref="AG4:AT4" si="10">R4+0.0001</f>
        <v>6.36722303337108</v>
      </c>
      <c r="AH4" s="49">
        <f t="shared" si="10"/>
        <v>7.67842303337108</v>
      </c>
      <c r="AI4" s="49">
        <f t="shared" si="10"/>
        <v>4.24692303337108</v>
      </c>
      <c r="AJ4" s="49">
        <f t="shared" si="10"/>
        <v>3.83432303337108</v>
      </c>
      <c r="AK4" s="49">
        <f t="shared" si="10"/>
        <v>8.69052303337108</v>
      </c>
      <c r="AL4" s="49">
        <f t="shared" si="10"/>
        <v>9.16532303337108</v>
      </c>
      <c r="AM4" s="49">
        <f t="shared" si="10"/>
        <v>3.90192303337108</v>
      </c>
      <c r="AN4" s="49">
        <f t="shared" si="10"/>
        <v>2.62312303337108</v>
      </c>
      <c r="AO4" s="49">
        <f t="shared" si="10"/>
        <v>2.79382303337108</v>
      </c>
      <c r="AP4" s="49">
        <f t="shared" si="10"/>
        <v>3.68372303337108</v>
      </c>
      <c r="AQ4" s="49">
        <f t="shared" si="10"/>
        <v>3.68342303337108</v>
      </c>
      <c r="AR4" s="49">
        <f t="shared" si="10"/>
        <v>2.42022303337108</v>
      </c>
      <c r="AS4" s="49">
        <f t="shared" si="10"/>
        <v>3.27182303337108</v>
      </c>
      <c r="AT4" s="49">
        <f t="shared" si="10"/>
        <v>3.96942303337108</v>
      </c>
      <c r="AU4" s="49">
        <f t="shared" si="1"/>
        <v>66.3302224671951</v>
      </c>
      <c r="AV4" s="50"/>
      <c r="AW4" s="49">
        <f t="shared" ref="AW4:BJ4" si="11">AG4/$AU$9</f>
        <v>0.0194513366008299</v>
      </c>
      <c r="AX4" s="49">
        <f t="shared" si="11"/>
        <v>0.0234569435062794</v>
      </c>
      <c r="AY4" s="49">
        <f t="shared" si="11"/>
        <v>0.012973996514173</v>
      </c>
      <c r="AZ4" s="49">
        <f t="shared" si="11"/>
        <v>0.0117135378433459</v>
      </c>
      <c r="BA4" s="49">
        <f t="shared" si="11"/>
        <v>0.0265488247974671</v>
      </c>
      <c r="BB4" s="49">
        <f t="shared" si="11"/>
        <v>0.0279992992931256</v>
      </c>
      <c r="BC4" s="49">
        <f t="shared" si="11"/>
        <v>0.0119200502188862</v>
      </c>
      <c r="BD4" s="49">
        <f t="shared" si="11"/>
        <v>0.00801342261768973</v>
      </c>
      <c r="BE4" s="49">
        <f t="shared" si="11"/>
        <v>0.00853489691509685</v>
      </c>
      <c r="BF4" s="49">
        <f t="shared" si="11"/>
        <v>0.0112534673735772</v>
      </c>
      <c r="BG4" s="49">
        <f t="shared" si="11"/>
        <v>0.0112525508985379</v>
      </c>
      <c r="BH4" s="49">
        <f t="shared" si="11"/>
        <v>0.00739357999938916</v>
      </c>
      <c r="BI4" s="49">
        <f t="shared" si="11"/>
        <v>0.00999514714450873</v>
      </c>
      <c r="BJ4" s="49">
        <f t="shared" si="11"/>
        <v>0.0121262571027466</v>
      </c>
      <c r="BK4" s="49"/>
      <c r="BL4" s="49">
        <f t="shared" ref="BL4:BY4" si="12">AW4*LN(AW4)</f>
        <v>-0.0766351441012763</v>
      </c>
      <c r="BM4" s="49">
        <f t="shared" si="12"/>
        <v>-0.0880242618318127</v>
      </c>
      <c r="BN4" s="49">
        <f t="shared" si="12"/>
        <v>-0.0563695263490353</v>
      </c>
      <c r="BO4" s="49">
        <f t="shared" si="12"/>
        <v>-0.0520902202228757</v>
      </c>
      <c r="BP4" s="49">
        <f t="shared" si="12"/>
        <v>-0.0963395735449483</v>
      </c>
      <c r="BQ4" s="49">
        <f t="shared" si="12"/>
        <v>-0.100113616811697</v>
      </c>
      <c r="BR4" s="49">
        <f t="shared" si="12"/>
        <v>-0.0528002606262051</v>
      </c>
      <c r="BS4" s="49">
        <f t="shared" si="12"/>
        <v>-0.0386778846359863</v>
      </c>
      <c r="BT4" s="49">
        <f t="shared" si="12"/>
        <v>-0.0406567666716551</v>
      </c>
      <c r="BU4" s="49">
        <f t="shared" si="12"/>
        <v>-0.050495196981004</v>
      </c>
      <c r="BV4" s="49">
        <f t="shared" si="12"/>
        <v>-0.0504920011228326</v>
      </c>
      <c r="BW4" s="49">
        <f t="shared" si="12"/>
        <v>-0.0362813559875389</v>
      </c>
      <c r="BX4" s="49">
        <f t="shared" si="12"/>
        <v>-0.046034205312246</v>
      </c>
      <c r="BY4" s="49">
        <f t="shared" si="12"/>
        <v>-0.0535056806163329</v>
      </c>
      <c r="BZ4" s="49">
        <f t="shared" si="4"/>
        <v>-0.838515694815447</v>
      </c>
      <c r="CA4" s="49"/>
      <c r="CB4" s="49"/>
      <c r="CC4" s="50"/>
      <c r="CD4" s="49"/>
      <c r="CE4" s="49"/>
      <c r="CF4" s="49">
        <f t="shared" ref="CF4:CS4" si="13">AW4*$CD$9</f>
        <v>0.00377506452483016</v>
      </c>
      <c r="CG4" s="49">
        <f t="shared" si="13"/>
        <v>0.00455246223479175</v>
      </c>
      <c r="CH4" s="49">
        <f t="shared" si="13"/>
        <v>0.00251795930485492</v>
      </c>
      <c r="CI4" s="49">
        <f t="shared" si="13"/>
        <v>0.00227333278324864</v>
      </c>
      <c r="CJ4" s="49">
        <f t="shared" si="13"/>
        <v>0.0051525264677479</v>
      </c>
      <c r="CK4" s="49">
        <f t="shared" si="13"/>
        <v>0.00543403076357597</v>
      </c>
      <c r="CL4" s="49">
        <f t="shared" si="13"/>
        <v>0.00231341216487876</v>
      </c>
      <c r="CM4" s="49">
        <f t="shared" si="13"/>
        <v>0.00155522409936711</v>
      </c>
      <c r="CN4" s="49">
        <f t="shared" si="13"/>
        <v>0.00165643046688575</v>
      </c>
      <c r="CO4" s="49">
        <f t="shared" si="13"/>
        <v>0.00218404350997209</v>
      </c>
      <c r="CP4" s="49">
        <f t="shared" si="13"/>
        <v>0.00218386564289385</v>
      </c>
      <c r="CQ4" s="49">
        <f t="shared" si="13"/>
        <v>0.00143492666545069</v>
      </c>
      <c r="CR4" s="49">
        <f t="shared" si="13"/>
        <v>0.00193983201154838</v>
      </c>
      <c r="CS4" s="49">
        <f t="shared" si="13"/>
        <v>0.00235343225748279</v>
      </c>
      <c r="CT4" s="58">
        <v>2021</v>
      </c>
    </row>
    <row r="5" ht="22.5" customHeight="1" spans="1:98">
      <c r="A5" s="42" t="s">
        <v>291</v>
      </c>
      <c r="B5" s="44">
        <v>4.139</v>
      </c>
      <c r="C5" s="44">
        <v>4.144</v>
      </c>
      <c r="D5" s="44">
        <v>4.074</v>
      </c>
      <c r="E5" s="44">
        <v>3.719</v>
      </c>
      <c r="F5" s="44">
        <v>4.073</v>
      </c>
      <c r="G5" s="44">
        <v>3.968</v>
      </c>
      <c r="H5" s="44">
        <v>4.017</v>
      </c>
      <c r="I5" s="44">
        <v>3.676</v>
      </c>
      <c r="J5" s="44">
        <v>4.031</v>
      </c>
      <c r="K5" s="44">
        <v>3.638</v>
      </c>
      <c r="L5" s="44">
        <v>3.667</v>
      </c>
      <c r="M5" s="44">
        <v>3.335</v>
      </c>
      <c r="N5" s="44">
        <v>3.871</v>
      </c>
      <c r="O5" s="44">
        <v>3.695</v>
      </c>
      <c r="Q5" s="50"/>
      <c r="R5" s="49">
        <f>(B5-MIN($B$2:$O$8)/(MAX($B$2:$O$8)-MIN($B$2:$O$8)))</f>
        <v>4.11242303337108</v>
      </c>
      <c r="S5" s="49">
        <f>(C5-MIN($B$2:$O$8)/(MAX($B$2:$O$8)-MIN($B$2:$O$8)))</f>
        <v>4.11742303337108</v>
      </c>
      <c r="T5" s="49">
        <f>(D5-MIN($B$2:$O$8)/(MAX($B$2:$O$8)-MIN($B$2:$O$8)))</f>
        <v>4.04742303337108</v>
      </c>
      <c r="U5" s="49">
        <f>(E5-MIN($B$2:$O$8)/(MAX($B$2:$O$8)-MIN($B$2:$O$8)))</f>
        <v>3.69242303337108</v>
      </c>
      <c r="V5" s="49">
        <f>(F5-MIN($B$2:$O$8)/(MAX($B$2:$O$8)-MIN($B$2:$O$8)))</f>
        <v>4.04642303337108</v>
      </c>
      <c r="W5" s="49">
        <f>(G5-MIN($B$2:$O$8)/(MAX($B$2:$O$8)-MIN($B$2:$O$8)))</f>
        <v>3.94142303337108</v>
      </c>
      <c r="X5" s="49">
        <f>(H5-MIN($B$2:$O$8)/(MAX($B$2:$O$8)-MIN($B$2:$O$8)))</f>
        <v>3.99042303337108</v>
      </c>
      <c r="Y5" s="49">
        <f>(I5-MIN($B$2:$O$8)/(MAX($B$2:$O$8)-MIN($B$2:$O$8)))</f>
        <v>3.64942303337108</v>
      </c>
      <c r="Z5" s="49">
        <f>(J5-MIN($B$2:$O$8)/(MAX($B$2:$O$8)-MIN($B$2:$O$8)))</f>
        <v>4.00442303337108</v>
      </c>
      <c r="AA5" s="49">
        <f>(K5-MIN($B$2:$O$8)/(MAX($B$2:$O$8)-MIN($B$2:$O$8)))</f>
        <v>3.61142303337108</v>
      </c>
      <c r="AB5" s="49">
        <f>(L5-MIN($B$2:$O$8)/(MAX($B$2:$O$8)-MIN($B$2:$O$8)))</f>
        <v>3.64042303337108</v>
      </c>
      <c r="AC5" s="49">
        <f>(M5-MIN($B$2:$O$8)/(MAX($B$2:$O$8)-MIN($B$2:$O$8)))</f>
        <v>3.30842303337108</v>
      </c>
      <c r="AD5" s="49">
        <f>(N5-MIN($B$2:$O$8)/(MAX($B$2:$O$8)-MIN($B$2:$O$8)))</f>
        <v>3.84442303337108</v>
      </c>
      <c r="AE5" s="49">
        <f>(O5-MIN($B$2:$O$8)/(MAX($B$2:$O$8)-MIN($B$2:$O$8)))</f>
        <v>3.66842303337108</v>
      </c>
      <c r="AF5" s="50"/>
      <c r="AG5" s="49">
        <f t="shared" ref="AG5:AT5" si="14">R5+0.0001</f>
        <v>4.11252303337108</v>
      </c>
      <c r="AH5" s="49">
        <f t="shared" si="14"/>
        <v>4.11752303337108</v>
      </c>
      <c r="AI5" s="49">
        <f t="shared" si="14"/>
        <v>4.04752303337108</v>
      </c>
      <c r="AJ5" s="49">
        <f t="shared" si="14"/>
        <v>3.69252303337108</v>
      </c>
      <c r="AK5" s="49">
        <f t="shared" si="14"/>
        <v>4.04652303337108</v>
      </c>
      <c r="AL5" s="49">
        <f t="shared" si="14"/>
        <v>3.94152303337108</v>
      </c>
      <c r="AM5" s="49">
        <f t="shared" si="14"/>
        <v>3.99052303337108</v>
      </c>
      <c r="AN5" s="49">
        <f t="shared" si="14"/>
        <v>3.64952303337108</v>
      </c>
      <c r="AO5" s="49">
        <f t="shared" si="14"/>
        <v>4.00452303337108</v>
      </c>
      <c r="AP5" s="49">
        <f t="shared" si="14"/>
        <v>3.61152303337108</v>
      </c>
      <c r="AQ5" s="49">
        <f t="shared" si="14"/>
        <v>3.64052303337108</v>
      </c>
      <c r="AR5" s="49">
        <f t="shared" si="14"/>
        <v>3.30852303337108</v>
      </c>
      <c r="AS5" s="49">
        <f t="shared" si="14"/>
        <v>3.84452303337108</v>
      </c>
      <c r="AT5" s="49">
        <f t="shared" si="14"/>
        <v>3.66852303337108</v>
      </c>
      <c r="AU5" s="49">
        <f t="shared" si="1"/>
        <v>53.6763224671951</v>
      </c>
      <c r="AV5" s="50"/>
      <c r="AW5" s="49">
        <f t="shared" ref="AW5:BJ5" si="15">AG5/$AU$9</f>
        <v>0.0125634156965308</v>
      </c>
      <c r="AX5" s="49">
        <f t="shared" si="15"/>
        <v>0.0125786902805205</v>
      </c>
      <c r="AY5" s="49">
        <f t="shared" si="15"/>
        <v>0.0123648461046652</v>
      </c>
      <c r="AZ5" s="49">
        <f t="shared" si="15"/>
        <v>0.0112803506413991</v>
      </c>
      <c r="BA5" s="49">
        <f t="shared" si="15"/>
        <v>0.0123617911878673</v>
      </c>
      <c r="BB5" s="49">
        <f t="shared" si="15"/>
        <v>0.0120410249240843</v>
      </c>
      <c r="BC5" s="49">
        <f t="shared" si="15"/>
        <v>0.012190715847183</v>
      </c>
      <c r="BD5" s="49">
        <f t="shared" si="15"/>
        <v>0.0111489892190879</v>
      </c>
      <c r="BE5" s="49">
        <f t="shared" si="15"/>
        <v>0.0122334846823541</v>
      </c>
      <c r="BF5" s="49">
        <f t="shared" si="15"/>
        <v>0.0110329023807665</v>
      </c>
      <c r="BG5" s="49">
        <f t="shared" si="15"/>
        <v>0.0111214949679065</v>
      </c>
      <c r="BH5" s="49">
        <f t="shared" si="15"/>
        <v>0.0101072625909929</v>
      </c>
      <c r="BI5" s="49">
        <f t="shared" si="15"/>
        <v>0.0117446979946848</v>
      </c>
      <c r="BJ5" s="49">
        <f t="shared" si="15"/>
        <v>0.0112070326382487</v>
      </c>
      <c r="BK5" s="49"/>
      <c r="BL5" s="49">
        <f t="shared" ref="BL5:BY5" si="16">AW5*LN(AW5)</f>
        <v>-0.054989645917468</v>
      </c>
      <c r="BM5" s="49">
        <f t="shared" si="16"/>
        <v>-0.0550412183897411</v>
      </c>
      <c r="BN5" s="49">
        <f t="shared" si="16"/>
        <v>-0.0543175055488894</v>
      </c>
      <c r="BO5" s="49">
        <f t="shared" si="16"/>
        <v>-0.0505889089743103</v>
      </c>
      <c r="BP5" s="49">
        <f t="shared" si="16"/>
        <v>-0.0543071401509207</v>
      </c>
      <c r="BQ5" s="49">
        <f t="shared" si="16"/>
        <v>-0.0532145356084235</v>
      </c>
      <c r="BR5" s="49">
        <f t="shared" si="16"/>
        <v>-0.0537254674696875</v>
      </c>
      <c r="BS5" s="49">
        <f t="shared" si="16"/>
        <v>-0.0501303869039269</v>
      </c>
      <c r="BT5" s="49">
        <f t="shared" si="16"/>
        <v>-0.0538711094032146</v>
      </c>
      <c r="BU5" s="49">
        <f t="shared" si="16"/>
        <v>-0.0497238936597953</v>
      </c>
      <c r="BV5" s="49">
        <f t="shared" si="16"/>
        <v>-0.0500342218977289</v>
      </c>
      <c r="BW5" s="49">
        <f t="shared" si="16"/>
        <v>-0.0464378285376757</v>
      </c>
      <c r="BX5" s="49">
        <f t="shared" si="16"/>
        <v>-0.0521975881677894</v>
      </c>
      <c r="BY5" s="49">
        <f t="shared" si="16"/>
        <v>-0.0503331794582397</v>
      </c>
      <c r="BZ5" s="49">
        <f t="shared" si="4"/>
        <v>-0.728912630087811</v>
      </c>
      <c r="CA5" s="49"/>
      <c r="CB5" s="49"/>
      <c r="CC5" s="50"/>
      <c r="CD5" s="49"/>
      <c r="CE5" s="49"/>
      <c r="CF5" s="49">
        <f t="shared" ref="CF5:CS5" si="17">AW5*$CD$9</f>
        <v>0.00243827485380334</v>
      </c>
      <c r="CG5" s="49">
        <f t="shared" si="17"/>
        <v>0.00244123930510734</v>
      </c>
      <c r="CH5" s="49">
        <f t="shared" si="17"/>
        <v>0.0023997369868513</v>
      </c>
      <c r="CI5" s="49">
        <f t="shared" si="17"/>
        <v>0.00218926094426714</v>
      </c>
      <c r="CJ5" s="49">
        <f t="shared" si="17"/>
        <v>0.0023991440965905</v>
      </c>
      <c r="CK5" s="49">
        <f t="shared" si="17"/>
        <v>0.00233689061920645</v>
      </c>
      <c r="CL5" s="49">
        <f t="shared" si="17"/>
        <v>0.00236594224198568</v>
      </c>
      <c r="CM5" s="49">
        <f t="shared" si="17"/>
        <v>0.00216376666305272</v>
      </c>
      <c r="CN5" s="49">
        <f t="shared" si="17"/>
        <v>0.00237424270563688</v>
      </c>
      <c r="CO5" s="49">
        <f t="shared" si="17"/>
        <v>0.0021412368331423</v>
      </c>
      <c r="CP5" s="49">
        <f t="shared" si="17"/>
        <v>0.00215843065070551</v>
      </c>
      <c r="CQ5" s="49">
        <f t="shared" si="17"/>
        <v>0.00196159108411975</v>
      </c>
      <c r="CR5" s="49">
        <f t="shared" si="17"/>
        <v>0.00227938026390881</v>
      </c>
      <c r="CS5" s="49">
        <f t="shared" si="17"/>
        <v>0.00217503157800792</v>
      </c>
      <c r="CT5" s="58">
        <v>2021</v>
      </c>
    </row>
    <row r="6" ht="22.5" customHeight="1" spans="1:98">
      <c r="A6" s="43" t="s">
        <v>292</v>
      </c>
      <c r="B6" s="43">
        <v>2.058</v>
      </c>
      <c r="C6" s="43">
        <v>2.467</v>
      </c>
      <c r="D6" s="43">
        <v>2.334</v>
      </c>
      <c r="E6" s="43">
        <v>2.399</v>
      </c>
      <c r="F6" s="43">
        <v>2.322</v>
      </c>
      <c r="G6" s="43">
        <v>2.547</v>
      </c>
      <c r="H6" s="43">
        <v>2.151</v>
      </c>
      <c r="I6" s="43">
        <v>2.265</v>
      </c>
      <c r="J6" s="43">
        <v>2.244</v>
      </c>
      <c r="K6" s="43">
        <v>2.019</v>
      </c>
      <c r="L6" s="43">
        <v>1.995</v>
      </c>
      <c r="M6" s="43">
        <v>2.047</v>
      </c>
      <c r="N6" s="43">
        <v>2.053</v>
      </c>
      <c r="O6" s="43">
        <v>2.146</v>
      </c>
      <c r="Q6" s="50"/>
      <c r="R6" s="49">
        <f>(B6-MIN($B$2:$O$8)/(MAX($B$2:$O$8)-MIN($B$2:$O$8)))</f>
        <v>2.03142303337108</v>
      </c>
      <c r="S6" s="49">
        <f>(C6-MIN($B$2:$O$8)/(MAX($B$2:$O$8)-MIN($B$2:$O$8)))</f>
        <v>2.44042303337108</v>
      </c>
      <c r="T6" s="49">
        <f>(D6-MIN($B$2:$O$8)/(MAX($B$2:$O$8)-MIN($B$2:$O$8)))</f>
        <v>2.30742303337108</v>
      </c>
      <c r="U6" s="49">
        <f>(E6-MIN($B$2:$O$8)/(MAX($B$2:$O$8)-MIN($B$2:$O$8)))</f>
        <v>2.37242303337108</v>
      </c>
      <c r="V6" s="49">
        <f>(F6-MIN($B$2:$O$8)/(MAX($B$2:$O$8)-MIN($B$2:$O$8)))</f>
        <v>2.29542303337108</v>
      </c>
      <c r="W6" s="49">
        <f>(G6-MIN($B$2:$O$8)/(MAX($B$2:$O$8)-MIN($B$2:$O$8)))</f>
        <v>2.52042303337108</v>
      </c>
      <c r="X6" s="49">
        <f>(H6-MIN($B$2:$O$8)/(MAX($B$2:$O$8)-MIN($B$2:$O$8)))</f>
        <v>2.12442303337108</v>
      </c>
      <c r="Y6" s="49">
        <f>(I6-MIN($B$2:$O$8)/(MAX($B$2:$O$8)-MIN($B$2:$O$8)))</f>
        <v>2.23842303337108</v>
      </c>
      <c r="Z6" s="49">
        <f>(J6-MIN($B$2:$O$8)/(MAX($B$2:$O$8)-MIN($B$2:$O$8)))</f>
        <v>2.21742303337108</v>
      </c>
      <c r="AA6" s="49">
        <f>(K6-MIN($B$2:$O$8)/(MAX($B$2:$O$8)-MIN($B$2:$O$8)))</f>
        <v>1.99242303337108</v>
      </c>
      <c r="AB6" s="49">
        <f>(L6-MIN($B$2:$O$8)/(MAX($B$2:$O$8)-MIN($B$2:$O$8)))</f>
        <v>1.96842303337108</v>
      </c>
      <c r="AC6" s="49">
        <f>(M6-MIN($B$2:$O$8)/(MAX($B$2:$O$8)-MIN($B$2:$O$8)))</f>
        <v>2.02042303337108</v>
      </c>
      <c r="AD6" s="49">
        <f>(N6-MIN($B$2:$O$8)/(MAX($B$2:$O$8)-MIN($B$2:$O$8)))</f>
        <v>2.02642303337108</v>
      </c>
      <c r="AE6" s="49">
        <f>(O6-MIN($B$2:$O$8)/(MAX($B$2:$O$8)-MIN($B$2:$O$8)))</f>
        <v>2.11942303337108</v>
      </c>
      <c r="AF6" s="50"/>
      <c r="AG6" s="49">
        <f t="shared" ref="AG6:AT6" si="18">R6+0.0001</f>
        <v>2.03152303337108</v>
      </c>
      <c r="AH6" s="49">
        <f t="shared" si="18"/>
        <v>2.44052303337108</v>
      </c>
      <c r="AI6" s="49">
        <f t="shared" si="18"/>
        <v>2.30752303337108</v>
      </c>
      <c r="AJ6" s="49">
        <f t="shared" si="18"/>
        <v>2.37252303337108</v>
      </c>
      <c r="AK6" s="49">
        <f t="shared" si="18"/>
        <v>2.29552303337108</v>
      </c>
      <c r="AL6" s="49">
        <f t="shared" si="18"/>
        <v>2.52052303337108</v>
      </c>
      <c r="AM6" s="49">
        <f t="shared" si="18"/>
        <v>2.12452303337108</v>
      </c>
      <c r="AN6" s="49">
        <f t="shared" si="18"/>
        <v>2.23852303337108</v>
      </c>
      <c r="AO6" s="49">
        <f t="shared" si="18"/>
        <v>2.21752303337108</v>
      </c>
      <c r="AP6" s="49">
        <f t="shared" si="18"/>
        <v>1.99252303337108</v>
      </c>
      <c r="AQ6" s="49">
        <f t="shared" si="18"/>
        <v>1.96852303337108</v>
      </c>
      <c r="AR6" s="49">
        <f t="shared" si="18"/>
        <v>2.02052303337108</v>
      </c>
      <c r="AS6" s="49">
        <f t="shared" si="18"/>
        <v>2.02652303337108</v>
      </c>
      <c r="AT6" s="49">
        <f t="shared" si="18"/>
        <v>2.11952303337108</v>
      </c>
      <c r="AU6" s="49">
        <f t="shared" si="1"/>
        <v>30.6763224671951</v>
      </c>
      <c r="AV6" s="50"/>
      <c r="AW6" s="49">
        <f t="shared" ref="AW6:BJ6" si="19">AG6/$AU$9</f>
        <v>0.00620613384003269</v>
      </c>
      <c r="AX6" s="49">
        <f t="shared" si="19"/>
        <v>0.0074555948103872</v>
      </c>
      <c r="AY6" s="49">
        <f t="shared" si="19"/>
        <v>0.00704929087626214</v>
      </c>
      <c r="AZ6" s="49">
        <f t="shared" si="19"/>
        <v>0.00724786046812777</v>
      </c>
      <c r="BA6" s="49">
        <f t="shared" si="19"/>
        <v>0.00701263187468694</v>
      </c>
      <c r="BB6" s="49">
        <f t="shared" si="19"/>
        <v>0.00769998815422182</v>
      </c>
      <c r="BC6" s="49">
        <f t="shared" si="19"/>
        <v>0.00649024110224044</v>
      </c>
      <c r="BD6" s="49">
        <f t="shared" si="19"/>
        <v>0.00683850161720477</v>
      </c>
      <c r="BE6" s="49">
        <f t="shared" si="19"/>
        <v>0.00677434836444819</v>
      </c>
      <c r="BF6" s="49">
        <f t="shared" si="19"/>
        <v>0.00608699208491331</v>
      </c>
      <c r="BG6" s="49">
        <f t="shared" si="19"/>
        <v>0.00601367408176292</v>
      </c>
      <c r="BH6" s="49">
        <f t="shared" si="19"/>
        <v>0.00617252975525543</v>
      </c>
      <c r="BI6" s="49">
        <f t="shared" si="19"/>
        <v>0.00619085925604302</v>
      </c>
      <c r="BJ6" s="49">
        <f t="shared" si="19"/>
        <v>0.00647496651825077</v>
      </c>
      <c r="BK6" s="49"/>
      <c r="BL6" s="49">
        <f t="shared" ref="BL6:BY6" si="20">AW6*LN(AW6)</f>
        <v>-0.0315409198181242</v>
      </c>
      <c r="BM6" s="49">
        <f t="shared" si="20"/>
        <v>-0.036523397380699</v>
      </c>
      <c r="BN6" s="49">
        <f t="shared" si="20"/>
        <v>-0.0349280255912868</v>
      </c>
      <c r="BO6" s="49">
        <f t="shared" si="20"/>
        <v>-0.0357105633926792</v>
      </c>
      <c r="BP6" s="49">
        <f t="shared" si="20"/>
        <v>-0.0347829500501007</v>
      </c>
      <c r="BQ6" s="49">
        <f t="shared" si="20"/>
        <v>-0.0374722733138188</v>
      </c>
      <c r="BR6" s="49">
        <f t="shared" si="20"/>
        <v>-0.0326943013803162</v>
      </c>
      <c r="BS6" s="49">
        <f t="shared" si="20"/>
        <v>-0.0340912068529144</v>
      </c>
      <c r="BT6" s="49">
        <f t="shared" si="20"/>
        <v>-0.0338352423053463</v>
      </c>
      <c r="BU6" s="49">
        <f t="shared" si="20"/>
        <v>-0.0310534063061619</v>
      </c>
      <c r="BV6" s="49">
        <f t="shared" si="20"/>
        <v>-0.0307522417518771</v>
      </c>
      <c r="BW6" s="49">
        <f t="shared" si="20"/>
        <v>-0.031403649505096</v>
      </c>
      <c r="BX6" s="49">
        <f t="shared" si="20"/>
        <v>-0.0314785468370475</v>
      </c>
      <c r="BY6" s="49">
        <f t="shared" si="20"/>
        <v>-0.0326326129374121</v>
      </c>
      <c r="BZ6" s="49">
        <f t="shared" si="4"/>
        <v>-0.46889933742288</v>
      </c>
      <c r="CA6" s="49"/>
      <c r="CB6" s="49"/>
      <c r="CC6" s="50"/>
      <c r="CD6" s="49"/>
      <c r="CE6" s="49"/>
      <c r="CF6" s="49">
        <f t="shared" ref="CF6:CS6" si="21">AW6*$CD$9</f>
        <v>0.00120447022107755</v>
      </c>
      <c r="CG6" s="49">
        <f t="shared" si="21"/>
        <v>0.00144696233774494</v>
      </c>
      <c r="CH6" s="49">
        <f t="shared" si="21"/>
        <v>0.00136810793305848</v>
      </c>
      <c r="CI6" s="49">
        <f t="shared" si="21"/>
        <v>0.00140664580001051</v>
      </c>
      <c r="CJ6" s="49">
        <f t="shared" si="21"/>
        <v>0.00136099324992887</v>
      </c>
      <c r="CK6" s="49">
        <f t="shared" si="21"/>
        <v>0.00149439355860898</v>
      </c>
      <c r="CL6" s="49">
        <f t="shared" si="21"/>
        <v>0.00125960901533199</v>
      </c>
      <c r="CM6" s="49">
        <f t="shared" si="21"/>
        <v>0.00132719850506325</v>
      </c>
      <c r="CN6" s="49">
        <f t="shared" si="21"/>
        <v>0.00131474780958644</v>
      </c>
      <c r="CO6" s="49">
        <f t="shared" si="21"/>
        <v>0.00118134750090633</v>
      </c>
      <c r="CP6" s="49">
        <f t="shared" si="21"/>
        <v>0.00116711813464712</v>
      </c>
      <c r="CQ6" s="49">
        <f t="shared" si="21"/>
        <v>0.00119794842820874</v>
      </c>
      <c r="CR6" s="49">
        <f t="shared" si="21"/>
        <v>0.00120150576977355</v>
      </c>
      <c r="CS6" s="49">
        <f t="shared" si="21"/>
        <v>0.00125664456402799</v>
      </c>
      <c r="CT6" s="59">
        <v>2021</v>
      </c>
    </row>
    <row r="7" ht="22.5" customHeight="1" spans="1:98">
      <c r="A7" s="43" t="s">
        <v>293</v>
      </c>
      <c r="B7" s="43">
        <v>3.918</v>
      </c>
      <c r="C7" s="43">
        <v>1.75</v>
      </c>
      <c r="D7" s="43">
        <v>1.175</v>
      </c>
      <c r="E7" s="43">
        <v>0.789</v>
      </c>
      <c r="F7" s="43">
        <v>0.721</v>
      </c>
      <c r="G7" s="43">
        <v>0.509</v>
      </c>
      <c r="H7" s="43">
        <v>0.723</v>
      </c>
      <c r="I7" s="43">
        <v>0.857</v>
      </c>
      <c r="J7" s="43">
        <v>0.796</v>
      </c>
      <c r="K7" s="43">
        <v>1.03</v>
      </c>
      <c r="L7" s="43">
        <v>0.484</v>
      </c>
      <c r="M7" s="43">
        <v>0.564</v>
      </c>
      <c r="N7" s="43">
        <v>0.468</v>
      </c>
      <c r="O7" s="43">
        <v>0.399</v>
      </c>
      <c r="Q7" s="50"/>
      <c r="R7" s="49">
        <f>(B7-MIN($B$2:$O$8)/(MAX($B$2:$O$8)-MIN($B$2:$O$8)))</f>
        <v>3.89142303337108</v>
      </c>
      <c r="S7" s="49">
        <f>(C7-MIN($B$2:$O$8)/(MAX($B$2:$O$8)-MIN($B$2:$O$8)))</f>
        <v>1.72342303337108</v>
      </c>
      <c r="T7" s="49">
        <f>(D7-MIN($B$2:$O$8)/(MAX($B$2:$O$8)-MIN($B$2:$O$8)))</f>
        <v>1.14842303337108</v>
      </c>
      <c r="U7" s="49">
        <f>(E7-MIN($B$2:$O$8)/(MAX($B$2:$O$8)-MIN($B$2:$O$8)))</f>
        <v>0.762423033371078</v>
      </c>
      <c r="V7" s="49">
        <f>(F7-MIN($B$2:$O$8)/(MAX($B$2:$O$8)-MIN($B$2:$O$8)))</f>
        <v>0.694423033371078</v>
      </c>
      <c r="W7" s="49">
        <f>(G7-MIN($B$2:$O$8)/(MAX($B$2:$O$8)-MIN($B$2:$O$8)))</f>
        <v>0.482423033371078</v>
      </c>
      <c r="X7" s="49">
        <f>(H7-MIN($B$2:$O$8)/(MAX($B$2:$O$8)-MIN($B$2:$O$8)))</f>
        <v>0.696423033371078</v>
      </c>
      <c r="Y7" s="49">
        <f>(I7-MIN($B$2:$O$8)/(MAX($B$2:$O$8)-MIN($B$2:$O$8)))</f>
        <v>0.830423033371078</v>
      </c>
      <c r="Z7" s="49">
        <f>(J7-MIN($B$2:$O$8)/(MAX($B$2:$O$8)-MIN($B$2:$O$8)))</f>
        <v>0.769423033371078</v>
      </c>
      <c r="AA7" s="49">
        <f>(K7-MIN($B$2:$O$8)/(MAX($B$2:$O$8)-MIN($B$2:$O$8)))</f>
        <v>1.00342303337108</v>
      </c>
      <c r="AB7" s="49">
        <f>(L7-MIN($B$2:$O$8)/(MAX($B$2:$O$8)-MIN($B$2:$O$8)))</f>
        <v>0.457423033371078</v>
      </c>
      <c r="AC7" s="49">
        <f>(M7-MIN($B$2:$O$8)/(MAX($B$2:$O$8)-MIN($B$2:$O$8)))</f>
        <v>0.537423033371078</v>
      </c>
      <c r="AD7" s="49">
        <f>(N7-MIN($B$2:$O$8)/(MAX($B$2:$O$8)-MIN($B$2:$O$8)))</f>
        <v>0.441423033371078</v>
      </c>
      <c r="AE7" s="49">
        <f>(O7-MIN($B$2:$O$8)/(MAX($B$2:$O$8)-MIN($B$2:$O$8)))</f>
        <v>0.372423033371078</v>
      </c>
      <c r="AF7" s="50"/>
      <c r="AG7" s="49">
        <f t="shared" ref="AG7:AT7" si="22">R7+0.0001</f>
        <v>3.89152303337108</v>
      </c>
      <c r="AH7" s="49">
        <f t="shared" si="22"/>
        <v>1.72352303337108</v>
      </c>
      <c r="AI7" s="49">
        <f t="shared" si="22"/>
        <v>1.14852303337108</v>
      </c>
      <c r="AJ7" s="49">
        <f t="shared" si="22"/>
        <v>0.762523033371078</v>
      </c>
      <c r="AK7" s="49">
        <f t="shared" si="22"/>
        <v>0.694523033371078</v>
      </c>
      <c r="AL7" s="49">
        <f t="shared" si="22"/>
        <v>0.482523033371078</v>
      </c>
      <c r="AM7" s="49">
        <f t="shared" si="22"/>
        <v>0.696523033371078</v>
      </c>
      <c r="AN7" s="49">
        <f t="shared" si="22"/>
        <v>0.830523033371078</v>
      </c>
      <c r="AO7" s="49">
        <f t="shared" si="22"/>
        <v>0.769523033371078</v>
      </c>
      <c r="AP7" s="49">
        <f t="shared" si="22"/>
        <v>1.00352303337108</v>
      </c>
      <c r="AQ7" s="49">
        <f t="shared" si="22"/>
        <v>0.457523033371078</v>
      </c>
      <c r="AR7" s="49">
        <f t="shared" si="22"/>
        <v>0.537523033371078</v>
      </c>
      <c r="AS7" s="49">
        <f t="shared" si="22"/>
        <v>0.441523033371078</v>
      </c>
      <c r="AT7" s="49">
        <f t="shared" si="22"/>
        <v>0.372523033371078</v>
      </c>
      <c r="AU7" s="49">
        <f t="shared" si="1"/>
        <v>13.8123224671951</v>
      </c>
      <c r="AV7" s="50"/>
      <c r="AW7" s="49">
        <f t="shared" ref="AW7:BJ7" si="23">AG7/$AU$9</f>
        <v>0.0118882790841877</v>
      </c>
      <c r="AX7" s="49">
        <f t="shared" si="23"/>
        <v>0.00526521946626939</v>
      </c>
      <c r="AY7" s="49">
        <f t="shared" si="23"/>
        <v>0.00350864230745803</v>
      </c>
      <c r="AZ7" s="49">
        <f t="shared" si="23"/>
        <v>0.00232944442345597</v>
      </c>
      <c r="BA7" s="49">
        <f t="shared" si="23"/>
        <v>0.00212171008119654</v>
      </c>
      <c r="BB7" s="49">
        <f t="shared" si="23"/>
        <v>0.00147406772003479</v>
      </c>
      <c r="BC7" s="49">
        <f t="shared" si="23"/>
        <v>0.00212781991479241</v>
      </c>
      <c r="BD7" s="49">
        <f t="shared" si="23"/>
        <v>0.0025371787657154</v>
      </c>
      <c r="BE7" s="49">
        <f t="shared" si="23"/>
        <v>0.0023508288410415</v>
      </c>
      <c r="BF7" s="49">
        <f t="shared" si="23"/>
        <v>0.00306567937175778</v>
      </c>
      <c r="BG7" s="49">
        <f t="shared" si="23"/>
        <v>0.00139769480008647</v>
      </c>
      <c r="BH7" s="49">
        <f t="shared" si="23"/>
        <v>0.0016420881439211</v>
      </c>
      <c r="BI7" s="49">
        <f t="shared" si="23"/>
        <v>0.00134881613131955</v>
      </c>
      <c r="BJ7" s="49">
        <f t="shared" si="23"/>
        <v>0.00113802687226219</v>
      </c>
      <c r="BK7" s="49"/>
      <c r="BL7" s="49">
        <f t="shared" ref="BL7:BY7" si="24">AW7*LN(AW7)</f>
        <v>-0.052691258080159</v>
      </c>
      <c r="BM7" s="49">
        <f t="shared" si="24"/>
        <v>-0.0276246713094863</v>
      </c>
      <c r="BN7" s="49">
        <f t="shared" si="24"/>
        <v>-0.0198326923003116</v>
      </c>
      <c r="BO7" s="49">
        <f t="shared" si="24"/>
        <v>-0.014121384404638</v>
      </c>
      <c r="BP7" s="49">
        <f t="shared" si="24"/>
        <v>-0.0130602561525982</v>
      </c>
      <c r="BQ7" s="49">
        <f t="shared" si="24"/>
        <v>-0.0096105228630392</v>
      </c>
      <c r="BR7" s="49">
        <f t="shared" si="24"/>
        <v>-0.01309174681182</v>
      </c>
      <c r="BS7" s="49">
        <f t="shared" si="24"/>
        <v>-0.0151639627669394</v>
      </c>
      <c r="BT7" s="49">
        <f t="shared" si="24"/>
        <v>-0.0142295371538409</v>
      </c>
      <c r="BU7" s="49">
        <f t="shared" si="24"/>
        <v>-0.0177425766880205</v>
      </c>
      <c r="BV7" s="49">
        <f t="shared" si="24"/>
        <v>-0.00918695143923722</v>
      </c>
      <c r="BW7" s="49">
        <f t="shared" si="24"/>
        <v>-0.0105287187384328</v>
      </c>
      <c r="BX7" s="49">
        <f t="shared" si="24"/>
        <v>-0.00891368918555666</v>
      </c>
      <c r="BY7" s="49">
        <f t="shared" si="24"/>
        <v>-0.00771406887004177</v>
      </c>
      <c r="BZ7" s="49">
        <f t="shared" si="4"/>
        <v>-0.233512036764122</v>
      </c>
      <c r="CA7" s="49"/>
      <c r="CB7" s="49"/>
      <c r="CC7" s="50"/>
      <c r="CD7" s="49"/>
      <c r="CE7" s="49"/>
      <c r="CF7" s="49">
        <f t="shared" ref="CF7:CS7" si="25">AW7*$CD$9</f>
        <v>0.00230724610616643</v>
      </c>
      <c r="CG7" s="49">
        <f t="shared" si="25"/>
        <v>0.001021860020751</v>
      </c>
      <c r="CH7" s="49">
        <f t="shared" si="25"/>
        <v>0.00068094812079073</v>
      </c>
      <c r="CI7" s="49">
        <f t="shared" si="25"/>
        <v>0.000452092480121747</v>
      </c>
      <c r="CJ7" s="49">
        <f t="shared" si="25"/>
        <v>0.000411775942387315</v>
      </c>
      <c r="CK7" s="49">
        <f t="shared" si="25"/>
        <v>0.000286083207097614</v>
      </c>
      <c r="CL7" s="49">
        <f t="shared" si="25"/>
        <v>0.000412961722908916</v>
      </c>
      <c r="CM7" s="49">
        <f t="shared" si="25"/>
        <v>0.000492409017856179</v>
      </c>
      <c r="CN7" s="49">
        <f t="shared" si="25"/>
        <v>0.00045624271194735</v>
      </c>
      <c r="CO7" s="49">
        <f t="shared" si="25"/>
        <v>0.000594979032974661</v>
      </c>
      <c r="CP7" s="49">
        <f t="shared" si="25"/>
        <v>0.000271260950577603</v>
      </c>
      <c r="CQ7" s="49">
        <f t="shared" si="25"/>
        <v>0.00031869217144164</v>
      </c>
      <c r="CR7" s="49">
        <f t="shared" si="25"/>
        <v>0.000261774706404795</v>
      </c>
      <c r="CS7" s="49">
        <f t="shared" si="25"/>
        <v>0.000220865278409562</v>
      </c>
      <c r="CT7" s="59">
        <v>2021</v>
      </c>
    </row>
    <row r="8" ht="22.5" customHeight="1" spans="1:98">
      <c r="A8" s="43" t="s">
        <v>294</v>
      </c>
      <c r="B8" s="44">
        <v>7.754</v>
      </c>
      <c r="C8" s="44">
        <v>4.24</v>
      </c>
      <c r="D8" s="44">
        <v>4.618</v>
      </c>
      <c r="E8" s="44">
        <v>2.591</v>
      </c>
      <c r="F8" s="44">
        <v>1.792</v>
      </c>
      <c r="G8" s="44">
        <v>1.43</v>
      </c>
      <c r="H8" s="44">
        <v>2.461</v>
      </c>
      <c r="I8" s="44">
        <v>2.928</v>
      </c>
      <c r="J8" s="44">
        <v>3.759</v>
      </c>
      <c r="K8" s="44">
        <v>4.306</v>
      </c>
      <c r="L8" s="44">
        <v>2.191</v>
      </c>
      <c r="M8" s="44">
        <v>3.729</v>
      </c>
      <c r="N8" s="44">
        <v>2.342</v>
      </c>
      <c r="O8" s="44">
        <v>2.601</v>
      </c>
      <c r="Q8" s="50"/>
      <c r="R8" s="49">
        <f>(B8-MIN($B$2:$O$8)/(MAX($B$2:$O$8)-MIN($B$2:$O$8)))</f>
        <v>7.72742303337108</v>
      </c>
      <c r="S8" s="49">
        <f>(C8-MIN($B$2:$O$8)/(MAX($B$2:$O$8)-MIN($B$2:$O$8)))</f>
        <v>4.21342303337108</v>
      </c>
      <c r="T8" s="49">
        <f>(D8-MIN($B$2:$O$8)/(MAX($B$2:$O$8)-MIN($B$2:$O$8)))</f>
        <v>4.59142303337108</v>
      </c>
      <c r="U8" s="49">
        <f>(E8-MIN($B$2:$O$8)/(MAX($B$2:$O$8)-MIN($B$2:$O$8)))</f>
        <v>2.56442303337108</v>
      </c>
      <c r="V8" s="49">
        <f>(F8-MIN($B$2:$O$8)/(MAX($B$2:$O$8)-MIN($B$2:$O$8)))</f>
        <v>1.76542303337108</v>
      </c>
      <c r="W8" s="49">
        <f>(G8-MIN($B$2:$O$8)/(MAX($B$2:$O$8)-MIN($B$2:$O$8)))</f>
        <v>1.40342303337108</v>
      </c>
      <c r="X8" s="49">
        <f>(H8-MIN($B$2:$O$8)/(MAX($B$2:$O$8)-MIN($B$2:$O$8)))</f>
        <v>2.43442303337108</v>
      </c>
      <c r="Y8" s="49">
        <f>(I8-MIN($B$2:$O$8)/(MAX($B$2:$O$8)-MIN($B$2:$O$8)))</f>
        <v>2.90142303337108</v>
      </c>
      <c r="Z8" s="49">
        <f>(J8-MIN($B$2:$O$8)/(MAX($B$2:$O$8)-MIN($B$2:$O$8)))</f>
        <v>3.73242303337108</v>
      </c>
      <c r="AA8" s="49">
        <f>(K8-MIN($B$2:$O$8)/(MAX($B$2:$O$8)-MIN($B$2:$O$8)))</f>
        <v>4.27942303337108</v>
      </c>
      <c r="AB8" s="49">
        <f>(L8-MIN($B$2:$O$8)/(MAX($B$2:$O$8)-MIN($B$2:$O$8)))</f>
        <v>2.16442303337108</v>
      </c>
      <c r="AC8" s="49">
        <f>(M8-MIN($B$2:$O$8)/(MAX($B$2:$O$8)-MIN($B$2:$O$8)))</f>
        <v>3.70242303337108</v>
      </c>
      <c r="AD8" s="49">
        <f>(N8-MIN($B$2:$O$8)/(MAX($B$2:$O$8)-MIN($B$2:$O$8)))</f>
        <v>2.31542303337108</v>
      </c>
      <c r="AE8" s="49">
        <f>(O8-MIN($B$2:$O$8)/(MAX($B$2:$O$8)-MIN($B$2:$O$8)))</f>
        <v>2.57442303337108</v>
      </c>
      <c r="AF8" s="50"/>
      <c r="AG8" s="49">
        <f t="shared" ref="AG8:AT8" si="26">R8+0.0001</f>
        <v>7.72752303337108</v>
      </c>
      <c r="AH8" s="49">
        <f t="shared" si="26"/>
        <v>4.21352303337108</v>
      </c>
      <c r="AI8" s="49">
        <f t="shared" si="26"/>
        <v>4.59152303337108</v>
      </c>
      <c r="AJ8" s="49">
        <f t="shared" si="26"/>
        <v>2.56452303337108</v>
      </c>
      <c r="AK8" s="49">
        <f t="shared" si="26"/>
        <v>1.76552303337108</v>
      </c>
      <c r="AL8" s="49">
        <f t="shared" si="26"/>
        <v>1.40352303337108</v>
      </c>
      <c r="AM8" s="49">
        <f t="shared" si="26"/>
        <v>2.43452303337108</v>
      </c>
      <c r="AN8" s="49">
        <f t="shared" si="26"/>
        <v>2.90152303337108</v>
      </c>
      <c r="AO8" s="49">
        <f t="shared" si="26"/>
        <v>3.73252303337108</v>
      </c>
      <c r="AP8" s="49">
        <f t="shared" si="26"/>
        <v>4.27952303337108</v>
      </c>
      <c r="AQ8" s="49">
        <f t="shared" si="26"/>
        <v>2.16452303337108</v>
      </c>
      <c r="AR8" s="49">
        <f t="shared" si="26"/>
        <v>3.70252303337108</v>
      </c>
      <c r="AS8" s="49">
        <f t="shared" si="26"/>
        <v>2.31552303337108</v>
      </c>
      <c r="AT8" s="49">
        <f t="shared" si="26"/>
        <v>2.57452303337108</v>
      </c>
      <c r="AU8" s="49">
        <f t="shared" si="1"/>
        <v>46.3713224671951</v>
      </c>
      <c r="AV8" s="50"/>
      <c r="AW8" s="49">
        <f t="shared" ref="AW8:BJ8" si="27">AG8/$AU$9</f>
        <v>0.0236069399210579</v>
      </c>
      <c r="AX8" s="49">
        <f t="shared" si="27"/>
        <v>0.012871962293122</v>
      </c>
      <c r="AY8" s="49">
        <f t="shared" si="27"/>
        <v>0.0140267208427406</v>
      </c>
      <c r="AZ8" s="49">
        <f t="shared" si="27"/>
        <v>0.00783440449333087</v>
      </c>
      <c r="BA8" s="49">
        <f t="shared" si="27"/>
        <v>0.00539352597178256</v>
      </c>
      <c r="BB8" s="49">
        <f t="shared" si="27"/>
        <v>0.00428764609093089</v>
      </c>
      <c r="BC8" s="49">
        <f t="shared" si="27"/>
        <v>0.0074372653095996</v>
      </c>
      <c r="BD8" s="49">
        <f t="shared" si="27"/>
        <v>0.00886391145423421</v>
      </c>
      <c r="BE8" s="49">
        <f t="shared" si="27"/>
        <v>0.0114025473133164</v>
      </c>
      <c r="BF8" s="49">
        <f t="shared" si="27"/>
        <v>0.0130735868017856</v>
      </c>
      <c r="BG8" s="49">
        <f t="shared" si="27"/>
        <v>0.00661243777415775</v>
      </c>
      <c r="BH8" s="49">
        <f t="shared" si="27"/>
        <v>0.0113108998093784</v>
      </c>
      <c r="BI8" s="49">
        <f t="shared" si="27"/>
        <v>0.0070737302106456</v>
      </c>
      <c r="BJ8" s="49">
        <f t="shared" si="27"/>
        <v>0.00786495366131019</v>
      </c>
      <c r="BK8" s="49"/>
      <c r="BL8" s="49">
        <f t="shared" ref="BL8:BY8" si="28">AW8*LN(AW8)</f>
        <v>-0.0884366617123809</v>
      </c>
      <c r="BM8" s="49">
        <f t="shared" si="28"/>
        <v>-0.0560278391695896</v>
      </c>
      <c r="BN8" s="49">
        <f t="shared" si="28"/>
        <v>-0.0598490881710932</v>
      </c>
      <c r="BO8" s="49">
        <f t="shared" si="28"/>
        <v>-0.0379908325291203</v>
      </c>
      <c r="BP8" s="49">
        <f t="shared" si="28"/>
        <v>-0.0281679910948687</v>
      </c>
      <c r="BQ8" s="49">
        <f t="shared" si="28"/>
        <v>-0.0233763210644304</v>
      </c>
      <c r="BR8" s="49">
        <f t="shared" si="28"/>
        <v>-0.0364519119463651</v>
      </c>
      <c r="BS8" s="49">
        <f t="shared" si="28"/>
        <v>-0.0418887814680718</v>
      </c>
      <c r="BT8" s="49">
        <f t="shared" si="28"/>
        <v>-0.0510140673722406</v>
      </c>
      <c r="BU8" s="49">
        <f t="shared" si="28"/>
        <v>-0.0567022554984863</v>
      </c>
      <c r="BV8" s="49">
        <f t="shared" si="28"/>
        <v>-0.0331865218252854</v>
      </c>
      <c r="BW8" s="49">
        <f t="shared" si="28"/>
        <v>-0.0506953221155796</v>
      </c>
      <c r="BX8" s="49">
        <f t="shared" si="28"/>
        <v>-0.0350246366456232</v>
      </c>
      <c r="BY8" s="49">
        <f t="shared" si="28"/>
        <v>-0.0381083638317238</v>
      </c>
      <c r="BZ8" s="49">
        <f t="shared" si="4"/>
        <v>-0.636920594444859</v>
      </c>
      <c r="CA8" s="49"/>
      <c r="CB8" s="49"/>
      <c r="CC8" s="50"/>
      <c r="CD8" s="49"/>
      <c r="CE8" s="49"/>
      <c r="CF8" s="49">
        <f t="shared" ref="CF8:CS8" si="29">AW8*$CD$9</f>
        <v>0.00458157314659705</v>
      </c>
      <c r="CG8" s="49">
        <f t="shared" si="29"/>
        <v>0.00249815677014418</v>
      </c>
      <c r="CH8" s="49">
        <f t="shared" si="29"/>
        <v>0.00272226928872676</v>
      </c>
      <c r="CI8" s="49">
        <f t="shared" si="29"/>
        <v>0.0015204807300842</v>
      </c>
      <c r="CJ8" s="49">
        <f t="shared" si="29"/>
        <v>0.00104676141170462</v>
      </c>
      <c r="CK8" s="49">
        <f t="shared" si="29"/>
        <v>0.000832135137294851</v>
      </c>
      <c r="CL8" s="49">
        <f t="shared" si="29"/>
        <v>0.00144340499618014</v>
      </c>
      <c r="CM8" s="49">
        <f t="shared" si="29"/>
        <v>0.00172028474797396</v>
      </c>
      <c r="CN8" s="49">
        <f t="shared" si="29"/>
        <v>0.00221297655469915</v>
      </c>
      <c r="CO8" s="49">
        <f t="shared" si="29"/>
        <v>0.00253728752735701</v>
      </c>
      <c r="CP8" s="49">
        <f t="shared" si="29"/>
        <v>0.00128332462576401</v>
      </c>
      <c r="CQ8" s="49">
        <f t="shared" si="29"/>
        <v>0.00219518984687514</v>
      </c>
      <c r="CR8" s="49">
        <f t="shared" si="29"/>
        <v>0.00137285105514488</v>
      </c>
      <c r="CS8" s="49">
        <f t="shared" si="29"/>
        <v>0.00152640963269221</v>
      </c>
      <c r="CT8" s="59">
        <v>2021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327.341157270366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-4.35397166373577</v>
      </c>
      <c r="CA9" s="49">
        <f>-1/(LN(980))</f>
        <v>-0.145189454395455</v>
      </c>
      <c r="CB9" s="49">
        <f>BZ9*CA9</f>
        <v>0.632150770311069</v>
      </c>
      <c r="CC9" s="50">
        <f>1-CB9</f>
        <v>0.367849229688931</v>
      </c>
      <c r="CD9" s="49">
        <f>CC9/(CC9+CC14+CC19+CC24+CC30)</f>
        <v>0.194077384104756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2" t="s">
        <v>295</v>
      </c>
      <c r="B10" s="40">
        <v>8.009</v>
      </c>
      <c r="C10" s="40">
        <v>3.968</v>
      </c>
      <c r="D10" s="40">
        <v>5.416</v>
      </c>
      <c r="E10" s="40">
        <v>3.547</v>
      </c>
      <c r="F10" s="40">
        <v>1.827</v>
      </c>
      <c r="G10" s="40">
        <v>1.019</v>
      </c>
      <c r="H10" s="40">
        <v>4.195</v>
      </c>
      <c r="I10" s="40">
        <v>5.668</v>
      </c>
      <c r="J10" s="40">
        <v>7.428</v>
      </c>
      <c r="K10" s="40">
        <v>4.228</v>
      </c>
      <c r="L10" s="40">
        <v>2.493</v>
      </c>
      <c r="M10" s="40">
        <v>4.333</v>
      </c>
      <c r="N10" s="40">
        <v>2.685</v>
      </c>
      <c r="O10" s="40">
        <v>2.514</v>
      </c>
      <c r="Q10" s="50"/>
      <c r="R10" s="49">
        <f>(MAX($B$10:$O$13)-B10)/(MAX($B$10:$O$13)-MIN($B$10:$O$13))</f>
        <v>0.302215092244092</v>
      </c>
      <c r="S10" s="49">
        <f>(MAX($B$10:$O$13)-C10)/(MAX($B$10:$O$13)-MIN($B$10:$O$13))</f>
        <v>0.551551798605541</v>
      </c>
      <c r="T10" s="49">
        <f>(MAX($B$10:$O$13)-D10)/(MAX($B$10:$O$13)-MIN($B$10:$O$13))</f>
        <v>0.462207688036034</v>
      </c>
      <c r="U10" s="49">
        <f>(MAX($B$10:$O$13)-E10)/(MAX($B$10:$O$13)-MIN($B$10:$O$13))</f>
        <v>0.577528228543222</v>
      </c>
      <c r="V10" s="49">
        <f>(MAX($B$10:$O$13)-F10)/(MAX($B$10:$O$13)-MIN($B$10:$O$13))</f>
        <v>0.683655210711421</v>
      </c>
      <c r="W10" s="49">
        <f>(MAX($B$10:$O$13)-G10)/(MAX($B$10:$O$13)-MIN($B$10:$O$13))</f>
        <v>0.733510211636947</v>
      </c>
      <c r="X10" s="49">
        <f>(MAX($B$10:$O$13)-H10)/(MAX($B$10:$O$13)-MIN($B$10:$O$13))</f>
        <v>0.537545505028691</v>
      </c>
      <c r="Y10" s="49">
        <f>(MAX($B$10:$O$13)-I10)/(MAX($B$10:$O$13)-MIN($B$10:$O$13))</f>
        <v>0.446658851113716</v>
      </c>
      <c r="Z10" s="49">
        <f>(MAX($B$10:$O$13)-J10)/(MAX($B$10:$O$13)-MIN($B$10:$O$13))</f>
        <v>0.338063799592769</v>
      </c>
      <c r="AA10" s="49">
        <f>(MAX($B$10:$O$13)-K10)/(MAX($B$10:$O$13)-MIN($B$10:$O$13))</f>
        <v>0.535509347812674</v>
      </c>
      <c r="AB10" s="49">
        <f>(MAX($B$10:$O$13)-L10)/(MAX($B$10:$O$13)-MIN($B$10:$O$13))</f>
        <v>0.642561855988153</v>
      </c>
      <c r="AC10" s="49">
        <f>(MAX($B$10:$O$13)-M10)/(MAX($B$10:$O$13)-MIN($B$10:$O$13))</f>
        <v>0.529030665761708</v>
      </c>
      <c r="AD10" s="49">
        <f>(MAX($B$10:$O$13)-N10)/(MAX($B$10:$O$13)-MIN($B$10:$O$13))</f>
        <v>0.630715123094959</v>
      </c>
      <c r="AE10" s="49">
        <f>(MAX($B$10:$O$13)-O10)/(MAX($B$10:$O$13)-MIN($B$10:$O$13))</f>
        <v>0.64126611957796</v>
      </c>
      <c r="AF10" s="50"/>
      <c r="AG10" s="49">
        <f t="shared" ref="AG10:AT10" si="30">R10+0.0001</f>
        <v>0.302315092244092</v>
      </c>
      <c r="AH10" s="49">
        <f t="shared" si="30"/>
        <v>0.551651798605541</v>
      </c>
      <c r="AI10" s="49">
        <f t="shared" si="30"/>
        <v>0.462307688036034</v>
      </c>
      <c r="AJ10" s="49">
        <f t="shared" si="30"/>
        <v>0.577628228543222</v>
      </c>
      <c r="AK10" s="49">
        <f t="shared" si="30"/>
        <v>0.683755210711421</v>
      </c>
      <c r="AL10" s="49">
        <f t="shared" si="30"/>
        <v>0.733610211636947</v>
      </c>
      <c r="AM10" s="49">
        <f t="shared" si="30"/>
        <v>0.537645505028691</v>
      </c>
      <c r="AN10" s="49">
        <f t="shared" si="30"/>
        <v>0.446758851113716</v>
      </c>
      <c r="AO10" s="49">
        <f t="shared" si="30"/>
        <v>0.338163799592769</v>
      </c>
      <c r="AP10" s="49">
        <f t="shared" si="30"/>
        <v>0.535609347812674</v>
      </c>
      <c r="AQ10" s="49">
        <f t="shared" si="30"/>
        <v>0.642661855988153</v>
      </c>
      <c r="AR10" s="49">
        <f t="shared" si="30"/>
        <v>0.529130665761708</v>
      </c>
      <c r="AS10" s="49">
        <f t="shared" si="30"/>
        <v>0.630815123094959</v>
      </c>
      <c r="AT10" s="49">
        <f t="shared" si="30"/>
        <v>0.64136611957796</v>
      </c>
      <c r="AU10" s="49">
        <f>SUM(AG10:AT10)</f>
        <v>7.61341949774789</v>
      </c>
      <c r="AV10" s="50"/>
      <c r="AW10" s="49">
        <f t="shared" ref="AW10:BJ10" si="31">AG10/$AU$14</f>
        <v>0.0092022066634576</v>
      </c>
      <c r="AX10" s="49">
        <f t="shared" si="31"/>
        <v>0.0167917976550689</v>
      </c>
      <c r="AY10" s="49">
        <f t="shared" si="31"/>
        <v>0.0140722411700768</v>
      </c>
      <c r="AZ10" s="49">
        <f t="shared" si="31"/>
        <v>0.0175824974341999</v>
      </c>
      <c r="BA10" s="49">
        <f t="shared" si="31"/>
        <v>0.0208129098334999</v>
      </c>
      <c r="BB10" s="49">
        <f t="shared" si="31"/>
        <v>0.0223304524024734</v>
      </c>
      <c r="BC10" s="49">
        <f t="shared" si="31"/>
        <v>0.016365458344231</v>
      </c>
      <c r="BD10" s="49">
        <f t="shared" si="31"/>
        <v>0.0135989481906444</v>
      </c>
      <c r="BE10" s="49">
        <f t="shared" si="31"/>
        <v>0.0102934099215932</v>
      </c>
      <c r="BF10" s="49">
        <f t="shared" si="31"/>
        <v>0.0163034795016863</v>
      </c>
      <c r="BG10" s="49">
        <f t="shared" si="31"/>
        <v>0.019562064102143</v>
      </c>
      <c r="BH10" s="49">
        <f t="shared" si="31"/>
        <v>0.0161062740935895</v>
      </c>
      <c r="BI10" s="49">
        <f t="shared" si="31"/>
        <v>0.0192014599273374</v>
      </c>
      <c r="BJ10" s="49">
        <f t="shared" si="31"/>
        <v>0.0195226230205237</v>
      </c>
      <c r="BK10" s="49"/>
      <c r="BL10" s="49">
        <f t="shared" ref="BL10:BY10" si="32">AW10*LN(AW10)</f>
        <v>-0.0431428156411689</v>
      </c>
      <c r="BM10" s="49">
        <f t="shared" si="32"/>
        <v>-0.0686258058688048</v>
      </c>
      <c r="BN10" s="49">
        <f t="shared" si="32"/>
        <v>-0.0599977197901517</v>
      </c>
      <c r="BO10" s="49">
        <f t="shared" si="32"/>
        <v>-0.0710482582421272</v>
      </c>
      <c r="BP10" s="49">
        <f t="shared" si="32"/>
        <v>-0.0805913710730758</v>
      </c>
      <c r="BQ10" s="49">
        <f t="shared" si="32"/>
        <v>-0.0848960022268158</v>
      </c>
      <c r="BR10" s="49">
        <f t="shared" si="32"/>
        <v>-0.067304295362478</v>
      </c>
      <c r="BS10" s="49">
        <f t="shared" si="32"/>
        <v>-0.0584450540357457</v>
      </c>
      <c r="BT10" s="49">
        <f t="shared" si="32"/>
        <v>-0.0471052315845583</v>
      </c>
      <c r="BU10" s="49">
        <f t="shared" si="32"/>
        <v>-0.0671112635994659</v>
      </c>
      <c r="BV10" s="49">
        <f t="shared" si="32"/>
        <v>-0.0769603506184142</v>
      </c>
      <c r="BW10" s="49">
        <f t="shared" si="32"/>
        <v>-0.0664954997275767</v>
      </c>
      <c r="BX10" s="49">
        <f t="shared" si="32"/>
        <v>-0.0758989348826445</v>
      </c>
      <c r="BY10" s="49">
        <f t="shared" si="32"/>
        <v>-0.0768445842650173</v>
      </c>
      <c r="BZ10" s="49">
        <f>SUM(BL10:BY10)</f>
        <v>-0.944467186918045</v>
      </c>
      <c r="CA10" s="49"/>
      <c r="CB10" s="49"/>
      <c r="CC10" s="50"/>
      <c r="CD10" s="49"/>
      <c r="CE10" s="49"/>
      <c r="CF10" s="49">
        <f t="shared" ref="CF10:CS10" si="33">AW10*$CD$14</f>
        <v>0.00182950439372473</v>
      </c>
      <c r="CG10" s="49">
        <f t="shared" si="33"/>
        <v>0.00333840226719514</v>
      </c>
      <c r="CH10" s="49">
        <f t="shared" si="33"/>
        <v>0.0027977231974636</v>
      </c>
      <c r="CI10" s="49">
        <f t="shared" si="33"/>
        <v>0.0034956024663367</v>
      </c>
      <c r="CJ10" s="49">
        <f t="shared" si="33"/>
        <v>0.00413784556021671</v>
      </c>
      <c r="CK10" s="49">
        <f t="shared" si="33"/>
        <v>0.00443955045548127</v>
      </c>
      <c r="CL10" s="49">
        <f t="shared" si="33"/>
        <v>0.00325364111468888</v>
      </c>
      <c r="CM10" s="49">
        <f t="shared" si="33"/>
        <v>0.00270362711626722</v>
      </c>
      <c r="CN10" s="49">
        <f t="shared" si="33"/>
        <v>0.00204644813648303</v>
      </c>
      <c r="CO10" s="49">
        <f t="shared" si="33"/>
        <v>0.00324131900881793</v>
      </c>
      <c r="CP10" s="49">
        <f t="shared" si="33"/>
        <v>0.00388916305991201</v>
      </c>
      <c r="CQ10" s="49">
        <f t="shared" si="33"/>
        <v>0.00320211230831944</v>
      </c>
      <c r="CR10" s="49">
        <f t="shared" si="33"/>
        <v>0.00381747080757191</v>
      </c>
      <c r="CS10" s="49">
        <f t="shared" si="33"/>
        <v>0.00388132171981231</v>
      </c>
      <c r="CT10" s="58">
        <v>2021</v>
      </c>
    </row>
    <row r="11" ht="22.5" customHeight="1" spans="1:98">
      <c r="A11" s="42" t="s">
        <v>296</v>
      </c>
      <c r="B11" s="40">
        <v>12.08</v>
      </c>
      <c r="C11" s="40">
        <v>4.81</v>
      </c>
      <c r="D11" s="40">
        <v>-0.24</v>
      </c>
      <c r="E11" s="40">
        <v>0.42</v>
      </c>
      <c r="F11" s="40">
        <v>5.89</v>
      </c>
      <c r="G11" s="40">
        <v>6.42</v>
      </c>
      <c r="H11" s="40">
        <v>3.8</v>
      </c>
      <c r="I11" s="40">
        <v>0.46</v>
      </c>
      <c r="J11" s="40">
        <v>2.2</v>
      </c>
      <c r="K11" s="40">
        <v>-0.4</v>
      </c>
      <c r="L11" s="40">
        <v>1.89</v>
      </c>
      <c r="M11" s="40">
        <v>-1.22</v>
      </c>
      <c r="N11" s="40">
        <v>-3.3</v>
      </c>
      <c r="O11" s="40">
        <v>-2.97</v>
      </c>
      <c r="Q11" s="50"/>
      <c r="R11" s="49">
        <f>(MAX($B$10:$O$13)-B11)/(MAX($B$10:$O$13)-MIN($B$10:$O$13))</f>
        <v>0.0510273338680817</v>
      </c>
      <c r="S11" s="49">
        <f>(MAX($B$10:$O$13)-C11)/(MAX($B$10:$O$13)-MIN($B$10:$O$13))</f>
        <v>0.499598938730178</v>
      </c>
      <c r="T11" s="49">
        <f>(MAX($B$10:$O$13)-D11)/(MAX($B$10:$O$13)-MIN($B$10:$O$13))</f>
        <v>0.811192694514716</v>
      </c>
      <c r="U11" s="49">
        <f>(MAX($B$10:$O$13)-E11)/(MAX($B$10:$O$13)-MIN($B$10:$O$13))</f>
        <v>0.77046955019436</v>
      </c>
      <c r="V11" s="49">
        <f>(MAX($B$10:$O$13)-F11)/(MAX($B$10:$O$13)-MIN($B$10:$O$13))</f>
        <v>0.43296106620596</v>
      </c>
      <c r="W11" s="49">
        <f>(MAX($B$10:$O$13)-G11)/(MAX($B$10:$O$13)-MIN($B$10:$O$13))</f>
        <v>0.400259147282039</v>
      </c>
      <c r="X11" s="49">
        <f>(MAX($B$10:$O$13)-H11)/(MAX($B$10:$O$13)-MIN($B$10:$O$13))</f>
        <v>0.561917689887086</v>
      </c>
      <c r="Y11" s="49">
        <f>(MAX($B$10:$O$13)-I11)/(MAX($B$10:$O$13)-MIN($B$10:$O$13))</f>
        <v>0.768001480841612</v>
      </c>
      <c r="Z11" s="49">
        <f>(MAX($B$10:$O$13)-J11)/(MAX($B$10:$O$13)-MIN($B$10:$O$13))</f>
        <v>0.660640463997038</v>
      </c>
      <c r="AA11" s="49">
        <f>(MAX($B$10:$O$13)-K11)/(MAX($B$10:$O$13)-MIN($B$10:$O$13))</f>
        <v>0.821064971925711</v>
      </c>
      <c r="AB11" s="49">
        <f>(MAX($B$10:$O$13)-L11)/(MAX($B$10:$O$13)-MIN($B$10:$O$13))</f>
        <v>0.679768001480842</v>
      </c>
      <c r="AC11" s="49">
        <f>(MAX($B$10:$O$13)-M11)/(MAX($B$10:$O$13)-MIN($B$10:$O$13))</f>
        <v>0.871660393657062</v>
      </c>
      <c r="AD11" s="49">
        <f>(MAX($B$10:$O$13)-N11)/(MAX($B$10:$O$13)-MIN($B$10:$O$13))</f>
        <v>1</v>
      </c>
      <c r="AE11" s="49">
        <f>(MAX($B$10:$O$13)-O11)/(MAX($B$10:$O$13)-MIN($B$10:$O$13))</f>
        <v>0.979638427839822</v>
      </c>
      <c r="AF11" s="50"/>
      <c r="AG11" s="49">
        <f t="shared" ref="AG11:AT11" si="34">R11+0.0001</f>
        <v>0.0511273338680817</v>
      </c>
      <c r="AH11" s="49">
        <f t="shared" si="34"/>
        <v>0.499698938730178</v>
      </c>
      <c r="AI11" s="49">
        <f t="shared" si="34"/>
        <v>0.811292694514716</v>
      </c>
      <c r="AJ11" s="49">
        <f t="shared" si="34"/>
        <v>0.77056955019436</v>
      </c>
      <c r="AK11" s="49">
        <f t="shared" si="34"/>
        <v>0.43306106620596</v>
      </c>
      <c r="AL11" s="49">
        <f t="shared" si="34"/>
        <v>0.400359147282039</v>
      </c>
      <c r="AM11" s="49">
        <f t="shared" si="34"/>
        <v>0.562017689887086</v>
      </c>
      <c r="AN11" s="49">
        <f t="shared" si="34"/>
        <v>0.768101480841612</v>
      </c>
      <c r="AO11" s="49">
        <f t="shared" si="34"/>
        <v>0.660740463997038</v>
      </c>
      <c r="AP11" s="49">
        <f t="shared" si="34"/>
        <v>0.821164971925711</v>
      </c>
      <c r="AQ11" s="49">
        <f t="shared" si="34"/>
        <v>0.679868001480842</v>
      </c>
      <c r="AR11" s="49">
        <f t="shared" si="34"/>
        <v>0.871760393657062</v>
      </c>
      <c r="AS11" s="49">
        <f t="shared" si="34"/>
        <v>1.0001</v>
      </c>
      <c r="AT11" s="49">
        <f t="shared" si="34"/>
        <v>0.979738427839822</v>
      </c>
      <c r="AU11" s="49">
        <f>SUM(AG11:AT11)</f>
        <v>9.30960016042451</v>
      </c>
      <c r="AV11" s="50"/>
      <c r="AW11" s="49">
        <f t="shared" ref="AW11:BJ11" si="35">AG11/$AU$14</f>
        <v>0.00155627126953295</v>
      </c>
      <c r="AX11" s="49">
        <f t="shared" si="35"/>
        <v>0.0152103980968069</v>
      </c>
      <c r="AY11" s="49">
        <f t="shared" si="35"/>
        <v>0.0246950391528913</v>
      </c>
      <c r="AZ11" s="49">
        <f t="shared" si="35"/>
        <v>0.0234554623019971</v>
      </c>
      <c r="BA11" s="49">
        <f t="shared" si="35"/>
        <v>0.0131819996135255</v>
      </c>
      <c r="BB11" s="49">
        <f t="shared" si="35"/>
        <v>0.0121865818393226</v>
      </c>
      <c r="BC11" s="49">
        <f t="shared" si="35"/>
        <v>0.0171073263080238</v>
      </c>
      <c r="BD11" s="49">
        <f t="shared" si="35"/>
        <v>0.0233803364322459</v>
      </c>
      <c r="BE11" s="49">
        <f t="shared" si="35"/>
        <v>0.0201123610980703</v>
      </c>
      <c r="BF11" s="49">
        <f t="shared" si="35"/>
        <v>0.0249955426318959</v>
      </c>
      <c r="BG11" s="49">
        <f t="shared" si="35"/>
        <v>0.0206945865886418</v>
      </c>
      <c r="BH11" s="49">
        <f t="shared" si="35"/>
        <v>0.0265356229617948</v>
      </c>
      <c r="BI11" s="49">
        <f t="shared" si="35"/>
        <v>0.0304421681888553</v>
      </c>
      <c r="BJ11" s="49">
        <f t="shared" si="35"/>
        <v>0.0298223797634082</v>
      </c>
      <c r="BK11" s="49"/>
      <c r="BL11" s="49">
        <f t="shared" ref="BL11:BY11" si="36">AW11*LN(AW11)</f>
        <v>-0.0100620135807311</v>
      </c>
      <c r="BM11" s="49">
        <f t="shared" si="36"/>
        <v>-0.063667319299396</v>
      </c>
      <c r="BN11" s="49">
        <f t="shared" si="36"/>
        <v>-0.0914001157647937</v>
      </c>
      <c r="BO11" s="49">
        <f t="shared" si="36"/>
        <v>-0.0880201846388323</v>
      </c>
      <c r="BP11" s="49">
        <f t="shared" si="36"/>
        <v>-0.0570635982750107</v>
      </c>
      <c r="BQ11" s="49">
        <f t="shared" si="36"/>
        <v>-0.0537113818706285</v>
      </c>
      <c r="BR11" s="49">
        <f t="shared" si="36"/>
        <v>-0.0695968540469586</v>
      </c>
      <c r="BS11" s="49">
        <f t="shared" si="36"/>
        <v>-0.0878132688328628</v>
      </c>
      <c r="BT11" s="49">
        <f t="shared" si="36"/>
        <v>-0.078567343175062</v>
      </c>
      <c r="BU11" s="49">
        <f t="shared" si="36"/>
        <v>-0.0922100006299477</v>
      </c>
      <c r="BV11" s="49">
        <f t="shared" si="36"/>
        <v>-0.0802511882220626</v>
      </c>
      <c r="BW11" s="49">
        <f t="shared" si="36"/>
        <v>-0.0963048656751226</v>
      </c>
      <c r="BX11" s="49">
        <f t="shared" si="36"/>
        <v>-0.106301814432418</v>
      </c>
      <c r="BY11" s="49">
        <f t="shared" si="36"/>
        <v>-0.104750994656228</v>
      </c>
      <c r="BZ11" s="49">
        <f>SUM(BL11:BY11)</f>
        <v>-1.07972094310005</v>
      </c>
      <c r="CA11" s="49"/>
      <c r="CB11" s="49"/>
      <c r="CC11" s="50"/>
      <c r="CD11" s="49"/>
      <c r="CE11" s="49"/>
      <c r="CF11" s="49">
        <f t="shared" ref="CF11:CS11" si="37">AW11*$CD$14</f>
        <v>0.000309404605826173</v>
      </c>
      <c r="CG11" s="49">
        <f t="shared" si="37"/>
        <v>0.00302400186891202</v>
      </c>
      <c r="CH11" s="49">
        <f t="shared" si="37"/>
        <v>0.00490965746431553</v>
      </c>
      <c r="CI11" s="49">
        <f t="shared" si="37"/>
        <v>0.00466321534689646</v>
      </c>
      <c r="CJ11" s="49">
        <f t="shared" si="37"/>
        <v>0.00262073294949899</v>
      </c>
      <c r="CK11" s="49">
        <f t="shared" si="37"/>
        <v>0.00242283246126852</v>
      </c>
      <c r="CL11" s="49">
        <f t="shared" si="37"/>
        <v>0.00340113298799272</v>
      </c>
      <c r="CM11" s="49">
        <f t="shared" si="37"/>
        <v>0.00464827946099227</v>
      </c>
      <c r="CN11" s="49">
        <f t="shared" si="37"/>
        <v>0.00399856842416017</v>
      </c>
      <c r="CO11" s="49">
        <f t="shared" si="37"/>
        <v>0.00496940100793227</v>
      </c>
      <c r="CP11" s="49">
        <f t="shared" si="37"/>
        <v>0.00411432153991761</v>
      </c>
      <c r="CQ11" s="49">
        <f t="shared" si="37"/>
        <v>0.00527558666896809</v>
      </c>
      <c r="CR11" s="49">
        <f t="shared" si="37"/>
        <v>0.00605225273598578</v>
      </c>
      <c r="CS11" s="49">
        <f t="shared" si="37"/>
        <v>0.00592903167727624</v>
      </c>
      <c r="CT11" s="58">
        <v>2021</v>
      </c>
    </row>
    <row r="12" ht="22.5" customHeight="1" spans="1:98">
      <c r="A12" s="42" t="s">
        <v>297</v>
      </c>
      <c r="B12" s="40">
        <v>2.616</v>
      </c>
      <c r="C12" s="40">
        <v>1.177</v>
      </c>
      <c r="D12" s="40">
        <v>1.684</v>
      </c>
      <c r="E12" s="40">
        <v>1.014</v>
      </c>
      <c r="F12" s="40">
        <v>0.471</v>
      </c>
      <c r="G12" s="40">
        <v>0.26</v>
      </c>
      <c r="H12" s="40">
        <v>1.009</v>
      </c>
      <c r="I12" s="40">
        <v>1.628</v>
      </c>
      <c r="J12" s="40">
        <v>2.173</v>
      </c>
      <c r="K12" s="40">
        <v>1.1</v>
      </c>
      <c r="L12" s="40">
        <v>0.668</v>
      </c>
      <c r="M12" s="40">
        <v>1.255</v>
      </c>
      <c r="N12" s="40">
        <v>0.799</v>
      </c>
      <c r="O12" s="40">
        <v>0.714</v>
      </c>
      <c r="Q12" s="50"/>
      <c r="R12" s="49">
        <f>(MAX($B$10:$O$13)-B12)/(MAX($B$10:$O$13)-MIN($B$10:$O$13))</f>
        <v>0.634972542728451</v>
      </c>
      <c r="S12" s="49">
        <f>(MAX($B$10:$O$13)-C12)/(MAX($B$10:$O$13)-MIN($B$10:$O$13))</f>
        <v>0.723761337693589</v>
      </c>
      <c r="T12" s="49">
        <f>(MAX($B$10:$O$13)-D12)/(MAX($B$10:$O$13)-MIN($B$10:$O$13))</f>
        <v>0.692478558647498</v>
      </c>
      <c r="U12" s="49">
        <f>(MAX($B$10:$O$13)-E12)/(MAX($B$10:$O$13)-MIN($B$10:$O$13))</f>
        <v>0.733818720306041</v>
      </c>
      <c r="V12" s="49">
        <f>(MAX($B$10:$O$13)-F12)/(MAX($B$10:$O$13)-MIN($B$10:$O$13))</f>
        <v>0.767322761769606</v>
      </c>
      <c r="W12" s="49">
        <f>(MAX($B$10:$O$13)-G12)/(MAX($B$10:$O$13)-MIN($B$10:$O$13))</f>
        <v>0.780341827605356</v>
      </c>
      <c r="X12" s="49">
        <f>(MAX($B$10:$O$13)-H12)/(MAX($B$10:$O$13)-MIN($B$10:$O$13))</f>
        <v>0.734127228975134</v>
      </c>
      <c r="Y12" s="49">
        <f>(MAX($B$10:$O$13)-I12)/(MAX($B$10:$O$13)-MIN($B$10:$O$13))</f>
        <v>0.695933855741346</v>
      </c>
      <c r="Z12" s="49">
        <f>(MAX($B$10:$O$13)-J12)/(MAX($B$10:$O$13)-MIN($B$10:$O$13))</f>
        <v>0.662306410810144</v>
      </c>
      <c r="AA12" s="49">
        <f>(MAX($B$10:$O$13)-K12)/(MAX($B$10:$O$13)-MIN($B$10:$O$13))</f>
        <v>0.728512371197631</v>
      </c>
      <c r="AB12" s="49">
        <f>(MAX($B$10:$O$13)-L12)/(MAX($B$10:$O$13)-MIN($B$10:$O$13))</f>
        <v>0.755167520207318</v>
      </c>
      <c r="AC12" s="49">
        <f>(MAX($B$10:$O$13)-M12)/(MAX($B$10:$O$13)-MIN($B$10:$O$13))</f>
        <v>0.718948602455729</v>
      </c>
      <c r="AD12" s="49">
        <f>(MAX($B$10:$O$13)-N12)/(MAX($B$10:$O$13)-MIN($B$10:$O$13))</f>
        <v>0.747084593077065</v>
      </c>
      <c r="AE12" s="49">
        <f>(MAX($B$10:$O$13)-O12)/(MAX($B$10:$O$13)-MIN($B$10:$O$13))</f>
        <v>0.752329240451657</v>
      </c>
      <c r="AF12" s="50"/>
      <c r="AG12" s="49">
        <f t="shared" ref="AG12:AT12" si="38">R12+0.0001</f>
        <v>0.635072542728451</v>
      </c>
      <c r="AH12" s="49">
        <f t="shared" si="38"/>
        <v>0.723861337693589</v>
      </c>
      <c r="AI12" s="49">
        <f t="shared" si="38"/>
        <v>0.692578558647498</v>
      </c>
      <c r="AJ12" s="49">
        <f t="shared" si="38"/>
        <v>0.733918720306041</v>
      </c>
      <c r="AK12" s="49">
        <f t="shared" si="38"/>
        <v>0.767422761769606</v>
      </c>
      <c r="AL12" s="49">
        <f t="shared" si="38"/>
        <v>0.780441827605356</v>
      </c>
      <c r="AM12" s="49">
        <f t="shared" si="38"/>
        <v>0.734227228975134</v>
      </c>
      <c r="AN12" s="49">
        <f t="shared" si="38"/>
        <v>0.696033855741346</v>
      </c>
      <c r="AO12" s="49">
        <f t="shared" si="38"/>
        <v>0.662406410810144</v>
      </c>
      <c r="AP12" s="49">
        <f t="shared" si="38"/>
        <v>0.728612371197631</v>
      </c>
      <c r="AQ12" s="49">
        <f t="shared" si="38"/>
        <v>0.755267520207318</v>
      </c>
      <c r="AR12" s="49">
        <f t="shared" si="38"/>
        <v>0.719048602455729</v>
      </c>
      <c r="AS12" s="49">
        <f t="shared" si="38"/>
        <v>0.747184593077065</v>
      </c>
      <c r="AT12" s="49">
        <f t="shared" si="38"/>
        <v>0.752429240451657</v>
      </c>
      <c r="AU12" s="49">
        <f>SUM(AG12:AT12)</f>
        <v>10.1285055716666</v>
      </c>
      <c r="AV12" s="50"/>
      <c r="AW12" s="49">
        <f t="shared" ref="AW12:BJ12" si="39">AG12/$AU$14</f>
        <v>0.0193310520526582</v>
      </c>
      <c r="AX12" s="49">
        <f t="shared" si="39"/>
        <v>0.0220337052169563</v>
      </c>
      <c r="AY12" s="49">
        <f t="shared" si="39"/>
        <v>0.0210814848178603</v>
      </c>
      <c r="AZ12" s="49">
        <f t="shared" si="39"/>
        <v>0.0223398431361923</v>
      </c>
      <c r="BA12" s="49">
        <f t="shared" si="39"/>
        <v>0.0233596768180643</v>
      </c>
      <c r="BB12" s="49">
        <f t="shared" si="39"/>
        <v>0.0237559657810017</v>
      </c>
      <c r="BC12" s="49">
        <f t="shared" si="39"/>
        <v>0.0223492338699112</v>
      </c>
      <c r="BD12" s="49">
        <f t="shared" si="39"/>
        <v>0.0211866610355119</v>
      </c>
      <c r="BE12" s="49">
        <f t="shared" si="39"/>
        <v>0.0201630710601523</v>
      </c>
      <c r="BF12" s="49">
        <f t="shared" si="39"/>
        <v>0.0221783225162273</v>
      </c>
      <c r="BG12" s="49">
        <f t="shared" si="39"/>
        <v>0.0229896819095399</v>
      </c>
      <c r="BH12" s="49">
        <f t="shared" si="39"/>
        <v>0.0218872097709415</v>
      </c>
      <c r="BI12" s="49">
        <f t="shared" si="39"/>
        <v>0.0227436446861048</v>
      </c>
      <c r="BJ12" s="49">
        <f t="shared" si="39"/>
        <v>0.022903287159326</v>
      </c>
      <c r="BK12" s="49"/>
      <c r="BL12" s="49">
        <f t="shared" ref="BL12:BY12" si="40">AW12*LN(AW12)</f>
        <v>-0.0762811541553137</v>
      </c>
      <c r="BM12" s="49">
        <f t="shared" si="40"/>
        <v>-0.0840625942746623</v>
      </c>
      <c r="BN12" s="49">
        <f t="shared" si="40"/>
        <v>-0.08136104178718</v>
      </c>
      <c r="BO12" s="49">
        <f t="shared" si="40"/>
        <v>-0.0849223112473868</v>
      </c>
      <c r="BP12" s="49">
        <f t="shared" si="40"/>
        <v>-0.0877563246994643</v>
      </c>
      <c r="BQ12" s="49">
        <f t="shared" si="40"/>
        <v>-0.0888454492982229</v>
      </c>
      <c r="BR12" s="49">
        <f t="shared" si="40"/>
        <v>-0.0849486163204868</v>
      </c>
      <c r="BS12" s="49">
        <f t="shared" si="40"/>
        <v>-0.0816615165409919</v>
      </c>
      <c r="BT12" s="49">
        <f t="shared" si="40"/>
        <v>-0.0787146637824883</v>
      </c>
      <c r="BU12" s="49">
        <f t="shared" si="40"/>
        <v>-0.08446924472432</v>
      </c>
      <c r="BV12" s="49">
        <f t="shared" si="40"/>
        <v>-0.086733397695032</v>
      </c>
      <c r="BW12" s="49">
        <f t="shared" si="40"/>
        <v>-0.0836496948554705</v>
      </c>
      <c r="BX12" s="49">
        <f t="shared" si="40"/>
        <v>-0.0860498866043585</v>
      </c>
      <c r="BY12" s="49">
        <f t="shared" si="40"/>
        <v>-0.0864936875879122</v>
      </c>
      <c r="BZ12" s="49">
        <f>SUM(BL12:BY12)</f>
        <v>-1.17594958357329</v>
      </c>
      <c r="CA12" s="49"/>
      <c r="CB12" s="49"/>
      <c r="CC12" s="50"/>
      <c r="CD12" s="49"/>
      <c r="CE12" s="49"/>
      <c r="CF12" s="49">
        <f t="shared" ref="CF12:CS12" si="41">AW12*$CD$14</f>
        <v>0.00384323521075663</v>
      </c>
      <c r="CG12" s="49">
        <f t="shared" si="41"/>
        <v>0.00438055370615973</v>
      </c>
      <c r="CH12" s="49">
        <f t="shared" si="41"/>
        <v>0.00419124135232417</v>
      </c>
      <c r="CI12" s="49">
        <f t="shared" si="41"/>
        <v>0.00444141744121929</v>
      </c>
      <c r="CJ12" s="49">
        <f t="shared" si="41"/>
        <v>0.00464417209236862</v>
      </c>
      <c r="CK12" s="49">
        <f t="shared" si="41"/>
        <v>0.0047229588905132</v>
      </c>
      <c r="CL12" s="49">
        <f t="shared" si="41"/>
        <v>0.00444328442695731</v>
      </c>
      <c r="CM12" s="49">
        <f t="shared" si="41"/>
        <v>0.00421215159259003</v>
      </c>
      <c r="CN12" s="49">
        <f t="shared" si="41"/>
        <v>0.0040086501471455</v>
      </c>
      <c r="CO12" s="49">
        <f t="shared" si="41"/>
        <v>0.00440930528652529</v>
      </c>
      <c r="CP12" s="49">
        <f t="shared" si="41"/>
        <v>0.0045706128542905</v>
      </c>
      <c r="CQ12" s="49">
        <f t="shared" si="41"/>
        <v>0.00435142872864657</v>
      </c>
      <c r="CR12" s="49">
        <f t="shared" si="41"/>
        <v>0.00452169782795429</v>
      </c>
      <c r="CS12" s="49">
        <f t="shared" si="41"/>
        <v>0.00455343658550069</v>
      </c>
      <c r="CT12" s="58">
        <v>2021</v>
      </c>
    </row>
    <row r="13" ht="22.5" customHeight="1" spans="1:98">
      <c r="A13" s="42" t="s">
        <v>298</v>
      </c>
      <c r="B13" s="40">
        <v>12.907</v>
      </c>
      <c r="C13" s="40">
        <v>5.767</v>
      </c>
      <c r="D13" s="40">
        <v>7.052</v>
      </c>
      <c r="E13" s="40">
        <v>5.526</v>
      </c>
      <c r="F13" s="40">
        <v>2.941</v>
      </c>
      <c r="G13" s="40">
        <v>1.789</v>
      </c>
      <c r="H13" s="40">
        <v>6.824</v>
      </c>
      <c r="I13" s="40">
        <v>8.771</v>
      </c>
      <c r="J13" s="40">
        <v>12.289</v>
      </c>
      <c r="K13" s="40">
        <v>5.963</v>
      </c>
      <c r="L13" s="40">
        <v>3.896</v>
      </c>
      <c r="M13" s="40">
        <v>6.382</v>
      </c>
      <c r="N13" s="40">
        <v>3.483</v>
      </c>
      <c r="O13" s="40">
        <v>3.115</v>
      </c>
      <c r="Q13" s="50"/>
      <c r="R13" s="49">
        <f>(MAX($B$10:$O$13)-B13)/(MAX($B$10:$O$13)-MIN($B$10:$O$13))</f>
        <v>0</v>
      </c>
      <c r="S13" s="49">
        <f>(MAX($B$10:$O$13)-C13)/(MAX($B$10:$O$13)-MIN($B$10:$O$13))</f>
        <v>0.440550379465663</v>
      </c>
      <c r="T13" s="49">
        <f>(MAX($B$10:$O$13)-D13)/(MAX($B$10:$O$13)-MIN($B$10:$O$13))</f>
        <v>0.361263651508607</v>
      </c>
      <c r="U13" s="49">
        <f>(MAX($B$10:$O$13)-E13)/(MAX($B$10:$O$13)-MIN($B$10:$O$13))</f>
        <v>0.455420497315975</v>
      </c>
      <c r="V13" s="49">
        <f>(MAX($B$10:$O$13)-F13)/(MAX($B$10:$O$13)-MIN($B$10:$O$13))</f>
        <v>0.614919479237367</v>
      </c>
      <c r="W13" s="49">
        <f>(MAX($B$10:$O$13)-G13)/(MAX($B$10:$O$13)-MIN($B$10:$O$13))</f>
        <v>0.685999876596532</v>
      </c>
      <c r="X13" s="49">
        <f>(MAX($B$10:$O$13)-H13)/(MAX($B$10:$O$13)-MIN($B$10:$O$13))</f>
        <v>0.375331646819276</v>
      </c>
      <c r="Y13" s="49">
        <f>(MAX($B$10:$O$13)-I13)/(MAX($B$10:$O$13)-MIN($B$10:$O$13))</f>
        <v>0.255198371074227</v>
      </c>
      <c r="Z13" s="49">
        <f>(MAX($B$10:$O$13)-J13)/(MAX($B$10:$O$13)-MIN($B$10:$O$13))</f>
        <v>0.0381316714999692</v>
      </c>
      <c r="AA13" s="49">
        <f>(MAX($B$10:$O$13)-K13)/(MAX($B$10:$O$13)-MIN($B$10:$O$13))</f>
        <v>0.428456839637194</v>
      </c>
      <c r="AB13" s="49">
        <f>(MAX($B$10:$O$13)-L13)/(MAX($B$10:$O$13)-MIN($B$10:$O$13))</f>
        <v>0.555994323440489</v>
      </c>
      <c r="AC13" s="49">
        <f>(MAX($B$10:$O$13)-M13)/(MAX($B$10:$O$13)-MIN($B$10:$O$13))</f>
        <v>0.40260381316715</v>
      </c>
      <c r="AD13" s="49">
        <f>(MAX($B$10:$O$13)-N13)/(MAX($B$10:$O$13)-MIN($B$10:$O$13))</f>
        <v>0.58147713950762</v>
      </c>
      <c r="AE13" s="49">
        <f>(MAX($B$10:$O$13)-O13)/(MAX($B$10:$O$13)-MIN($B$10:$O$13))</f>
        <v>0.604183377552909</v>
      </c>
      <c r="AF13" s="50"/>
      <c r="AG13" s="49">
        <f t="shared" ref="AG13:AT13" si="42">R13+0.0001</f>
        <v>0.0001</v>
      </c>
      <c r="AH13" s="49">
        <f t="shared" si="42"/>
        <v>0.440650379465663</v>
      </c>
      <c r="AI13" s="49">
        <f t="shared" si="42"/>
        <v>0.361363651508607</v>
      </c>
      <c r="AJ13" s="49">
        <f t="shared" si="42"/>
        <v>0.455520497315975</v>
      </c>
      <c r="AK13" s="49">
        <f t="shared" si="42"/>
        <v>0.615019479237367</v>
      </c>
      <c r="AL13" s="49">
        <f t="shared" si="42"/>
        <v>0.686099876596532</v>
      </c>
      <c r="AM13" s="49">
        <f t="shared" si="42"/>
        <v>0.375431646819276</v>
      </c>
      <c r="AN13" s="49">
        <f t="shared" si="42"/>
        <v>0.255298371074227</v>
      </c>
      <c r="AO13" s="49">
        <f t="shared" si="42"/>
        <v>0.0382316714999692</v>
      </c>
      <c r="AP13" s="49">
        <f t="shared" si="42"/>
        <v>0.428556839637194</v>
      </c>
      <c r="AQ13" s="49">
        <f t="shared" si="42"/>
        <v>0.556094323440489</v>
      </c>
      <c r="AR13" s="49">
        <f t="shared" si="42"/>
        <v>0.40270381316715</v>
      </c>
      <c r="AS13" s="49">
        <f t="shared" si="42"/>
        <v>0.58157713950762</v>
      </c>
      <c r="AT13" s="49">
        <f t="shared" si="42"/>
        <v>0.604283377552909</v>
      </c>
      <c r="AU13" s="49">
        <f>SUM(AG13:AT13)</f>
        <v>5.80093106682298</v>
      </c>
      <c r="AV13" s="50"/>
      <c r="AW13" s="49">
        <f t="shared" ref="AW13:BJ13" si="43">AG13/$AU$14</f>
        <v>3.04391242764276e-6</v>
      </c>
      <c r="AX13" s="49">
        <f t="shared" si="43"/>
        <v>0.0134130116630103</v>
      </c>
      <c r="AY13" s="49">
        <f t="shared" si="43"/>
        <v>0.0109995930972542</v>
      </c>
      <c r="AZ13" s="49">
        <f t="shared" si="43"/>
        <v>0.0138656450282611</v>
      </c>
      <c r="BA13" s="49">
        <f t="shared" si="43"/>
        <v>0.01872065436093</v>
      </c>
      <c r="BB13" s="49">
        <f t="shared" si="43"/>
        <v>0.0208842794097635</v>
      </c>
      <c r="BC13" s="49">
        <f t="shared" si="43"/>
        <v>0.0114278105548358</v>
      </c>
      <c r="BD13" s="49">
        <f t="shared" si="43"/>
        <v>0.00777105884469793</v>
      </c>
      <c r="BE13" s="49">
        <f t="shared" si="43"/>
        <v>0.00116373860008312</v>
      </c>
      <c r="BF13" s="49">
        <f t="shared" si="43"/>
        <v>0.0130448949012296</v>
      </c>
      <c r="BG13" s="49">
        <f t="shared" si="43"/>
        <v>0.016927024220621</v>
      </c>
      <c r="BH13" s="49">
        <f t="shared" si="43"/>
        <v>0.0122579514155862</v>
      </c>
      <c r="BI13" s="49">
        <f t="shared" si="43"/>
        <v>0.0177026988258017</v>
      </c>
      <c r="BJ13" s="49">
        <f t="shared" si="43"/>
        <v>0.0183938568275124</v>
      </c>
      <c r="BK13" s="49"/>
      <c r="BL13" s="49">
        <f t="shared" ref="BL13:BY13" si="44">AW13*LN(AW13)</f>
        <v>-3.86648924284911e-5</v>
      </c>
      <c r="BM13" s="49">
        <f t="shared" si="44"/>
        <v>-0.0578306024910569</v>
      </c>
      <c r="BN13" s="49">
        <f t="shared" si="44"/>
        <v>-0.0496070318888215</v>
      </c>
      <c r="BO13" s="49">
        <f t="shared" si="44"/>
        <v>-0.059321958710462</v>
      </c>
      <c r="BP13" s="49">
        <f t="shared" si="44"/>
        <v>-0.0744731565464481</v>
      </c>
      <c r="BQ13" s="49">
        <f t="shared" si="44"/>
        <v>-0.0807962352453789</v>
      </c>
      <c r="BR13" s="49">
        <f t="shared" si="44"/>
        <v>-0.0511018018486204</v>
      </c>
      <c r="BS13" s="49">
        <f t="shared" si="44"/>
        <v>-0.0377467437459801</v>
      </c>
      <c r="BT13" s="49">
        <f t="shared" si="44"/>
        <v>-0.00786235475085231</v>
      </c>
      <c r="BU13" s="49">
        <f t="shared" si="44"/>
        <v>-0.0566064744892923</v>
      </c>
      <c r="BV13" s="49">
        <f t="shared" si="44"/>
        <v>-0.0690426889438951</v>
      </c>
      <c r="BW13" s="49">
        <f t="shared" si="44"/>
        <v>-0.0539543593987578</v>
      </c>
      <c r="BX13" s="49">
        <f t="shared" si="44"/>
        <v>-0.071413362863664</v>
      </c>
      <c r="BY13" s="49">
        <f t="shared" si="44"/>
        <v>-0.0734970425915216</v>
      </c>
      <c r="BZ13" s="49">
        <f>SUM(BL13:BY13)</f>
        <v>-0.743292478407179</v>
      </c>
      <c r="CA13" s="49"/>
      <c r="CB13" s="49"/>
      <c r="CC13" s="50"/>
      <c r="CD13" s="49"/>
      <c r="CE13" s="49"/>
      <c r="CF13" s="49">
        <f t="shared" ref="CF13:CS13" si="45">AW13*$CD$14</f>
        <v>6.05164757122865e-7</v>
      </c>
      <c r="CG13" s="49">
        <f t="shared" si="45"/>
        <v>0.00266666079865436</v>
      </c>
      <c r="CH13" s="49">
        <f t="shared" si="45"/>
        <v>0.00218684546398238</v>
      </c>
      <c r="CI13" s="49">
        <f t="shared" si="45"/>
        <v>0.00275664951122709</v>
      </c>
      <c r="CJ13" s="49">
        <f t="shared" si="45"/>
        <v>0.00372188113778512</v>
      </c>
      <c r="CK13" s="49">
        <f t="shared" si="45"/>
        <v>0.00415203465182568</v>
      </c>
      <c r="CL13" s="49">
        <f t="shared" si="45"/>
        <v>0.00227198001363624</v>
      </c>
      <c r="CM13" s="49">
        <f t="shared" si="45"/>
        <v>0.00154497576724998</v>
      </c>
      <c r="CN13" s="49">
        <f t="shared" si="45"/>
        <v>0.0002313646019768</v>
      </c>
      <c r="CO13" s="49">
        <f t="shared" si="45"/>
        <v>0.00259347495772385</v>
      </c>
      <c r="CP13" s="49">
        <f t="shared" si="45"/>
        <v>0.00336528686182267</v>
      </c>
      <c r="CQ13" s="49">
        <f t="shared" si="45"/>
        <v>0.0024370215528775</v>
      </c>
      <c r="CR13" s="49">
        <f t="shared" si="45"/>
        <v>0.0035194998837834</v>
      </c>
      <c r="CS13" s="49">
        <f t="shared" si="45"/>
        <v>0.00365691003410191</v>
      </c>
      <c r="CT13" s="58">
        <v>2021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32.8524562966619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-3.94343019199857</v>
      </c>
      <c r="CA14" s="49">
        <f>-1/(LN(560))</f>
        <v>-0.158029391597474</v>
      </c>
      <c r="CB14" s="49">
        <f>BZ14*CA14</f>
        <v>0.623177874048643</v>
      </c>
      <c r="CC14" s="50">
        <f>1-CB14</f>
        <v>0.376822125951357</v>
      </c>
      <c r="CD14" s="49">
        <f>CC14/(CC9+CC14+CC19+CC24+CC30)</f>
        <v>0.19881148735659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2" t="s">
        <v>299</v>
      </c>
      <c r="B15" s="40">
        <v>16.115</v>
      </c>
      <c r="C15" s="40">
        <v>14.534</v>
      </c>
      <c r="D15" s="40">
        <v>13.021</v>
      </c>
      <c r="E15" s="40">
        <v>15.58</v>
      </c>
      <c r="F15" s="40">
        <v>16.097</v>
      </c>
      <c r="G15" s="40">
        <v>17.553</v>
      </c>
      <c r="H15" s="40">
        <v>16.268</v>
      </c>
      <c r="I15" s="40">
        <v>15.475</v>
      </c>
      <c r="J15" s="40">
        <v>16.545</v>
      </c>
      <c r="K15" s="40">
        <v>14.103</v>
      </c>
      <c r="L15" s="40">
        <v>15.627</v>
      </c>
      <c r="M15" s="40">
        <v>14.729</v>
      </c>
      <c r="N15" s="40">
        <v>12.972</v>
      </c>
      <c r="O15" s="40">
        <v>12.39</v>
      </c>
      <c r="Q15" s="50"/>
      <c r="R15" s="49">
        <f>(B15-MIN($B$15:$O$18)/(MAX($B$15:$O$18)-MIN($B$15:$O$18)))</f>
        <v>15.9809023797117</v>
      </c>
      <c r="S15" s="49">
        <f>(C15-MIN($B$15:$O$18)/(MAX($B$15:$O$18)-MIN($B$15:$O$18)))</f>
        <v>14.3999023797117</v>
      </c>
      <c r="T15" s="49">
        <f>(D15-MIN($B$15:$O$18)/(MAX($B$15:$O$18)-MIN($B$15:$O$18)))</f>
        <v>12.8869023797117</v>
      </c>
      <c r="U15" s="49">
        <f>(E15-MIN($B$15:$O$18)/(MAX($B$15:$O$18)-MIN($B$15:$O$18)))</f>
        <v>15.4459023797117</v>
      </c>
      <c r="V15" s="49">
        <f>(F15-MIN($B$15:$O$18)/(MAX($B$15:$O$18)-MIN($B$15:$O$18)))</f>
        <v>15.9629023797117</v>
      </c>
      <c r="W15" s="49">
        <f>(G15-MIN($B$15:$O$18)/(MAX($B$15:$O$18)-MIN($B$15:$O$18)))</f>
        <v>17.4189023797117</v>
      </c>
      <c r="X15" s="49">
        <f>(H15-MIN($B$15:$O$18)/(MAX($B$15:$O$18)-MIN($B$15:$O$18)))</f>
        <v>16.1339023797117</v>
      </c>
      <c r="Y15" s="49">
        <f>(I15-MIN($B$15:$O$18)/(MAX($B$15:$O$18)-MIN($B$15:$O$18)))</f>
        <v>15.3409023797117</v>
      </c>
      <c r="Z15" s="49">
        <f>(J15-MIN($B$15:$O$18)/(MAX($B$15:$O$18)-MIN($B$15:$O$18)))</f>
        <v>16.4109023797117</v>
      </c>
      <c r="AA15" s="49">
        <f>(K15-MIN($B$15:$O$18)/(MAX($B$15:$O$18)-MIN($B$15:$O$18)))</f>
        <v>13.9689023797117</v>
      </c>
      <c r="AB15" s="49">
        <f>(L15-MIN($B$15:$O$18)/(MAX($B$15:$O$18)-MIN($B$15:$O$18)))</f>
        <v>15.4929023797117</v>
      </c>
      <c r="AC15" s="49">
        <f>(M15-MIN($B$15:$O$18)/(MAX($B$15:$O$18)-MIN($B$15:$O$18)))</f>
        <v>14.5949023797117</v>
      </c>
      <c r="AD15" s="49">
        <f>(N15-MIN($B$15:$O$18)/(MAX($B$15:$O$18)-MIN($B$15:$O$18)))</f>
        <v>12.8379023797117</v>
      </c>
      <c r="AE15" s="49">
        <f>(O15-MIN($B$15:$O$18)/(MAX($B$15:$O$18)-MIN($B$15:$O$18)))</f>
        <v>12.2559023797117</v>
      </c>
      <c r="AF15" s="50"/>
      <c r="AG15" s="49">
        <f t="shared" ref="AG15:AT15" si="46">R15+0.0001</f>
        <v>15.9810023797117</v>
      </c>
      <c r="AH15" s="49">
        <f t="shared" si="46"/>
        <v>14.4000023797117</v>
      </c>
      <c r="AI15" s="49">
        <f t="shared" si="46"/>
        <v>12.8870023797117</v>
      </c>
      <c r="AJ15" s="49">
        <f t="shared" si="46"/>
        <v>15.4460023797117</v>
      </c>
      <c r="AK15" s="49">
        <f t="shared" si="46"/>
        <v>15.9630023797117</v>
      </c>
      <c r="AL15" s="49">
        <f t="shared" si="46"/>
        <v>17.4190023797117</v>
      </c>
      <c r="AM15" s="49">
        <f t="shared" si="46"/>
        <v>16.1340023797117</v>
      </c>
      <c r="AN15" s="49">
        <f t="shared" si="46"/>
        <v>15.3410023797117</v>
      </c>
      <c r="AO15" s="49">
        <f t="shared" si="46"/>
        <v>16.4110023797117</v>
      </c>
      <c r="AP15" s="49">
        <f t="shared" si="46"/>
        <v>13.9690023797117</v>
      </c>
      <c r="AQ15" s="49">
        <f t="shared" si="46"/>
        <v>15.4930023797117</v>
      </c>
      <c r="AR15" s="49">
        <f t="shared" si="46"/>
        <v>14.5950023797117</v>
      </c>
      <c r="AS15" s="49">
        <f t="shared" si="46"/>
        <v>12.8380023797117</v>
      </c>
      <c r="AT15" s="49">
        <f t="shared" si="46"/>
        <v>12.2560023797117</v>
      </c>
      <c r="AU15" s="49">
        <f>SUM(AG15:AT15)</f>
        <v>209.133033315963</v>
      </c>
      <c r="AV15" s="50"/>
      <c r="AW15" s="49">
        <f t="shared" ref="AW15:BJ15" si="47">AG15/$AU$19</f>
        <v>0.0108980069948829</v>
      </c>
      <c r="AX15" s="49">
        <f t="shared" si="47"/>
        <v>0.00981986754846225</v>
      </c>
      <c r="AY15" s="49">
        <f t="shared" si="47"/>
        <v>0.00878809969113493</v>
      </c>
      <c r="AZ15" s="49">
        <f t="shared" si="47"/>
        <v>0.0105331716983396</v>
      </c>
      <c r="BA15" s="49">
        <f t="shared" si="47"/>
        <v>0.0108857321624759</v>
      </c>
      <c r="BB15" s="49">
        <f t="shared" si="47"/>
        <v>0.0118786297171808</v>
      </c>
      <c r="BC15" s="49">
        <f t="shared" si="47"/>
        <v>0.011002343070343</v>
      </c>
      <c r="BD15" s="49">
        <f t="shared" si="47"/>
        <v>0.0104615685092983</v>
      </c>
      <c r="BE15" s="49">
        <f t="shared" si="47"/>
        <v>0.0111912391023851</v>
      </c>
      <c r="BF15" s="49">
        <f t="shared" si="47"/>
        <v>0.00952595350582638</v>
      </c>
      <c r="BG15" s="49">
        <f t="shared" si="47"/>
        <v>0.0105652226496247</v>
      </c>
      <c r="BH15" s="49">
        <f t="shared" si="47"/>
        <v>0.0099528448995388</v>
      </c>
      <c r="BI15" s="49">
        <f t="shared" si="47"/>
        <v>0.00875468486958236</v>
      </c>
      <c r="BJ15" s="49">
        <f t="shared" si="47"/>
        <v>0.00835779862175388</v>
      </c>
      <c r="BK15" s="49"/>
      <c r="BL15" s="49">
        <f t="shared" ref="BL15:BY15" si="48">AW15*LN(AW15)</f>
        <v>-0.0492500045859876</v>
      </c>
      <c r="BM15" s="49">
        <f t="shared" si="48"/>
        <v>-0.0454006615008927</v>
      </c>
      <c r="BN15" s="49">
        <f t="shared" si="48"/>
        <v>-0.0416059993605836</v>
      </c>
      <c r="BO15" s="49">
        <f t="shared" si="48"/>
        <v>-0.0479599090512824</v>
      </c>
      <c r="BP15" s="49">
        <f t="shared" si="48"/>
        <v>-0.0492068003829454</v>
      </c>
      <c r="BQ15" s="49">
        <f t="shared" si="48"/>
        <v>-0.0526581355832643</v>
      </c>
      <c r="BR15" s="49">
        <f t="shared" si="48"/>
        <v>-0.0496166836673832</v>
      </c>
      <c r="BS15" s="49">
        <f t="shared" si="48"/>
        <v>-0.0477052428250336</v>
      </c>
      <c r="BT15" s="49">
        <f t="shared" si="48"/>
        <v>-0.0502780297143716</v>
      </c>
      <c r="BU15" s="49">
        <f t="shared" si="48"/>
        <v>-0.0443312656902367</v>
      </c>
      <c r="BV15" s="49">
        <f t="shared" si="48"/>
        <v>-0.0480737446041851</v>
      </c>
      <c r="BW15" s="49">
        <f t="shared" si="48"/>
        <v>-0.0458815883422357</v>
      </c>
      <c r="BX15" s="49">
        <f t="shared" si="48"/>
        <v>-0.0414811528882157</v>
      </c>
      <c r="BY15" s="49">
        <f t="shared" si="48"/>
        <v>-0.0399883907231344</v>
      </c>
      <c r="BZ15" s="49">
        <f>SUM(BL15:BY15)</f>
        <v>-0.653437608919752</v>
      </c>
      <c r="CA15" s="49"/>
      <c r="CB15" s="49"/>
      <c r="CC15" s="50"/>
      <c r="CD15" s="49"/>
      <c r="CE15" s="49"/>
      <c r="CF15" s="49">
        <f t="shared" ref="CF15:CS15" si="49">AW15*$CD$19</f>
        <v>0.00233552863096705</v>
      </c>
      <c r="CG15" s="49">
        <f t="shared" si="49"/>
        <v>0.00210447486613897</v>
      </c>
      <c r="CH15" s="49">
        <f t="shared" si="49"/>
        <v>0.00188335889764758</v>
      </c>
      <c r="CI15" s="49">
        <f t="shared" si="49"/>
        <v>0.0022573415568475</v>
      </c>
      <c r="CJ15" s="49">
        <f t="shared" si="49"/>
        <v>0.00233289803781911</v>
      </c>
      <c r="CK15" s="49">
        <f t="shared" si="49"/>
        <v>0.00254568379467533</v>
      </c>
      <c r="CL15" s="49">
        <f t="shared" si="49"/>
        <v>0.00235788867272461</v>
      </c>
      <c r="CM15" s="49">
        <f t="shared" si="49"/>
        <v>0.00224199643015113</v>
      </c>
      <c r="CN15" s="49">
        <f t="shared" si="49"/>
        <v>0.00239837057839025</v>
      </c>
      <c r="CO15" s="49">
        <f t="shared" si="49"/>
        <v>0.002041486774652</v>
      </c>
      <c r="CP15" s="49">
        <f t="shared" si="49"/>
        <v>0.00226421032784491</v>
      </c>
      <c r="CQ15" s="49">
        <f t="shared" si="49"/>
        <v>0.00213297295857507</v>
      </c>
      <c r="CR15" s="49">
        <f t="shared" si="49"/>
        <v>0.00187619783852261</v>
      </c>
      <c r="CS15" s="49">
        <f t="shared" si="49"/>
        <v>0.00179114199340564</v>
      </c>
      <c r="CT15" s="58">
        <v>2021</v>
      </c>
    </row>
    <row r="16" ht="22.5" customHeight="1" spans="1:98">
      <c r="A16" s="42" t="s">
        <v>300</v>
      </c>
      <c r="B16" s="40">
        <v>17.93</v>
      </c>
      <c r="C16" s="40">
        <v>12.48</v>
      </c>
      <c r="D16" s="40">
        <v>14.44</v>
      </c>
      <c r="E16" s="40">
        <v>18.38</v>
      </c>
      <c r="F16" s="40">
        <v>23.21</v>
      </c>
      <c r="G16" s="40">
        <v>20.31</v>
      </c>
      <c r="H16" s="40">
        <v>26.91</v>
      </c>
      <c r="I16" s="40">
        <v>18.1</v>
      </c>
      <c r="J16" s="40">
        <v>21.27</v>
      </c>
      <c r="K16" s="40">
        <v>13.17</v>
      </c>
      <c r="L16" s="40">
        <v>17.97</v>
      </c>
      <c r="M16" s="40">
        <v>20.1</v>
      </c>
      <c r="N16" s="40">
        <v>11.43</v>
      </c>
      <c r="O16" s="40">
        <v>12.49</v>
      </c>
      <c r="Q16" s="50"/>
      <c r="R16" s="49">
        <f>(B16-MIN($B$15:$O$18)/(MAX($B$15:$O$18)-MIN($B$15:$O$18)))</f>
        <v>17.7959023797117</v>
      </c>
      <c r="S16" s="49">
        <f>(C16-MIN($B$15:$O$18)/(MAX($B$15:$O$18)-MIN($B$15:$O$18)))</f>
        <v>12.3459023797117</v>
      </c>
      <c r="T16" s="49">
        <f>(D16-MIN($B$15:$O$18)/(MAX($B$15:$O$18)-MIN($B$15:$O$18)))</f>
        <v>14.3059023797117</v>
      </c>
      <c r="U16" s="49">
        <f>(E16-MIN($B$15:$O$18)/(MAX($B$15:$O$18)-MIN($B$15:$O$18)))</f>
        <v>18.2459023797117</v>
      </c>
      <c r="V16" s="49">
        <f>(F16-MIN($B$15:$O$18)/(MAX($B$15:$O$18)-MIN($B$15:$O$18)))</f>
        <v>23.0759023797117</v>
      </c>
      <c r="W16" s="49">
        <f>(G16-MIN($B$15:$O$18)/(MAX($B$15:$O$18)-MIN($B$15:$O$18)))</f>
        <v>20.1759023797117</v>
      </c>
      <c r="X16" s="49">
        <f>(H16-MIN($B$15:$O$18)/(MAX($B$15:$O$18)-MIN($B$15:$O$18)))</f>
        <v>26.7759023797117</v>
      </c>
      <c r="Y16" s="49">
        <f>(I16-MIN($B$15:$O$18)/(MAX($B$15:$O$18)-MIN($B$15:$O$18)))</f>
        <v>17.9659023797117</v>
      </c>
      <c r="Z16" s="49">
        <f>(J16-MIN($B$15:$O$18)/(MAX($B$15:$O$18)-MIN($B$15:$O$18)))</f>
        <v>21.1359023797117</v>
      </c>
      <c r="AA16" s="49">
        <f>(K16-MIN($B$15:$O$18)/(MAX($B$15:$O$18)-MIN($B$15:$O$18)))</f>
        <v>13.0359023797117</v>
      </c>
      <c r="AB16" s="49">
        <f>(L16-MIN($B$15:$O$18)/(MAX($B$15:$O$18)-MIN($B$15:$O$18)))</f>
        <v>17.8359023797117</v>
      </c>
      <c r="AC16" s="49">
        <f>(M16-MIN($B$15:$O$18)/(MAX($B$15:$O$18)-MIN($B$15:$O$18)))</f>
        <v>19.9659023797117</v>
      </c>
      <c r="AD16" s="49">
        <f>(N16-MIN($B$15:$O$18)/(MAX($B$15:$O$18)-MIN($B$15:$O$18)))</f>
        <v>11.2959023797117</v>
      </c>
      <c r="AE16" s="49">
        <f>(O16-MIN($B$15:$O$18)/(MAX($B$15:$O$18)-MIN($B$15:$O$18)))</f>
        <v>12.3559023797117</v>
      </c>
      <c r="AF16" s="50"/>
      <c r="AG16" s="49">
        <f t="shared" ref="AG16:AT16" si="50">R16+0.0001</f>
        <v>17.7960023797117</v>
      </c>
      <c r="AH16" s="49">
        <f t="shared" si="50"/>
        <v>12.3460023797117</v>
      </c>
      <c r="AI16" s="49">
        <f t="shared" si="50"/>
        <v>14.3060023797117</v>
      </c>
      <c r="AJ16" s="49">
        <f t="shared" si="50"/>
        <v>18.2460023797117</v>
      </c>
      <c r="AK16" s="49">
        <f t="shared" si="50"/>
        <v>23.0760023797117</v>
      </c>
      <c r="AL16" s="49">
        <f t="shared" si="50"/>
        <v>20.1760023797117</v>
      </c>
      <c r="AM16" s="49">
        <f t="shared" si="50"/>
        <v>26.7760023797117</v>
      </c>
      <c r="AN16" s="49">
        <f t="shared" si="50"/>
        <v>17.9660023797117</v>
      </c>
      <c r="AO16" s="49">
        <f t="shared" si="50"/>
        <v>21.1360023797117</v>
      </c>
      <c r="AP16" s="49">
        <f t="shared" si="50"/>
        <v>13.0360023797117</v>
      </c>
      <c r="AQ16" s="49">
        <f t="shared" si="50"/>
        <v>17.8360023797117</v>
      </c>
      <c r="AR16" s="49">
        <f t="shared" si="50"/>
        <v>19.9660023797117</v>
      </c>
      <c r="AS16" s="49">
        <f t="shared" si="50"/>
        <v>11.2960023797117</v>
      </c>
      <c r="AT16" s="49">
        <f t="shared" si="50"/>
        <v>12.3560023797117</v>
      </c>
      <c r="AU16" s="49">
        <f>SUM(AG16:AT16)</f>
        <v>246.314033315963</v>
      </c>
      <c r="AV16" s="50"/>
      <c r="AW16" s="49">
        <f t="shared" ref="AW16:BJ16" si="51">AG16/$AU$19</f>
        <v>0.0121357192625955</v>
      </c>
      <c r="AX16" s="49">
        <f t="shared" si="51"/>
        <v>0.00841917278378921</v>
      </c>
      <c r="AY16" s="49">
        <f t="shared" si="51"/>
        <v>0.00975576564589201</v>
      </c>
      <c r="AZ16" s="49">
        <f t="shared" si="51"/>
        <v>0.0124425900727721</v>
      </c>
      <c r="BA16" s="49">
        <f t="shared" si="51"/>
        <v>0.0157363367686683</v>
      </c>
      <c r="BB16" s="49">
        <f t="shared" si="51"/>
        <v>0.0137587248808632</v>
      </c>
      <c r="BC16" s="49">
        <f t="shared" si="51"/>
        <v>0.0182594967634542</v>
      </c>
      <c r="BD16" s="49">
        <f t="shared" si="51"/>
        <v>0.0122516482353289</v>
      </c>
      <c r="BE16" s="49">
        <f t="shared" si="51"/>
        <v>0.0144133826092401</v>
      </c>
      <c r="BF16" s="49">
        <f t="shared" si="51"/>
        <v>0.00888970802606009</v>
      </c>
      <c r="BG16" s="49">
        <f t="shared" si="51"/>
        <v>0.0121629966679445</v>
      </c>
      <c r="BH16" s="49">
        <f t="shared" si="51"/>
        <v>0.0136155185027807</v>
      </c>
      <c r="BI16" s="49">
        <f t="shared" si="51"/>
        <v>0.00770314089337699</v>
      </c>
      <c r="BJ16" s="49">
        <f t="shared" si="51"/>
        <v>0.00842599213512647</v>
      </c>
      <c r="BK16" s="49"/>
      <c r="BL16" s="49">
        <f t="shared" ref="BL16:BY16" si="52">AW16*LN(AW16)</f>
        <v>-0.0535379654311629</v>
      </c>
      <c r="BM16" s="49">
        <f t="shared" si="52"/>
        <v>-0.0402204401385456</v>
      </c>
      <c r="BN16" s="49">
        <f t="shared" si="52"/>
        <v>-0.0451681883450027</v>
      </c>
      <c r="BO16" s="49">
        <f t="shared" si="52"/>
        <v>-0.0545810389921578</v>
      </c>
      <c r="BP16" s="49">
        <f t="shared" si="52"/>
        <v>-0.0653338522833807</v>
      </c>
      <c r="BQ16" s="49">
        <f t="shared" si="52"/>
        <v>-0.0589710246964125</v>
      </c>
      <c r="BR16" s="49">
        <f t="shared" si="52"/>
        <v>-0.0730940430460471</v>
      </c>
      <c r="BS16" s="49">
        <f t="shared" si="52"/>
        <v>-0.0539329170031132</v>
      </c>
      <c r="BT16" s="49">
        <f t="shared" si="52"/>
        <v>-0.0611069503334802</v>
      </c>
      <c r="BU16" s="49">
        <f t="shared" si="52"/>
        <v>-0.0419848559862463</v>
      </c>
      <c r="BV16" s="49">
        <f t="shared" si="52"/>
        <v>-0.0536309944537262</v>
      </c>
      <c r="BW16" s="49">
        <f t="shared" si="52"/>
        <v>-0.0584996889037987</v>
      </c>
      <c r="BX16" s="49">
        <f t="shared" si="52"/>
        <v>-0.0374844628494489</v>
      </c>
      <c r="BY16" s="49">
        <f t="shared" si="52"/>
        <v>-0.0402461957294012</v>
      </c>
      <c r="BZ16" s="49">
        <f>SUM(BL16:BY16)</f>
        <v>-0.737792618191924</v>
      </c>
      <c r="CA16" s="49"/>
      <c r="CB16" s="49"/>
      <c r="CC16" s="50"/>
      <c r="CD16" s="49"/>
      <c r="CE16" s="49"/>
      <c r="CF16" s="49">
        <f t="shared" ref="CF16:CS16" si="53">AW16*$CD$19</f>
        <v>0.00260078010671846</v>
      </c>
      <c r="CG16" s="49">
        <f t="shared" si="53"/>
        <v>0.00180429495914537</v>
      </c>
      <c r="CH16" s="49">
        <f t="shared" si="53"/>
        <v>0.00209073732414413</v>
      </c>
      <c r="CI16" s="49">
        <f t="shared" si="53"/>
        <v>0.00266654493541715</v>
      </c>
      <c r="CJ16" s="49">
        <f t="shared" si="53"/>
        <v>0.00337242076344981</v>
      </c>
      <c r="CK16" s="49">
        <f t="shared" si="53"/>
        <v>0.00294860297850267</v>
      </c>
      <c r="CL16" s="49">
        <f t="shared" si="53"/>
        <v>0.00391315379941686</v>
      </c>
      <c r="CM16" s="49">
        <f t="shared" si="53"/>
        <v>0.00262562459756019</v>
      </c>
      <c r="CN16" s="49">
        <f t="shared" si="53"/>
        <v>0.00308890127972655</v>
      </c>
      <c r="CO16" s="49">
        <f t="shared" si="53"/>
        <v>0.00190513436315004</v>
      </c>
      <c r="CP16" s="49">
        <f t="shared" si="53"/>
        <v>0.00260662586926945</v>
      </c>
      <c r="CQ16" s="49">
        <f t="shared" si="53"/>
        <v>0.00291791272510994</v>
      </c>
      <c r="CR16" s="49">
        <f t="shared" si="53"/>
        <v>0.00165084369218175</v>
      </c>
      <c r="CS16" s="49">
        <f t="shared" si="53"/>
        <v>0.00180575639978312</v>
      </c>
      <c r="CT16" s="58">
        <v>2021</v>
      </c>
    </row>
    <row r="17" ht="22.5" customHeight="1" spans="1:98">
      <c r="A17" s="42" t="s">
        <v>301</v>
      </c>
      <c r="B17" s="40">
        <v>11.94</v>
      </c>
      <c r="C17" s="40">
        <v>14.84</v>
      </c>
      <c r="D17" s="40">
        <v>11.31</v>
      </c>
      <c r="E17" s="40">
        <v>9.59</v>
      </c>
      <c r="F17" s="40">
        <v>12.62</v>
      </c>
      <c r="G17" s="40">
        <v>11.95</v>
      </c>
      <c r="H17" s="40">
        <v>8.03</v>
      </c>
      <c r="I17" s="40">
        <v>7.96</v>
      </c>
      <c r="J17" s="40">
        <v>7.72</v>
      </c>
      <c r="K17" s="40">
        <v>13.63</v>
      </c>
      <c r="L17" s="40">
        <v>10.24</v>
      </c>
      <c r="M17" s="40">
        <v>11.14</v>
      </c>
      <c r="N17" s="40">
        <v>11.87</v>
      </c>
      <c r="O17" s="40">
        <v>12</v>
      </c>
      <c r="Q17" s="50"/>
      <c r="R17" s="49">
        <f>(B17-MIN($B$15:$O$18)/(MAX($B$15:$O$18)-MIN($B$15:$O$18)))</f>
        <v>11.8059023797117</v>
      </c>
      <c r="S17" s="49">
        <f>(C17-MIN($B$15:$O$18)/(MAX($B$15:$O$18)-MIN($B$15:$O$18)))</f>
        <v>14.7059023797117</v>
      </c>
      <c r="T17" s="49">
        <f>(D17-MIN($B$15:$O$18)/(MAX($B$15:$O$18)-MIN($B$15:$O$18)))</f>
        <v>11.1759023797117</v>
      </c>
      <c r="U17" s="49">
        <f>(E17-MIN($B$15:$O$18)/(MAX($B$15:$O$18)-MIN($B$15:$O$18)))</f>
        <v>9.45590237971166</v>
      </c>
      <c r="V17" s="49">
        <f>(F17-MIN($B$15:$O$18)/(MAX($B$15:$O$18)-MIN($B$15:$O$18)))</f>
        <v>12.4859023797117</v>
      </c>
      <c r="W17" s="49">
        <f>(G17-MIN($B$15:$O$18)/(MAX($B$15:$O$18)-MIN($B$15:$O$18)))</f>
        <v>11.8159023797117</v>
      </c>
      <c r="X17" s="49">
        <f>(H17-MIN($B$15:$O$18)/(MAX($B$15:$O$18)-MIN($B$15:$O$18)))</f>
        <v>7.89590237971165</v>
      </c>
      <c r="Y17" s="49">
        <f>(I17-MIN($B$15:$O$18)/(MAX($B$15:$O$18)-MIN($B$15:$O$18)))</f>
        <v>7.82590237971166</v>
      </c>
      <c r="Z17" s="49">
        <f>(J17-MIN($B$15:$O$18)/(MAX($B$15:$O$18)-MIN($B$15:$O$18)))</f>
        <v>7.58590237971165</v>
      </c>
      <c r="AA17" s="49">
        <f>(K17-MIN($B$15:$O$18)/(MAX($B$15:$O$18)-MIN($B$15:$O$18)))</f>
        <v>13.4959023797117</v>
      </c>
      <c r="AB17" s="49">
        <f>(L17-MIN($B$15:$O$18)/(MAX($B$15:$O$18)-MIN($B$15:$O$18)))</f>
        <v>10.1059023797117</v>
      </c>
      <c r="AC17" s="49">
        <f>(M17-MIN($B$15:$O$18)/(MAX($B$15:$O$18)-MIN($B$15:$O$18)))</f>
        <v>11.0059023797117</v>
      </c>
      <c r="AD17" s="49">
        <f>(N17-MIN($B$15:$O$18)/(MAX($B$15:$O$18)-MIN($B$15:$O$18)))</f>
        <v>11.7359023797117</v>
      </c>
      <c r="AE17" s="49">
        <f>(O17-MIN($B$15:$O$18)/(MAX($B$15:$O$18)-MIN($B$15:$O$18)))</f>
        <v>11.8659023797117</v>
      </c>
      <c r="AF17" s="50"/>
      <c r="AG17" s="49">
        <f t="shared" ref="AG17:AT17" si="54">R17+0.0001</f>
        <v>11.8060023797117</v>
      </c>
      <c r="AH17" s="49">
        <f t="shared" si="54"/>
        <v>14.7060023797117</v>
      </c>
      <c r="AI17" s="49">
        <f t="shared" si="54"/>
        <v>11.1760023797117</v>
      </c>
      <c r="AJ17" s="49">
        <f t="shared" si="54"/>
        <v>9.45600237971166</v>
      </c>
      <c r="AK17" s="49">
        <f t="shared" si="54"/>
        <v>12.4860023797117</v>
      </c>
      <c r="AL17" s="49">
        <f t="shared" si="54"/>
        <v>11.8160023797117</v>
      </c>
      <c r="AM17" s="49">
        <f t="shared" si="54"/>
        <v>7.89600237971165</v>
      </c>
      <c r="AN17" s="49">
        <f t="shared" si="54"/>
        <v>7.82600237971165</v>
      </c>
      <c r="AO17" s="49">
        <f t="shared" si="54"/>
        <v>7.58600237971165</v>
      </c>
      <c r="AP17" s="49">
        <f t="shared" si="54"/>
        <v>13.4960023797117</v>
      </c>
      <c r="AQ17" s="49">
        <f t="shared" si="54"/>
        <v>10.1060023797117</v>
      </c>
      <c r="AR17" s="49">
        <f t="shared" si="54"/>
        <v>11.0060023797117</v>
      </c>
      <c r="AS17" s="49">
        <f t="shared" si="54"/>
        <v>11.7360023797117</v>
      </c>
      <c r="AT17" s="49">
        <f t="shared" si="54"/>
        <v>11.8660023797117</v>
      </c>
      <c r="AU17" s="49">
        <f>SUM(AG17:AT17)</f>
        <v>152.964033315963</v>
      </c>
      <c r="AV17" s="50"/>
      <c r="AW17" s="49">
        <f t="shared" ref="AW17:BJ17" si="55">AG17/$AU$19</f>
        <v>0.00805092781157721</v>
      </c>
      <c r="AX17" s="49">
        <f t="shared" si="55"/>
        <v>0.0100285396993824</v>
      </c>
      <c r="AY17" s="49">
        <f t="shared" si="55"/>
        <v>0.00762130867732988</v>
      </c>
      <c r="AZ17" s="49">
        <f t="shared" si="55"/>
        <v>0.0064483802473213</v>
      </c>
      <c r="BA17" s="49">
        <f t="shared" si="55"/>
        <v>0.00851464370251084</v>
      </c>
      <c r="BB17" s="49">
        <f t="shared" si="55"/>
        <v>0.00805774716291447</v>
      </c>
      <c r="BC17" s="49">
        <f t="shared" si="55"/>
        <v>0.00538456143870886</v>
      </c>
      <c r="BD17" s="49">
        <f t="shared" si="55"/>
        <v>0.00533682597934804</v>
      </c>
      <c r="BE17" s="49">
        <f t="shared" si="55"/>
        <v>0.00517316154725382</v>
      </c>
      <c r="BF17" s="49">
        <f t="shared" si="55"/>
        <v>0.00920339818757402</v>
      </c>
      <c r="BG17" s="49">
        <f t="shared" si="55"/>
        <v>0.00689163808424314</v>
      </c>
      <c r="BH17" s="49">
        <f t="shared" si="55"/>
        <v>0.00750537970459647</v>
      </c>
      <c r="BI17" s="49">
        <f t="shared" si="55"/>
        <v>0.0080031923522164</v>
      </c>
      <c r="BJ17" s="49">
        <f t="shared" si="55"/>
        <v>0.00809184391960077</v>
      </c>
      <c r="BK17" s="49"/>
      <c r="BL17" s="49">
        <f t="shared" ref="BL17:BY17" si="56">AW17*LN(AW17)</f>
        <v>-0.0388213157793555</v>
      </c>
      <c r="BM17" s="49">
        <f t="shared" si="56"/>
        <v>-0.0461545516461774</v>
      </c>
      <c r="BN17" s="49">
        <f t="shared" si="56"/>
        <v>-0.0371676528907766</v>
      </c>
      <c r="BO17" s="49">
        <f t="shared" si="56"/>
        <v>-0.0325251547486754</v>
      </c>
      <c r="BP17" s="49">
        <f t="shared" si="56"/>
        <v>-0.0405805177934265</v>
      </c>
      <c r="BQ17" s="49">
        <f t="shared" si="56"/>
        <v>-0.0388473762342536</v>
      </c>
      <c r="BR17" s="49">
        <f t="shared" si="56"/>
        <v>-0.0281301303984325</v>
      </c>
      <c r="BS17" s="49">
        <f t="shared" si="56"/>
        <v>-0.0279282731229671</v>
      </c>
      <c r="BT17" s="49">
        <f t="shared" si="56"/>
        <v>-0.027232925654055</v>
      </c>
      <c r="BU17" s="49">
        <f t="shared" si="56"/>
        <v>-0.0431472102766914</v>
      </c>
      <c r="BV17" s="49">
        <f t="shared" si="56"/>
        <v>-0.0343027596834528</v>
      </c>
      <c r="BW17" s="49">
        <f t="shared" si="56"/>
        <v>-0.0367173324045336</v>
      </c>
      <c r="BX17" s="49">
        <f t="shared" si="56"/>
        <v>-0.0386387305874029</v>
      </c>
      <c r="BY17" s="49">
        <f t="shared" si="56"/>
        <v>-0.0389775920369438</v>
      </c>
      <c r="BZ17" s="49">
        <f>SUM(BL17:BY17)</f>
        <v>-0.509171523257144</v>
      </c>
      <c r="CA17" s="49"/>
      <c r="CB17" s="49"/>
      <c r="CC17" s="50"/>
      <c r="CD17" s="49"/>
      <c r="CE17" s="49"/>
      <c r="CF17" s="49">
        <f t="shared" ref="CF17:CS17" si="57">AW17*$CD$19</f>
        <v>0.00172537716470694</v>
      </c>
      <c r="CG17" s="49">
        <f t="shared" si="57"/>
        <v>0.00214919494965409</v>
      </c>
      <c r="CH17" s="49">
        <f t="shared" si="57"/>
        <v>0.00163330640452877</v>
      </c>
      <c r="CI17" s="49">
        <f t="shared" si="57"/>
        <v>0.00138193861483598</v>
      </c>
      <c r="CJ17" s="49">
        <f t="shared" si="57"/>
        <v>0.00182475512807386</v>
      </c>
      <c r="CK17" s="49">
        <f t="shared" si="57"/>
        <v>0.00172683860534469</v>
      </c>
      <c r="CL17" s="49">
        <f t="shared" si="57"/>
        <v>0.00115395387534717</v>
      </c>
      <c r="CM17" s="49">
        <f t="shared" si="57"/>
        <v>0.00114372379088293</v>
      </c>
      <c r="CN17" s="49">
        <f t="shared" si="57"/>
        <v>0.00110864921557696</v>
      </c>
      <c r="CO17" s="49">
        <f t="shared" si="57"/>
        <v>0.00197236063248648</v>
      </c>
      <c r="CP17" s="49">
        <f t="shared" si="57"/>
        <v>0.00147693225628965</v>
      </c>
      <c r="CQ17" s="49">
        <f t="shared" si="57"/>
        <v>0.00160846191368704</v>
      </c>
      <c r="CR17" s="49">
        <f t="shared" si="57"/>
        <v>0.0017151470802427</v>
      </c>
      <c r="CS17" s="49">
        <f t="shared" si="57"/>
        <v>0.00173414580853343</v>
      </c>
      <c r="CT17" s="58">
        <v>2021</v>
      </c>
    </row>
    <row r="18" ht="22.5" customHeight="1" spans="1:98">
      <c r="A18" s="42" t="s">
        <v>302</v>
      </c>
      <c r="B18" s="40">
        <v>61.86</v>
      </c>
      <c r="C18" s="40">
        <v>62.82</v>
      </c>
      <c r="D18" s="40">
        <v>65.29</v>
      </c>
      <c r="E18" s="40">
        <v>62.78</v>
      </c>
      <c r="F18" s="40">
        <v>60.86</v>
      </c>
      <c r="G18" s="40">
        <v>63.46</v>
      </c>
      <c r="H18" s="40">
        <v>57.1</v>
      </c>
      <c r="I18" s="40">
        <v>58.72</v>
      </c>
      <c r="J18" s="40">
        <v>55.73</v>
      </c>
      <c r="K18" s="40">
        <v>63.82</v>
      </c>
      <c r="L18" s="40">
        <v>60.31</v>
      </c>
      <c r="M18" s="40">
        <v>60.68</v>
      </c>
      <c r="N18" s="40">
        <v>62.29</v>
      </c>
      <c r="O18" s="40">
        <v>64.16</v>
      </c>
      <c r="Q18" s="50"/>
      <c r="R18" s="49">
        <f>(B18-MIN($B$15:$O$18)/(MAX($B$15:$O$18)-MIN($B$15:$O$18)))</f>
        <v>61.7259023797117</v>
      </c>
      <c r="S18" s="49">
        <f>(C18-MIN($B$15:$O$18)/(MAX($B$15:$O$18)-MIN($B$15:$O$18)))</f>
        <v>62.6859023797117</v>
      </c>
      <c r="T18" s="49">
        <f>(D18-MIN($B$15:$O$18)/(MAX($B$15:$O$18)-MIN($B$15:$O$18)))</f>
        <v>65.1559023797117</v>
      </c>
      <c r="U18" s="49">
        <f>(E18-MIN($B$15:$O$18)/(MAX($B$15:$O$18)-MIN($B$15:$O$18)))</f>
        <v>62.6459023797117</v>
      </c>
      <c r="V18" s="49">
        <f>(F18-MIN($B$15:$O$18)/(MAX($B$15:$O$18)-MIN($B$15:$O$18)))</f>
        <v>60.7259023797117</v>
      </c>
      <c r="W18" s="49">
        <f>(G18-MIN($B$15:$O$18)/(MAX($B$15:$O$18)-MIN($B$15:$O$18)))</f>
        <v>63.3259023797117</v>
      </c>
      <c r="X18" s="49">
        <f>(H18-MIN($B$15:$O$18)/(MAX($B$15:$O$18)-MIN($B$15:$O$18)))</f>
        <v>56.9659023797117</v>
      </c>
      <c r="Y18" s="49">
        <f>(I18-MIN($B$15:$O$18)/(MAX($B$15:$O$18)-MIN($B$15:$O$18)))</f>
        <v>58.5859023797117</v>
      </c>
      <c r="Z18" s="49">
        <f>(J18-MIN($B$15:$O$18)/(MAX($B$15:$O$18)-MIN($B$15:$O$18)))</f>
        <v>55.5959023797117</v>
      </c>
      <c r="AA18" s="49">
        <f>(K18-MIN($B$15:$O$18)/(MAX($B$15:$O$18)-MIN($B$15:$O$18)))</f>
        <v>63.6859023797117</v>
      </c>
      <c r="AB18" s="49">
        <f>(L18-MIN($B$15:$O$18)/(MAX($B$15:$O$18)-MIN($B$15:$O$18)))</f>
        <v>60.1759023797117</v>
      </c>
      <c r="AC18" s="49">
        <f>(M18-MIN($B$15:$O$18)/(MAX($B$15:$O$18)-MIN($B$15:$O$18)))</f>
        <v>60.5459023797117</v>
      </c>
      <c r="AD18" s="49">
        <f>(N18-MIN($B$15:$O$18)/(MAX($B$15:$O$18)-MIN($B$15:$O$18)))</f>
        <v>62.1559023797117</v>
      </c>
      <c r="AE18" s="49">
        <f>(O18-MIN($B$15:$O$18)/(MAX($B$15:$O$18)-MIN($B$15:$O$18)))</f>
        <v>64.0259023797117</v>
      </c>
      <c r="AF18" s="50"/>
      <c r="AG18" s="49">
        <f t="shared" ref="AG18:AT18" si="58">R18+0.0001</f>
        <v>61.7260023797117</v>
      </c>
      <c r="AH18" s="49">
        <f t="shared" si="58"/>
        <v>62.6860023797117</v>
      </c>
      <c r="AI18" s="49">
        <f t="shared" si="58"/>
        <v>65.1560023797117</v>
      </c>
      <c r="AJ18" s="49">
        <f t="shared" si="58"/>
        <v>62.6460023797117</v>
      </c>
      <c r="AK18" s="49">
        <f t="shared" si="58"/>
        <v>60.7260023797117</v>
      </c>
      <c r="AL18" s="49">
        <f t="shared" si="58"/>
        <v>63.3260023797117</v>
      </c>
      <c r="AM18" s="49">
        <f t="shared" si="58"/>
        <v>56.9660023797117</v>
      </c>
      <c r="AN18" s="49">
        <f t="shared" si="58"/>
        <v>58.5860023797117</v>
      </c>
      <c r="AO18" s="49">
        <f t="shared" si="58"/>
        <v>55.5960023797117</v>
      </c>
      <c r="AP18" s="49">
        <f t="shared" si="58"/>
        <v>63.6860023797117</v>
      </c>
      <c r="AQ18" s="49">
        <f t="shared" si="58"/>
        <v>60.1760023797117</v>
      </c>
      <c r="AR18" s="49">
        <f t="shared" si="58"/>
        <v>60.5460023797117</v>
      </c>
      <c r="AS18" s="49">
        <f t="shared" si="58"/>
        <v>62.1560023797117</v>
      </c>
      <c r="AT18" s="49">
        <f t="shared" si="58"/>
        <v>64.0260023797117</v>
      </c>
      <c r="AU18" s="49">
        <f>SUM(AG18:AT18)</f>
        <v>858.004033315963</v>
      </c>
      <c r="AV18" s="50"/>
      <c r="AW18" s="49">
        <f t="shared" ref="AW18:BJ18" si="59">AG18/$AU$19</f>
        <v>0.0420931296871752</v>
      </c>
      <c r="AX18" s="49">
        <f t="shared" si="59"/>
        <v>0.0427477874155521</v>
      </c>
      <c r="AY18" s="49">
        <f t="shared" si="59"/>
        <v>0.0444321671958551</v>
      </c>
      <c r="AZ18" s="49">
        <f t="shared" si="59"/>
        <v>0.042720510010203</v>
      </c>
      <c r="BA18" s="49">
        <f t="shared" si="59"/>
        <v>0.0414111945534493</v>
      </c>
      <c r="BB18" s="49">
        <f t="shared" si="59"/>
        <v>0.0431842259011367</v>
      </c>
      <c r="BC18" s="49">
        <f t="shared" si="59"/>
        <v>0.0388471184506398</v>
      </c>
      <c r="BD18" s="49">
        <f t="shared" si="59"/>
        <v>0.0399518533672758</v>
      </c>
      <c r="BE18" s="49">
        <f t="shared" si="59"/>
        <v>0.0379128673174353</v>
      </c>
      <c r="BF18" s="49">
        <f t="shared" si="59"/>
        <v>0.043429722549278</v>
      </c>
      <c r="BG18" s="49">
        <f t="shared" si="59"/>
        <v>0.0410361302299</v>
      </c>
      <c r="BH18" s="49">
        <f t="shared" si="59"/>
        <v>0.0412884462293786</v>
      </c>
      <c r="BI18" s="49">
        <f t="shared" si="59"/>
        <v>0.0423863617946773</v>
      </c>
      <c r="BJ18" s="49">
        <f t="shared" si="59"/>
        <v>0.0436615804947448</v>
      </c>
      <c r="BK18" s="49"/>
      <c r="BL18" s="49">
        <f t="shared" ref="BL18:BY18" si="60">AW18*LN(AW18)</f>
        <v>-0.133345593972653</v>
      </c>
      <c r="BM18" s="49">
        <f t="shared" si="60"/>
        <v>-0.13475974268064</v>
      </c>
      <c r="BN18" s="49">
        <f t="shared" si="60"/>
        <v>-0.138352508338401</v>
      </c>
      <c r="BO18" s="49">
        <f t="shared" si="60"/>
        <v>-0.134701021056433</v>
      </c>
      <c r="BP18" s="49">
        <f t="shared" si="60"/>
        <v>-0.131861692785488</v>
      </c>
      <c r="BQ18" s="49">
        <f t="shared" si="60"/>
        <v>-0.135696929001433</v>
      </c>
      <c r="BR18" s="49">
        <f t="shared" si="60"/>
        <v>-0.126180155838402</v>
      </c>
      <c r="BS18" s="49">
        <f t="shared" si="60"/>
        <v>-0.128648172607467</v>
      </c>
      <c r="BT18" s="49">
        <f t="shared" si="60"/>
        <v>-0.124068520633932</v>
      </c>
      <c r="BU18" s="49">
        <f t="shared" si="60"/>
        <v>-0.13622215506923</v>
      </c>
      <c r="BV18" s="49">
        <f t="shared" si="60"/>
        <v>-0.131040772132534</v>
      </c>
      <c r="BW18" s="49">
        <f t="shared" si="60"/>
        <v>-0.131593403299536</v>
      </c>
      <c r="BX18" s="49">
        <f t="shared" si="60"/>
        <v>-0.133980264275564</v>
      </c>
      <c r="BY18" s="49">
        <f t="shared" si="60"/>
        <v>-0.136716927546463</v>
      </c>
      <c r="BZ18" s="49">
        <f>SUM(BL18:BY18)</f>
        <v>-1.85716785923818</v>
      </c>
      <c r="CA18" s="49"/>
      <c r="CB18" s="49"/>
      <c r="CC18" s="50"/>
      <c r="CD18" s="49"/>
      <c r="CE18" s="49"/>
      <c r="CF18" s="49">
        <f t="shared" ref="CF18:CS18" si="61">AW18*$CD$19</f>
        <v>0.00902088882834884</v>
      </c>
      <c r="CG18" s="49">
        <f t="shared" si="61"/>
        <v>0.00916118712957273</v>
      </c>
      <c r="CH18" s="49">
        <f t="shared" si="61"/>
        <v>0.00952216296709668</v>
      </c>
      <c r="CI18" s="49">
        <f t="shared" si="61"/>
        <v>0.00915534136702173</v>
      </c>
      <c r="CJ18" s="49">
        <f t="shared" si="61"/>
        <v>0.00887474476457397</v>
      </c>
      <c r="CK18" s="49">
        <f t="shared" si="61"/>
        <v>0.00925471933038865</v>
      </c>
      <c r="CL18" s="49">
        <f t="shared" si="61"/>
        <v>0.00832524308478043</v>
      </c>
      <c r="CM18" s="49">
        <f t="shared" si="61"/>
        <v>0.00856199646809573</v>
      </c>
      <c r="CN18" s="49">
        <f t="shared" si="61"/>
        <v>0.00812502571740884</v>
      </c>
      <c r="CO18" s="49">
        <f t="shared" si="61"/>
        <v>0.00930733119334761</v>
      </c>
      <c r="CP18" s="49">
        <f t="shared" si="61"/>
        <v>0.00879436552949778</v>
      </c>
      <c r="CQ18" s="49">
        <f t="shared" si="61"/>
        <v>0.00884843883309449</v>
      </c>
      <c r="CR18" s="49">
        <f t="shared" si="61"/>
        <v>0.00908373077577204</v>
      </c>
      <c r="CS18" s="49">
        <f t="shared" si="61"/>
        <v>0.00935702017503106</v>
      </c>
      <c r="CT18" s="58">
        <v>2021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1466.41513326385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-3.757569609607</v>
      </c>
      <c r="CA19" s="49">
        <f>-1/(LN(560))</f>
        <v>-0.158029391597474</v>
      </c>
      <c r="CB19" s="49">
        <f>BZ19*CA19</f>
        <v>0.593806439291351</v>
      </c>
      <c r="CC19" s="50">
        <f>1-CB19</f>
        <v>0.406193560708649</v>
      </c>
      <c r="CD19" s="49">
        <f>CC19/(CC9+CC14+CC19+CC24+CC30)</f>
        <v>0.214307866756159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2" t="s">
        <v>303</v>
      </c>
      <c r="B20" s="40">
        <v>6.09999999999999</v>
      </c>
      <c r="C20" s="40">
        <v>2</v>
      </c>
      <c r="D20" s="40">
        <v>6.8</v>
      </c>
      <c r="E20" s="40">
        <v>10</v>
      </c>
      <c r="F20" s="40">
        <v>9.7</v>
      </c>
      <c r="G20" s="40">
        <v>11.4</v>
      </c>
      <c r="H20" s="40">
        <v>10</v>
      </c>
      <c r="I20" s="40">
        <v>6.5</v>
      </c>
      <c r="J20" s="40">
        <v>10.3</v>
      </c>
      <c r="K20" s="40">
        <v>9.8</v>
      </c>
      <c r="L20" s="40">
        <v>14.4</v>
      </c>
      <c r="M20" s="40">
        <v>8.09999999999999</v>
      </c>
      <c r="N20" s="40">
        <v>11.3</v>
      </c>
      <c r="O20" s="40">
        <v>10.5</v>
      </c>
      <c r="Q20" s="50"/>
      <c r="R20" s="49">
        <f>(B20-MIN($B$20:$O$23)/(MAX($B$20:$O$23)-MIN($B$20:$O$23)))</f>
        <v>6.03800539083557</v>
      </c>
      <c r="S20" s="49">
        <f>(C20-MIN($B$20:$O$23)/(MAX($B$20:$O$23)-MIN($B$20:$O$23)))</f>
        <v>1.93800539083558</v>
      </c>
      <c r="T20" s="49">
        <f>(D20-MIN($B$20:$O$23)/(MAX($B$20:$O$23)-MIN($B$20:$O$23)))</f>
        <v>6.73800539083558</v>
      </c>
      <c r="U20" s="49">
        <f>(E20-MIN($B$20:$O$23)/(MAX($B$20:$O$23)-MIN($B$20:$O$23)))</f>
        <v>9.93800539083558</v>
      </c>
      <c r="V20" s="49">
        <f>(F20-MIN($B$20:$O$23)/(MAX($B$20:$O$23)-MIN($B$20:$O$23)))</f>
        <v>9.63800539083558</v>
      </c>
      <c r="W20" s="49">
        <f>(G20-MIN($B$20:$O$23)/(MAX($B$20:$O$23)-MIN($B$20:$O$23)))</f>
        <v>11.3380053908356</v>
      </c>
      <c r="X20" s="49">
        <f>(H20-MIN($B$20:$O$23)/(MAX($B$20:$O$23)-MIN($B$20:$O$23)))</f>
        <v>9.93800539083558</v>
      </c>
      <c r="Y20" s="49">
        <f>(I20-MIN($B$20:$O$23)/(MAX($B$20:$O$23)-MIN($B$20:$O$23)))</f>
        <v>6.43800539083558</v>
      </c>
      <c r="Z20" s="49">
        <f>(J20-MIN($B$20:$O$23)/(MAX($B$20:$O$23)-MIN($B$20:$O$23)))</f>
        <v>10.2380053908356</v>
      </c>
      <c r="AA20" s="49">
        <f>(K20-MIN($B$20:$O$23)/(MAX($B$20:$O$23)-MIN($B$20:$O$23)))</f>
        <v>9.73800539083558</v>
      </c>
      <c r="AB20" s="49">
        <f>(L20-MIN($B$20:$O$23)/(MAX($B$20:$O$23)-MIN($B$20:$O$23)))</f>
        <v>14.3380053908356</v>
      </c>
      <c r="AC20" s="49">
        <f>(M20-MIN($B$20:$O$23)/(MAX($B$20:$O$23)-MIN($B$20:$O$23)))</f>
        <v>8.03800539083557</v>
      </c>
      <c r="AD20" s="49">
        <f>(N20-MIN($B$20:$O$23)/(MAX($B$20:$O$23)-MIN($B$20:$O$23)))</f>
        <v>11.2380053908356</v>
      </c>
      <c r="AE20" s="49">
        <f>(O20-MIN($B$20:$O$23)/(MAX($B$20:$O$23)-MIN($B$20:$O$23)))</f>
        <v>10.4380053908356</v>
      </c>
      <c r="AF20" s="48" t="s">
        <v>62</v>
      </c>
      <c r="AG20" s="49">
        <f t="shared" ref="AG20:AT20" si="62">R20+1.2479</f>
        <v>7.28590539083557</v>
      </c>
      <c r="AH20" s="49">
        <f t="shared" si="62"/>
        <v>3.18590539083558</v>
      </c>
      <c r="AI20" s="49">
        <f t="shared" si="62"/>
        <v>7.98590539083558</v>
      </c>
      <c r="AJ20" s="49">
        <f t="shared" si="62"/>
        <v>11.1859053908356</v>
      </c>
      <c r="AK20" s="49">
        <f t="shared" si="62"/>
        <v>10.8859053908356</v>
      </c>
      <c r="AL20" s="49">
        <f t="shared" si="62"/>
        <v>12.5859053908356</v>
      </c>
      <c r="AM20" s="49">
        <f t="shared" si="62"/>
        <v>11.1859053908356</v>
      </c>
      <c r="AN20" s="49">
        <f t="shared" si="62"/>
        <v>7.68590539083558</v>
      </c>
      <c r="AO20" s="49">
        <f t="shared" si="62"/>
        <v>11.4859053908356</v>
      </c>
      <c r="AP20" s="49">
        <f t="shared" si="62"/>
        <v>10.9859053908356</v>
      </c>
      <c r="AQ20" s="49">
        <f t="shared" si="62"/>
        <v>15.5859053908356</v>
      </c>
      <c r="AR20" s="49">
        <f t="shared" si="62"/>
        <v>9.28590539083557</v>
      </c>
      <c r="AS20" s="49">
        <f t="shared" si="62"/>
        <v>12.4859053908356</v>
      </c>
      <c r="AT20" s="49">
        <f t="shared" si="62"/>
        <v>11.6859053908356</v>
      </c>
      <c r="AU20" s="49">
        <f>SUM(AG20:AT20)</f>
        <v>143.502675471698</v>
      </c>
      <c r="AV20" s="50"/>
      <c r="AW20" s="49">
        <f t="shared" ref="AW20:BJ20" si="63">AG20/$AU$24</f>
        <v>0.0157512416448614</v>
      </c>
      <c r="AX20" s="49">
        <f t="shared" si="63"/>
        <v>0.00688754011709214</v>
      </c>
      <c r="AY20" s="49">
        <f t="shared" si="63"/>
        <v>0.0172645565398464</v>
      </c>
      <c r="AZ20" s="49">
        <f t="shared" si="63"/>
        <v>0.0241825674883493</v>
      </c>
      <c r="BA20" s="49">
        <f t="shared" si="63"/>
        <v>0.0235340039619272</v>
      </c>
      <c r="BB20" s="49">
        <f t="shared" si="63"/>
        <v>0.0272091972783193</v>
      </c>
      <c r="BC20" s="49">
        <f t="shared" si="63"/>
        <v>0.0241825674883493</v>
      </c>
      <c r="BD20" s="49">
        <f t="shared" si="63"/>
        <v>0.0166159930134243</v>
      </c>
      <c r="BE20" s="49">
        <f t="shared" si="63"/>
        <v>0.0248311310147714</v>
      </c>
      <c r="BF20" s="49">
        <f t="shared" si="63"/>
        <v>0.0237501918040679</v>
      </c>
      <c r="BG20" s="49">
        <f t="shared" si="63"/>
        <v>0.0336948325425407</v>
      </c>
      <c r="BH20" s="49">
        <f t="shared" si="63"/>
        <v>0.0200749984876757</v>
      </c>
      <c r="BI20" s="49">
        <f t="shared" si="63"/>
        <v>0.0269930094361786</v>
      </c>
      <c r="BJ20" s="49">
        <f t="shared" si="63"/>
        <v>0.0252635066990529</v>
      </c>
      <c r="BK20" s="49"/>
      <c r="BL20" s="49">
        <f t="shared" ref="BL20:BY20" si="64">AW20*LN(AW20)</f>
        <v>-0.0653808221593107</v>
      </c>
      <c r="BM20" s="49">
        <f t="shared" si="64"/>
        <v>-0.0342864590198305</v>
      </c>
      <c r="BN20" s="49">
        <f t="shared" si="64"/>
        <v>-0.0700785551315421</v>
      </c>
      <c r="BO20" s="49">
        <f t="shared" si="64"/>
        <v>-0.0900104968652242</v>
      </c>
      <c r="BP20" s="49">
        <f t="shared" si="64"/>
        <v>-0.0882362511328894</v>
      </c>
      <c r="BQ20" s="49">
        <f t="shared" si="64"/>
        <v>-0.098067395023405</v>
      </c>
      <c r="BR20" s="49">
        <f t="shared" si="64"/>
        <v>-0.0900104968652242</v>
      </c>
      <c r="BS20" s="49">
        <f t="shared" si="64"/>
        <v>-0.0680821971809112</v>
      </c>
      <c r="BT20" s="49">
        <f t="shared" si="64"/>
        <v>-0.0917673463848342</v>
      </c>
      <c r="BU20" s="49">
        <f t="shared" si="64"/>
        <v>-0.0888296283524156</v>
      </c>
      <c r="BV20" s="49">
        <f t="shared" si="64"/>
        <v>-0.114239323832875</v>
      </c>
      <c r="BW20" s="49">
        <f t="shared" si="64"/>
        <v>-0.0784587169861598</v>
      </c>
      <c r="BX20" s="49">
        <f t="shared" si="64"/>
        <v>-0.0975035374629978</v>
      </c>
      <c r="BY20" s="49">
        <f t="shared" si="64"/>
        <v>-0.0929291402399368</v>
      </c>
      <c r="BZ20" s="49">
        <f>SUM(BL20:BY20)</f>
        <v>-1.16788036663756</v>
      </c>
      <c r="CA20" s="49"/>
      <c r="CB20" s="49"/>
      <c r="CC20" s="50"/>
      <c r="CD20" s="49"/>
      <c r="CE20" s="49"/>
      <c r="CF20" s="49">
        <f t="shared" ref="CF20:CS20" si="65">AW20*$CD$24</f>
        <v>0.00315132073716173</v>
      </c>
      <c r="CG20" s="49">
        <f t="shared" si="65"/>
        <v>0.00137797695498543</v>
      </c>
      <c r="CH20" s="49">
        <f t="shared" si="65"/>
        <v>0.00345408674875282</v>
      </c>
      <c r="CI20" s="49">
        <f t="shared" si="65"/>
        <v>0.00483815994459774</v>
      </c>
      <c r="CJ20" s="49">
        <f t="shared" si="65"/>
        <v>0.00470840308248728</v>
      </c>
      <c r="CK20" s="49">
        <f t="shared" si="65"/>
        <v>0.0054436919677799</v>
      </c>
      <c r="CL20" s="49">
        <f t="shared" si="65"/>
        <v>0.00483815994459774</v>
      </c>
      <c r="CM20" s="49">
        <f t="shared" si="65"/>
        <v>0.00332432988664235</v>
      </c>
      <c r="CN20" s="49">
        <f t="shared" si="65"/>
        <v>0.0049679168067082</v>
      </c>
      <c r="CO20" s="49">
        <f t="shared" si="65"/>
        <v>0.00475165536985743</v>
      </c>
      <c r="CP20" s="49">
        <f t="shared" si="65"/>
        <v>0.00674126058888451</v>
      </c>
      <c r="CQ20" s="49">
        <f t="shared" si="65"/>
        <v>0.00401636648456481</v>
      </c>
      <c r="CR20" s="49">
        <f t="shared" si="65"/>
        <v>0.00540043968040974</v>
      </c>
      <c r="CS20" s="49">
        <f t="shared" si="65"/>
        <v>0.00505442138144851</v>
      </c>
      <c r="CT20" s="58">
        <v>2021</v>
      </c>
    </row>
    <row r="21" ht="22.5" customHeight="1" spans="1:98">
      <c r="A21" s="42" t="s">
        <v>304</v>
      </c>
      <c r="B21" s="40">
        <v>7.696</v>
      </c>
      <c r="C21" s="40">
        <v>7.401</v>
      </c>
      <c r="D21" s="40">
        <v>4.878</v>
      </c>
      <c r="E21" s="40">
        <v>4.429</v>
      </c>
      <c r="F21" s="40">
        <v>6.034</v>
      </c>
      <c r="G21" s="40">
        <v>6.484</v>
      </c>
      <c r="H21" s="40">
        <v>3.38</v>
      </c>
      <c r="I21" s="40">
        <v>3.872</v>
      </c>
      <c r="J21" s="40">
        <v>3.946</v>
      </c>
      <c r="K21" s="40">
        <v>3.765</v>
      </c>
      <c r="L21" s="40">
        <v>4.037</v>
      </c>
      <c r="M21" s="40">
        <v>3.624</v>
      </c>
      <c r="N21" s="40">
        <v>3.8</v>
      </c>
      <c r="O21" s="40">
        <v>3.724</v>
      </c>
      <c r="Q21" s="50"/>
      <c r="R21" s="49">
        <f>(B21-MIN($B$20:$O$23)/(MAX($B$20:$O$23)-MIN($B$20:$O$23)))</f>
        <v>7.63400539083558</v>
      </c>
      <c r="S21" s="49">
        <f>(C21-MIN($B$20:$O$23)/(MAX($B$20:$O$23)-MIN($B$20:$O$23)))</f>
        <v>7.33900539083558</v>
      </c>
      <c r="T21" s="49">
        <f>(D21-MIN($B$20:$O$23)/(MAX($B$20:$O$23)-MIN($B$20:$O$23)))</f>
        <v>4.81600539083558</v>
      </c>
      <c r="U21" s="49">
        <f>(E21-MIN($B$20:$O$23)/(MAX($B$20:$O$23)-MIN($B$20:$O$23)))</f>
        <v>4.36700539083558</v>
      </c>
      <c r="V21" s="49">
        <f>(F21-MIN($B$20:$O$23)/(MAX($B$20:$O$23)-MIN($B$20:$O$23)))</f>
        <v>5.97200539083558</v>
      </c>
      <c r="W21" s="49">
        <f>(G21-MIN($B$20:$O$23)/(MAX($B$20:$O$23)-MIN($B$20:$O$23)))</f>
        <v>6.42200539083558</v>
      </c>
      <c r="X21" s="49">
        <f>(H21-MIN($B$20:$O$23)/(MAX($B$20:$O$23)-MIN($B$20:$O$23)))</f>
        <v>3.31800539083558</v>
      </c>
      <c r="Y21" s="49">
        <f>(I21-MIN($B$20:$O$23)/(MAX($B$20:$O$23)-MIN($B$20:$O$23)))</f>
        <v>3.81000539083558</v>
      </c>
      <c r="Z21" s="49">
        <f>(J21-MIN($B$20:$O$23)/(MAX($B$20:$O$23)-MIN($B$20:$O$23)))</f>
        <v>3.88400539083558</v>
      </c>
      <c r="AA21" s="49">
        <f>(K21-MIN($B$20:$O$23)/(MAX($B$20:$O$23)-MIN($B$20:$O$23)))</f>
        <v>3.70300539083558</v>
      </c>
      <c r="AB21" s="49">
        <f>(L21-MIN($B$20:$O$23)/(MAX($B$20:$O$23)-MIN($B$20:$O$23)))</f>
        <v>3.97500539083558</v>
      </c>
      <c r="AC21" s="49">
        <f>(M21-MIN($B$20:$O$23)/(MAX($B$20:$O$23)-MIN($B$20:$O$23)))</f>
        <v>3.56200539083558</v>
      </c>
      <c r="AD21" s="49">
        <f>(N21-MIN($B$20:$O$23)/(MAX($B$20:$O$23)-MIN($B$20:$O$23)))</f>
        <v>3.73800539083558</v>
      </c>
      <c r="AE21" s="49">
        <f>(O21-MIN($B$20:$O$23)/(MAX($B$20:$O$23)-MIN($B$20:$O$23)))</f>
        <v>3.66200539083558</v>
      </c>
      <c r="AF21" s="50"/>
      <c r="AG21" s="49">
        <f t="shared" ref="AG21:AT21" si="66">R21+1.2479</f>
        <v>8.88190539083558</v>
      </c>
      <c r="AH21" s="49">
        <f t="shared" si="66"/>
        <v>8.58690539083558</v>
      </c>
      <c r="AI21" s="49">
        <f t="shared" si="66"/>
        <v>6.06390539083558</v>
      </c>
      <c r="AJ21" s="49">
        <f t="shared" si="66"/>
        <v>5.61490539083558</v>
      </c>
      <c r="AK21" s="49">
        <f t="shared" si="66"/>
        <v>7.21990539083558</v>
      </c>
      <c r="AL21" s="49">
        <f t="shared" si="66"/>
        <v>7.66990539083558</v>
      </c>
      <c r="AM21" s="49">
        <f t="shared" si="66"/>
        <v>4.56590539083558</v>
      </c>
      <c r="AN21" s="49">
        <f t="shared" si="66"/>
        <v>5.05790539083558</v>
      </c>
      <c r="AO21" s="49">
        <f t="shared" si="66"/>
        <v>5.13190539083558</v>
      </c>
      <c r="AP21" s="49">
        <f t="shared" si="66"/>
        <v>4.95090539083558</v>
      </c>
      <c r="AQ21" s="49">
        <f t="shared" si="66"/>
        <v>5.22290539083558</v>
      </c>
      <c r="AR21" s="49">
        <f t="shared" si="66"/>
        <v>4.80990539083558</v>
      </c>
      <c r="AS21" s="49">
        <f t="shared" si="66"/>
        <v>4.98590539083558</v>
      </c>
      <c r="AT21" s="49">
        <f t="shared" si="66"/>
        <v>4.90990539083558</v>
      </c>
      <c r="AU21" s="49">
        <f>SUM(AG21:AT21)</f>
        <v>83.6726754716981</v>
      </c>
      <c r="AV21" s="50"/>
      <c r="AW21" s="49">
        <f t="shared" ref="AW21:BJ21" si="67">AG21/$AU$24</f>
        <v>0.0192015996054272</v>
      </c>
      <c r="AX21" s="49">
        <f t="shared" si="67"/>
        <v>0.0185638454711121</v>
      </c>
      <c r="AY21" s="49">
        <f t="shared" si="67"/>
        <v>0.0131094262139019</v>
      </c>
      <c r="AZ21" s="49">
        <f t="shared" si="67"/>
        <v>0.0121387428026901</v>
      </c>
      <c r="BA21" s="49">
        <f t="shared" si="67"/>
        <v>0.0156085576690486</v>
      </c>
      <c r="BB21" s="49">
        <f t="shared" si="67"/>
        <v>0.0165814029586818</v>
      </c>
      <c r="BC21" s="49">
        <f t="shared" si="67"/>
        <v>0.009870932338634</v>
      </c>
      <c r="BD21" s="49">
        <f t="shared" si="67"/>
        <v>0.0109345765219663</v>
      </c>
      <c r="BE21" s="49">
        <f t="shared" si="67"/>
        <v>0.0110945555251504</v>
      </c>
      <c r="BF21" s="49">
        <f t="shared" si="67"/>
        <v>0.0107032555308757</v>
      </c>
      <c r="BG21" s="49">
        <f t="shared" si="67"/>
        <v>0.0112912864614985</v>
      </c>
      <c r="BH21" s="49">
        <f t="shared" si="67"/>
        <v>0.0103984306734573</v>
      </c>
      <c r="BI21" s="49">
        <f t="shared" si="67"/>
        <v>0.010778921275625</v>
      </c>
      <c r="BJ21" s="49">
        <f t="shared" si="67"/>
        <v>0.0106146185155981</v>
      </c>
      <c r="BK21" s="49"/>
      <c r="BL21" s="49">
        <f t="shared" ref="BL21:BY21" si="68">AW21*LN(AW21)</f>
        <v>-0.0758993473192651</v>
      </c>
      <c r="BM21" s="49">
        <f t="shared" si="68"/>
        <v>-0.0740055010473799</v>
      </c>
      <c r="BN21" s="49">
        <f t="shared" si="68"/>
        <v>-0.0568218083201819</v>
      </c>
      <c r="BO21" s="49">
        <f t="shared" si="68"/>
        <v>-0.0535482801704932</v>
      </c>
      <c r="BP21" s="49">
        <f t="shared" si="68"/>
        <v>-0.0649306001221573</v>
      </c>
      <c r="BQ21" s="49">
        <f t="shared" si="68"/>
        <v>-0.0679750222760107</v>
      </c>
      <c r="BR21" s="49">
        <f t="shared" si="68"/>
        <v>-0.0455855544453348</v>
      </c>
      <c r="BS21" s="49">
        <f t="shared" si="68"/>
        <v>-0.0493786378761651</v>
      </c>
      <c r="BT21" s="49">
        <f t="shared" si="68"/>
        <v>-0.0499399314859841</v>
      </c>
      <c r="BU21" s="49">
        <f t="shared" si="68"/>
        <v>-0.0485628894342305</v>
      </c>
      <c r="BV21" s="49">
        <f t="shared" si="68"/>
        <v>-0.0506270116502992</v>
      </c>
      <c r="BW21" s="49">
        <f t="shared" si="68"/>
        <v>-0.0474802782599154</v>
      </c>
      <c r="BX21" s="49">
        <f t="shared" si="68"/>
        <v>-0.0488302680328753</v>
      </c>
      <c r="BY21" s="49">
        <f t="shared" si="68"/>
        <v>-0.0482489939014098</v>
      </c>
      <c r="BZ21" s="49">
        <f>SUM(BL21:BY21)</f>
        <v>-0.781834124341702</v>
      </c>
      <c r="CA21" s="49"/>
      <c r="CB21" s="49"/>
      <c r="CC21" s="50"/>
      <c r="CD21" s="49"/>
      <c r="CE21" s="49"/>
      <c r="CF21" s="49">
        <f t="shared" ref="CF21:CS21" si="69">AW21*$CD$24</f>
        <v>0.0038416272435894</v>
      </c>
      <c r="CG21" s="49">
        <f t="shared" si="69"/>
        <v>0.00371403299584744</v>
      </c>
      <c r="CH21" s="49">
        <f t="shared" si="69"/>
        <v>0.00262277778549846</v>
      </c>
      <c r="CI21" s="49">
        <f t="shared" si="69"/>
        <v>0.00242857501520647</v>
      </c>
      <c r="CJ21" s="49">
        <f t="shared" si="69"/>
        <v>0.00312277422749744</v>
      </c>
      <c r="CK21" s="49">
        <f t="shared" si="69"/>
        <v>0.00331740952066313</v>
      </c>
      <c r="CL21" s="49">
        <f t="shared" si="69"/>
        <v>0.00197485852069355</v>
      </c>
      <c r="CM21" s="49">
        <f t="shared" si="69"/>
        <v>0.00218765977455471</v>
      </c>
      <c r="CN21" s="49">
        <f t="shared" si="69"/>
        <v>0.00221966646720862</v>
      </c>
      <c r="CO21" s="49">
        <f t="shared" si="69"/>
        <v>0.00214137982706865</v>
      </c>
      <c r="CP21" s="49">
        <f t="shared" si="69"/>
        <v>0.00225902604871546</v>
      </c>
      <c r="CQ21" s="49">
        <f t="shared" si="69"/>
        <v>0.00208039410187673</v>
      </c>
      <c r="CR21" s="49">
        <f t="shared" si="69"/>
        <v>0.0021565181276482</v>
      </c>
      <c r="CS21" s="49">
        <f t="shared" si="69"/>
        <v>0.00212364638924688</v>
      </c>
      <c r="CT21" s="58">
        <v>2021</v>
      </c>
    </row>
    <row r="22" ht="22.5" customHeight="1" spans="1:98">
      <c r="A22" s="42" t="s">
        <v>305</v>
      </c>
      <c r="B22" s="40">
        <v>23.64</v>
      </c>
      <c r="C22" s="40">
        <v>13.32</v>
      </c>
      <c r="D22" s="40">
        <v>9.43</v>
      </c>
      <c r="E22" s="40">
        <v>3.16</v>
      </c>
      <c r="F22" s="40">
        <v>3.5</v>
      </c>
      <c r="G22" s="40">
        <v>1.38</v>
      </c>
      <c r="H22" s="40">
        <v>4.7</v>
      </c>
      <c r="I22" s="40">
        <v>4.58</v>
      </c>
      <c r="J22" s="40">
        <v>8.41</v>
      </c>
      <c r="K22" s="40">
        <v>4.21</v>
      </c>
      <c r="L22" s="40">
        <v>2</v>
      </c>
      <c r="M22" s="40">
        <v>3.09</v>
      </c>
      <c r="N22" s="40">
        <v>1.44</v>
      </c>
      <c r="O22" s="40">
        <v>2.52</v>
      </c>
      <c r="Q22" s="50"/>
      <c r="R22" s="49">
        <f>(B22-MIN($B$20:$O$23)/(MAX($B$20:$O$23)-MIN($B$20:$O$23)))</f>
        <v>23.5780053908356</v>
      </c>
      <c r="S22" s="49">
        <f>(C22-MIN($B$20:$O$23)/(MAX($B$20:$O$23)-MIN($B$20:$O$23)))</f>
        <v>13.2580053908356</v>
      </c>
      <c r="T22" s="49">
        <f>(D22-MIN($B$20:$O$23)/(MAX($B$20:$O$23)-MIN($B$20:$O$23)))</f>
        <v>9.36800539083558</v>
      </c>
      <c r="U22" s="49">
        <f>(E22-MIN($B$20:$O$23)/(MAX($B$20:$O$23)-MIN($B$20:$O$23)))</f>
        <v>3.09800539083558</v>
      </c>
      <c r="V22" s="49">
        <f>(F22-MIN($B$20:$O$23)/(MAX($B$20:$O$23)-MIN($B$20:$O$23)))</f>
        <v>3.43800539083558</v>
      </c>
      <c r="W22" s="49">
        <f>(G22-MIN($B$20:$O$23)/(MAX($B$20:$O$23)-MIN($B$20:$O$23)))</f>
        <v>1.31800539083558</v>
      </c>
      <c r="X22" s="49">
        <f>(H22-MIN($B$20:$O$23)/(MAX($B$20:$O$23)-MIN($B$20:$O$23)))</f>
        <v>4.63800539083558</v>
      </c>
      <c r="Y22" s="49">
        <f>(I22-MIN($B$20:$O$23)/(MAX($B$20:$O$23)-MIN($B$20:$O$23)))</f>
        <v>4.51800539083558</v>
      </c>
      <c r="Z22" s="49">
        <f>(J22-MIN($B$20:$O$23)/(MAX($B$20:$O$23)-MIN($B$20:$O$23)))</f>
        <v>8.34800539083558</v>
      </c>
      <c r="AA22" s="49">
        <f>(K22-MIN($B$20:$O$23)/(MAX($B$20:$O$23)-MIN($B$20:$O$23)))</f>
        <v>4.14800539083558</v>
      </c>
      <c r="AB22" s="49">
        <f>(L22-MIN($B$20:$O$23)/(MAX($B$20:$O$23)-MIN($B$20:$O$23)))</f>
        <v>1.93800539083558</v>
      </c>
      <c r="AC22" s="49">
        <f>(M22-MIN($B$20:$O$23)/(MAX($B$20:$O$23)-MIN($B$20:$O$23)))</f>
        <v>3.02800539083558</v>
      </c>
      <c r="AD22" s="49">
        <f>(N22-MIN($B$20:$O$23)/(MAX($B$20:$O$23)-MIN($B$20:$O$23)))</f>
        <v>1.37800539083558</v>
      </c>
      <c r="AE22" s="49">
        <f>(O22-MIN($B$20:$O$23)/(MAX($B$20:$O$23)-MIN($B$20:$O$23)))</f>
        <v>2.45800539083558</v>
      </c>
      <c r="AF22" s="50"/>
      <c r="AG22" s="49">
        <f t="shared" ref="AG22:AT22" si="70">R22+1.2479</f>
        <v>24.8259053908356</v>
      </c>
      <c r="AH22" s="49">
        <f t="shared" si="70"/>
        <v>14.5059053908356</v>
      </c>
      <c r="AI22" s="49">
        <f t="shared" si="70"/>
        <v>10.6159053908356</v>
      </c>
      <c r="AJ22" s="49">
        <f t="shared" si="70"/>
        <v>4.34590539083558</v>
      </c>
      <c r="AK22" s="49">
        <f t="shared" si="70"/>
        <v>4.68590539083558</v>
      </c>
      <c r="AL22" s="49">
        <f t="shared" si="70"/>
        <v>2.56590539083558</v>
      </c>
      <c r="AM22" s="49">
        <f t="shared" si="70"/>
        <v>5.88590539083558</v>
      </c>
      <c r="AN22" s="49">
        <f t="shared" si="70"/>
        <v>5.76590539083558</v>
      </c>
      <c r="AO22" s="49">
        <f t="shared" si="70"/>
        <v>9.59590539083558</v>
      </c>
      <c r="AP22" s="49">
        <f t="shared" si="70"/>
        <v>5.39590539083558</v>
      </c>
      <c r="AQ22" s="49">
        <f t="shared" si="70"/>
        <v>3.18590539083558</v>
      </c>
      <c r="AR22" s="49">
        <f t="shared" si="70"/>
        <v>4.27590539083558</v>
      </c>
      <c r="AS22" s="49">
        <f t="shared" si="70"/>
        <v>2.62590539083558</v>
      </c>
      <c r="AT22" s="49">
        <f t="shared" si="70"/>
        <v>3.70590539083558</v>
      </c>
      <c r="AU22" s="49">
        <f>SUM(AG22:AT22)</f>
        <v>101.982675471698</v>
      </c>
      <c r="AV22" s="50"/>
      <c r="AW22" s="49">
        <f t="shared" ref="AW22:BJ22" si="71">AG22/$AU$24</f>
        <v>0.0536705891563428</v>
      </c>
      <c r="AX22" s="49">
        <f t="shared" si="71"/>
        <v>0.031360003847421</v>
      </c>
      <c r="AY22" s="49">
        <f t="shared" si="71"/>
        <v>0.0229502967881472</v>
      </c>
      <c r="AZ22" s="49">
        <f t="shared" si="71"/>
        <v>0.00939531908592442</v>
      </c>
      <c r="BA22" s="49">
        <f t="shared" si="71"/>
        <v>0.0101303577492029</v>
      </c>
      <c r="BB22" s="49">
        <f t="shared" si="71"/>
        <v>0.00554717549581971</v>
      </c>
      <c r="BC22" s="49">
        <f t="shared" si="71"/>
        <v>0.0127246118548914</v>
      </c>
      <c r="BD22" s="49">
        <f t="shared" si="71"/>
        <v>0.0124651864443226</v>
      </c>
      <c r="BE22" s="49">
        <f t="shared" si="71"/>
        <v>0.0207451807983119</v>
      </c>
      <c r="BF22" s="49">
        <f t="shared" si="71"/>
        <v>0.0116652914284019</v>
      </c>
      <c r="BG22" s="49">
        <f t="shared" si="71"/>
        <v>0.00688754011709214</v>
      </c>
      <c r="BH22" s="49">
        <f t="shared" si="71"/>
        <v>0.00924398759642592</v>
      </c>
      <c r="BI22" s="49">
        <f t="shared" si="71"/>
        <v>0.00567688820110413</v>
      </c>
      <c r="BJ22" s="49">
        <f t="shared" si="71"/>
        <v>0.00801171689622385</v>
      </c>
      <c r="BK22" s="49"/>
      <c r="BL22" s="49">
        <f t="shared" ref="BL22:BY22" si="72">AW22*LN(AW22)</f>
        <v>-0.156980575714676</v>
      </c>
      <c r="BM22" s="49">
        <f t="shared" si="72"/>
        <v>-0.108575294011763</v>
      </c>
      <c r="BN22" s="49">
        <f t="shared" si="72"/>
        <v>-0.0866241604280141</v>
      </c>
      <c r="BO22" s="49">
        <f t="shared" si="72"/>
        <v>-0.0438530622522515</v>
      </c>
      <c r="BP22" s="49">
        <f t="shared" si="72"/>
        <v>-0.0465208177417831</v>
      </c>
      <c r="BQ22" s="49">
        <f t="shared" si="72"/>
        <v>-0.0288146167303767</v>
      </c>
      <c r="BR22" s="49">
        <f t="shared" si="72"/>
        <v>-0.055532970169504</v>
      </c>
      <c r="BS22" s="49">
        <f t="shared" si="72"/>
        <v>-0.0546575440364593</v>
      </c>
      <c r="BT22" s="49">
        <f t="shared" si="72"/>
        <v>-0.0803967306484409</v>
      </c>
      <c r="BU22" s="49">
        <f t="shared" si="72"/>
        <v>-0.0519238148500744</v>
      </c>
      <c r="BV22" s="49">
        <f t="shared" si="72"/>
        <v>-0.0342864590198305</v>
      </c>
      <c r="BW22" s="49">
        <f t="shared" si="72"/>
        <v>-0.0432968220501994</v>
      </c>
      <c r="BX22" s="49">
        <f t="shared" si="72"/>
        <v>-0.0293571874267106</v>
      </c>
      <c r="BY22" s="49">
        <f t="shared" si="72"/>
        <v>-0.0386713572770231</v>
      </c>
      <c r="BZ22" s="49">
        <f>SUM(BL22:BY22)</f>
        <v>-0.859491412357106</v>
      </c>
      <c r="CA22" s="49"/>
      <c r="CB22" s="49"/>
      <c r="CC22" s="50"/>
      <c r="CD22" s="49"/>
      <c r="CE22" s="49"/>
      <c r="CF22" s="49">
        <f t="shared" ref="CF22:CS22" si="73">AW22*$CD$24</f>
        <v>0.0107377719418867</v>
      </c>
      <c r="CG22" s="49">
        <f t="shared" si="73"/>
        <v>0.00627413588528685</v>
      </c>
      <c r="CH22" s="49">
        <f t="shared" si="73"/>
        <v>0.00459162190658786</v>
      </c>
      <c r="CI22" s="49">
        <f t="shared" si="73"/>
        <v>0.00187970348847921</v>
      </c>
      <c r="CJ22" s="49">
        <f t="shared" si="73"/>
        <v>0.00202676126553774</v>
      </c>
      <c r="CK22" s="49">
        <f t="shared" si="73"/>
        <v>0.00110981277329048</v>
      </c>
      <c r="CL22" s="49">
        <f t="shared" si="73"/>
        <v>0.00254578871397958</v>
      </c>
      <c r="CM22" s="49">
        <f t="shared" si="73"/>
        <v>0.0024938859691354</v>
      </c>
      <c r="CN22" s="49">
        <f t="shared" si="73"/>
        <v>0.00415044857541229</v>
      </c>
      <c r="CO22" s="49">
        <f t="shared" si="73"/>
        <v>0.00233385250586583</v>
      </c>
      <c r="CP22" s="49">
        <f t="shared" si="73"/>
        <v>0.00137797695498543</v>
      </c>
      <c r="CQ22" s="49">
        <f t="shared" si="73"/>
        <v>0.00184942688732011</v>
      </c>
      <c r="CR22" s="49">
        <f t="shared" si="73"/>
        <v>0.00113576414571257</v>
      </c>
      <c r="CS22" s="49">
        <f t="shared" si="73"/>
        <v>0.00160288884931023</v>
      </c>
      <c r="CT22" s="58">
        <v>2021</v>
      </c>
    </row>
    <row r="23" ht="22.5" customHeight="1" spans="1:98">
      <c r="A23" s="42" t="s">
        <v>306</v>
      </c>
      <c r="B23" s="40">
        <v>9.8</v>
      </c>
      <c r="C23" s="40">
        <v>9.1</v>
      </c>
      <c r="D23" s="40">
        <v>8.35</v>
      </c>
      <c r="E23" s="40">
        <v>7.7</v>
      </c>
      <c r="F23" s="40">
        <v>8.18</v>
      </c>
      <c r="G23" s="40">
        <v>8.81</v>
      </c>
      <c r="H23" s="40">
        <v>7.99</v>
      </c>
      <c r="I23" s="40">
        <v>7.92</v>
      </c>
      <c r="J23" s="40">
        <v>7.74</v>
      </c>
      <c r="K23" s="40">
        <v>8.74</v>
      </c>
      <c r="L23" s="40">
        <v>8.01</v>
      </c>
      <c r="M23" s="40">
        <v>8.72</v>
      </c>
      <c r="N23" s="40">
        <v>7.69</v>
      </c>
      <c r="O23" s="40">
        <v>8.05</v>
      </c>
      <c r="Q23" s="50"/>
      <c r="R23" s="49">
        <f>(B23-MIN($B$20:$O$23)/(MAX($B$20:$O$23)-MIN($B$20:$O$23)))</f>
        <v>9.73800539083558</v>
      </c>
      <c r="S23" s="49">
        <f>(C23-MIN($B$20:$O$23)/(MAX($B$20:$O$23)-MIN($B$20:$O$23)))</f>
        <v>9.03800539083558</v>
      </c>
      <c r="T23" s="49">
        <f>(D23-MIN($B$20:$O$23)/(MAX($B$20:$O$23)-MIN($B$20:$O$23)))</f>
        <v>8.28800539083558</v>
      </c>
      <c r="U23" s="49">
        <f>(E23-MIN($B$20:$O$23)/(MAX($B$20:$O$23)-MIN($B$20:$O$23)))</f>
        <v>7.63800539083558</v>
      </c>
      <c r="V23" s="49">
        <f>(F23-MIN($B$20:$O$23)/(MAX($B$20:$O$23)-MIN($B$20:$O$23)))</f>
        <v>8.11800539083558</v>
      </c>
      <c r="W23" s="49">
        <f>(G23-MIN($B$20:$O$23)/(MAX($B$20:$O$23)-MIN($B$20:$O$23)))</f>
        <v>8.74800539083558</v>
      </c>
      <c r="X23" s="49">
        <f>(H23-MIN($B$20:$O$23)/(MAX($B$20:$O$23)-MIN($B$20:$O$23)))</f>
        <v>7.92800539083558</v>
      </c>
      <c r="Y23" s="49">
        <f>(I23-MIN($B$20:$O$23)/(MAX($B$20:$O$23)-MIN($B$20:$O$23)))</f>
        <v>7.85800539083558</v>
      </c>
      <c r="Z23" s="49">
        <f>(J23-MIN($B$20:$O$23)/(MAX($B$20:$O$23)-MIN($B$20:$O$23)))</f>
        <v>7.67800539083558</v>
      </c>
      <c r="AA23" s="49">
        <f>(K23-MIN($B$20:$O$23)/(MAX($B$20:$O$23)-MIN($B$20:$O$23)))</f>
        <v>8.67800539083558</v>
      </c>
      <c r="AB23" s="49">
        <f>(L23-MIN($B$20:$O$23)/(MAX($B$20:$O$23)-MIN($B$20:$O$23)))</f>
        <v>7.94800539083558</v>
      </c>
      <c r="AC23" s="49">
        <f>(M23-MIN($B$20:$O$23)/(MAX($B$20:$O$23)-MIN($B$20:$O$23)))</f>
        <v>8.65800539083558</v>
      </c>
      <c r="AD23" s="49">
        <f>(N23-MIN($B$20:$O$23)/(MAX($B$20:$O$23)-MIN($B$20:$O$23)))</f>
        <v>7.62800539083558</v>
      </c>
      <c r="AE23" s="49">
        <f>(O23-MIN($B$20:$O$23)/(MAX($B$20:$O$23)-MIN($B$20:$O$23)))</f>
        <v>7.98800539083558</v>
      </c>
      <c r="AF23" s="50"/>
      <c r="AG23" s="49">
        <f t="shared" ref="AG23:AT23" si="74">R23+1.2479</f>
        <v>10.9859053908356</v>
      </c>
      <c r="AH23" s="49">
        <f t="shared" si="74"/>
        <v>10.2859053908356</v>
      </c>
      <c r="AI23" s="49">
        <f t="shared" si="74"/>
        <v>9.53590539083558</v>
      </c>
      <c r="AJ23" s="49">
        <f t="shared" si="74"/>
        <v>8.88590539083558</v>
      </c>
      <c r="AK23" s="49">
        <f t="shared" si="74"/>
        <v>9.36590539083558</v>
      </c>
      <c r="AL23" s="49">
        <f t="shared" si="74"/>
        <v>9.99590539083558</v>
      </c>
      <c r="AM23" s="49">
        <f t="shared" si="74"/>
        <v>9.17590539083558</v>
      </c>
      <c r="AN23" s="49">
        <f t="shared" si="74"/>
        <v>9.10590539083558</v>
      </c>
      <c r="AO23" s="49">
        <f t="shared" si="74"/>
        <v>8.92590539083558</v>
      </c>
      <c r="AP23" s="49">
        <f t="shared" si="74"/>
        <v>9.92590539083558</v>
      </c>
      <c r="AQ23" s="49">
        <f t="shared" si="74"/>
        <v>9.19590539083558</v>
      </c>
      <c r="AR23" s="49">
        <f t="shared" si="74"/>
        <v>9.90590539083558</v>
      </c>
      <c r="AS23" s="49">
        <f t="shared" si="74"/>
        <v>8.87590539083558</v>
      </c>
      <c r="AT23" s="49">
        <f t="shared" si="74"/>
        <v>9.23590539083558</v>
      </c>
      <c r="AU23" s="49">
        <f>SUM(AG23:AT23)</f>
        <v>133.402675471698</v>
      </c>
      <c r="AV23" s="50"/>
      <c r="AW23" s="49">
        <f t="shared" ref="AW23:BJ23" si="75">AG23/$AU$24</f>
        <v>0.0237501918040679</v>
      </c>
      <c r="AX23" s="49">
        <f t="shared" si="75"/>
        <v>0.0222368769090829</v>
      </c>
      <c r="AY23" s="49">
        <f t="shared" si="75"/>
        <v>0.0206154680930275</v>
      </c>
      <c r="AZ23" s="49">
        <f t="shared" si="75"/>
        <v>0.0192102471191129</v>
      </c>
      <c r="BA23" s="49">
        <f t="shared" si="75"/>
        <v>0.0202479487613883</v>
      </c>
      <c r="BB23" s="49">
        <f t="shared" si="75"/>
        <v>0.0216099321668748</v>
      </c>
      <c r="BC23" s="49">
        <f t="shared" si="75"/>
        <v>0.0198371918613209</v>
      </c>
      <c r="BD23" s="49">
        <f t="shared" si="75"/>
        <v>0.0196858603718224</v>
      </c>
      <c r="BE23" s="49">
        <f t="shared" si="75"/>
        <v>0.0192967222559692</v>
      </c>
      <c r="BF23" s="49">
        <f t="shared" si="75"/>
        <v>0.0214586006773763</v>
      </c>
      <c r="BG23" s="49">
        <f t="shared" si="75"/>
        <v>0.0198804294297491</v>
      </c>
      <c r="BH23" s="49">
        <f t="shared" si="75"/>
        <v>0.0214153631089482</v>
      </c>
      <c r="BI23" s="49">
        <f t="shared" si="75"/>
        <v>0.0191886283348988</v>
      </c>
      <c r="BJ23" s="49">
        <f t="shared" si="75"/>
        <v>0.0199669045666054</v>
      </c>
      <c r="BK23" s="49"/>
      <c r="BL23" s="49">
        <f t="shared" ref="BL23:BY23" si="76">AW23*LN(AW23)</f>
        <v>-0.0888296283524156</v>
      </c>
      <c r="BM23" s="49">
        <f t="shared" si="76"/>
        <v>-0.0846336257015502</v>
      </c>
      <c r="BN23" s="49">
        <f t="shared" si="76"/>
        <v>-0.0800233430042126</v>
      </c>
      <c r="BO23" s="49">
        <f t="shared" si="76"/>
        <v>-0.0759248794194671</v>
      </c>
      <c r="BP23" s="49">
        <f t="shared" si="76"/>
        <v>-0.0789609619535806</v>
      </c>
      <c r="BQ23" s="49">
        <f t="shared" si="76"/>
        <v>-0.0828654944540702</v>
      </c>
      <c r="BR23" s="49">
        <f t="shared" si="76"/>
        <v>-0.07776569459554</v>
      </c>
      <c r="BS23" s="49">
        <f t="shared" si="76"/>
        <v>-0.0773231981724754</v>
      </c>
      <c r="BT23" s="49">
        <f t="shared" si="76"/>
        <v>-0.0761799866121359</v>
      </c>
      <c r="BU23" s="49">
        <f t="shared" si="76"/>
        <v>-0.0824359987554167</v>
      </c>
      <c r="BV23" s="49">
        <f t="shared" si="76"/>
        <v>-0.0778919097147535</v>
      </c>
      <c r="BW23" s="49">
        <f t="shared" si="76"/>
        <v>-0.0823130900050405</v>
      </c>
      <c r="BX23" s="49">
        <f t="shared" si="76"/>
        <v>-0.075861041866337</v>
      </c>
      <c r="BY23" s="49">
        <f t="shared" si="76"/>
        <v>-0.0781440580473338</v>
      </c>
      <c r="BZ23" s="49">
        <f>SUM(BL23:BY23)</f>
        <v>-1.11915291065433</v>
      </c>
      <c r="CA23" s="49"/>
      <c r="CB23" s="49"/>
      <c r="CC23" s="50"/>
      <c r="CD23" s="49"/>
      <c r="CE23" s="49"/>
      <c r="CF23" s="49">
        <f t="shared" ref="CF23:CS23" si="77">AW23*$CD$24</f>
        <v>0.00475165536985743</v>
      </c>
      <c r="CG23" s="49">
        <f t="shared" si="77"/>
        <v>0.00444888935826636</v>
      </c>
      <c r="CH23" s="49">
        <f t="shared" si="77"/>
        <v>0.0041244972029902</v>
      </c>
      <c r="CI23" s="49">
        <f t="shared" si="77"/>
        <v>0.0038433573350842</v>
      </c>
      <c r="CJ23" s="49">
        <f t="shared" si="77"/>
        <v>0.00405096831446094</v>
      </c>
      <c r="CK23" s="49">
        <f t="shared" si="77"/>
        <v>0.00432345772489291</v>
      </c>
      <c r="CL23" s="49">
        <f t="shared" si="77"/>
        <v>0.00396878896845765</v>
      </c>
      <c r="CM23" s="49">
        <f t="shared" si="77"/>
        <v>0.00393851236729854</v>
      </c>
      <c r="CN23" s="49">
        <f t="shared" si="77"/>
        <v>0.00386065825003226</v>
      </c>
      <c r="CO23" s="49">
        <f t="shared" si="77"/>
        <v>0.0042931811237338</v>
      </c>
      <c r="CP23" s="49">
        <f t="shared" si="77"/>
        <v>0.00397743942593168</v>
      </c>
      <c r="CQ23" s="49">
        <f t="shared" si="77"/>
        <v>0.00428453066625977</v>
      </c>
      <c r="CR23" s="49">
        <f t="shared" si="77"/>
        <v>0.00383903210634719</v>
      </c>
      <c r="CS23" s="49">
        <f t="shared" si="77"/>
        <v>0.00399474034087974</v>
      </c>
      <c r="CT23" s="58">
        <v>2021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462.560701886792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-3.92835881399069</v>
      </c>
      <c r="CA24" s="49">
        <f>-1/(LN(560))</f>
        <v>-0.158029391597474</v>
      </c>
      <c r="CB24" s="49">
        <f>BZ24*CA24</f>
        <v>0.620796153351523</v>
      </c>
      <c r="CC24" s="50">
        <f>1-CB24</f>
        <v>0.379203846648477</v>
      </c>
      <c r="CD24" s="49">
        <f>CC24/(CC9+CC14+CC19+CC24+CC30)</f>
        <v>0.200068084041476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307</v>
      </c>
      <c r="B25" s="44">
        <v>2.911</v>
      </c>
      <c r="C25" s="44">
        <v>0.458</v>
      </c>
      <c r="D25" s="44">
        <v>4.178</v>
      </c>
      <c r="E25" s="44">
        <v>0.227</v>
      </c>
      <c r="F25" s="44">
        <v>-0.135</v>
      </c>
      <c r="G25" s="44">
        <v>3.786</v>
      </c>
      <c r="H25" s="44">
        <v>1.089</v>
      </c>
      <c r="I25" s="44">
        <v>-5.009</v>
      </c>
      <c r="J25" s="44">
        <v>-1.126</v>
      </c>
      <c r="K25" s="44">
        <v>-2.589</v>
      </c>
      <c r="L25" s="44">
        <v>1.734</v>
      </c>
      <c r="M25" s="44">
        <v>1.731</v>
      </c>
      <c r="N25" s="44">
        <v>12.148</v>
      </c>
      <c r="O25" s="44">
        <v>-0.479</v>
      </c>
      <c r="Q25" s="50"/>
      <c r="R25" s="49">
        <f>(B25-MIN($B$25:$O$29)/(MAX($B$25:$O$29)-MIN($B$25:$O$29)))</f>
        <v>3.02746399590783</v>
      </c>
      <c r="S25" s="49">
        <f>(C25-MIN($B$25:$O$29)/(MAX($B$25:$O$29)-MIN($B$25:$O$29)))</f>
        <v>0.574463995907833</v>
      </c>
      <c r="T25" s="49">
        <f>(D25-MIN($B$25:$O$29)/(MAX($B$25:$O$29)-MIN($B$25:$O$29)))</f>
        <v>4.29446399590783</v>
      </c>
      <c r="U25" s="49">
        <f>(E25-MIN($B$25:$O$29)/(MAX($B$25:$O$29)-MIN($B$25:$O$29)))</f>
        <v>0.343463995907833</v>
      </c>
      <c r="V25" s="49">
        <f>(F25-MIN($B$25:$O$29)/(MAX($B$25:$O$29)-MIN($B$25:$O$29)))</f>
        <v>-0.0185360040921668</v>
      </c>
      <c r="W25" s="49">
        <f>(G25-MIN($B$25:$O$29)/(MAX($B$25:$O$29)-MIN($B$25:$O$29)))</f>
        <v>3.90246399590783</v>
      </c>
      <c r="X25" s="49">
        <f>(H25-MIN($B$25:$O$29)/(MAX($B$25:$O$29)-MIN($B$25:$O$29)))</f>
        <v>1.20546399590783</v>
      </c>
      <c r="Y25" s="49">
        <f>(I25-MIN($B$25:$O$29)/(MAX($B$25:$O$29)-MIN($B$25:$O$29)))</f>
        <v>-4.89253600409217</v>
      </c>
      <c r="Z25" s="49">
        <f>(J25-MIN($B$25:$O$29)/(MAX($B$25:$O$29)-MIN($B$25:$O$29)))</f>
        <v>-1.00953600409217</v>
      </c>
      <c r="AA25" s="49">
        <f>(K25-MIN($B$25:$O$29)/(MAX($B$25:$O$29)-MIN($B$25:$O$29)))</f>
        <v>-2.47253600409217</v>
      </c>
      <c r="AB25" s="49">
        <f>(L25-MIN($B$25:$O$29)/(MAX($B$25:$O$29)-MIN($B$25:$O$29)))</f>
        <v>1.85046399590783</v>
      </c>
      <c r="AC25" s="49">
        <f>(M25-MIN($B$25:$O$29)/(MAX($B$25:$O$29)-MIN($B$25:$O$29)))</f>
        <v>1.84746399590783</v>
      </c>
      <c r="AD25" s="49">
        <f>(N25-MIN($B$25:$O$29)/(MAX($B$25:$O$29)-MIN($B$25:$O$29)))</f>
        <v>12.2644639959078</v>
      </c>
      <c r="AE25" s="49">
        <f>(O25-MIN($B$25:$O$29)/(MAX($B$25:$O$29)-MIN($B$25:$O$29)))</f>
        <v>-0.362536004092167</v>
      </c>
      <c r="AF25" s="50"/>
      <c r="AG25" s="49">
        <f t="shared" ref="AG25:AT25" si="78">R25+14.6944</f>
        <v>17.7218639959078</v>
      </c>
      <c r="AH25" s="49">
        <f t="shared" si="78"/>
        <v>15.2688639959078</v>
      </c>
      <c r="AI25" s="49">
        <f t="shared" si="78"/>
        <v>18.9888639959078</v>
      </c>
      <c r="AJ25" s="49">
        <f t="shared" si="78"/>
        <v>15.0378639959078</v>
      </c>
      <c r="AK25" s="49">
        <f t="shared" si="78"/>
        <v>14.6758639959078</v>
      </c>
      <c r="AL25" s="49">
        <f t="shared" si="78"/>
        <v>18.5968639959078</v>
      </c>
      <c r="AM25" s="49">
        <f t="shared" si="78"/>
        <v>15.8998639959078</v>
      </c>
      <c r="AN25" s="49">
        <f t="shared" si="78"/>
        <v>9.80186399590783</v>
      </c>
      <c r="AO25" s="49">
        <f t="shared" si="78"/>
        <v>13.6848639959078</v>
      </c>
      <c r="AP25" s="49">
        <f t="shared" si="78"/>
        <v>12.2218639959078</v>
      </c>
      <c r="AQ25" s="49">
        <f t="shared" si="78"/>
        <v>16.5448639959078</v>
      </c>
      <c r="AR25" s="49">
        <f t="shared" si="78"/>
        <v>16.5418639959078</v>
      </c>
      <c r="AS25" s="49">
        <f t="shared" si="78"/>
        <v>26.9588639959078</v>
      </c>
      <c r="AT25" s="49">
        <f t="shared" si="78"/>
        <v>14.3318639959078</v>
      </c>
      <c r="AU25" s="49">
        <f>SUM(AG25:AT25)</f>
        <v>226.27609594271</v>
      </c>
      <c r="AV25" s="50"/>
      <c r="AW25" s="49">
        <f t="shared" ref="AW25:BJ25" si="79">AG25/$AU$30</f>
        <v>0.0111063222739593</v>
      </c>
      <c r="AX25" s="49">
        <f t="shared" si="79"/>
        <v>0.00956902300655082</v>
      </c>
      <c r="AY25" s="49">
        <f t="shared" si="79"/>
        <v>0.0119003533264691</v>
      </c>
      <c r="AZ25" s="49">
        <f t="shared" si="79"/>
        <v>0.00942425491410428</v>
      </c>
      <c r="BA25" s="49">
        <f t="shared" si="79"/>
        <v>0.00919738889910148</v>
      </c>
      <c r="BB25" s="49">
        <f t="shared" si="79"/>
        <v>0.0116546862604992</v>
      </c>
      <c r="BC25" s="49">
        <f t="shared" si="79"/>
        <v>0.00996447177855847</v>
      </c>
      <c r="BD25" s="49">
        <f t="shared" si="79"/>
        <v>0.00614284481864936</v>
      </c>
      <c r="BE25" s="49">
        <f t="shared" si="79"/>
        <v>0.00857632751548883</v>
      </c>
      <c r="BF25" s="49">
        <f t="shared" si="79"/>
        <v>0.00765946292999407</v>
      </c>
      <c r="BG25" s="49">
        <f t="shared" si="79"/>
        <v>0.0103686943743508</v>
      </c>
      <c r="BH25" s="49">
        <f t="shared" si="79"/>
        <v>0.0103668142692541</v>
      </c>
      <c r="BI25" s="49">
        <f t="shared" si="79"/>
        <v>0.0168951658667242</v>
      </c>
      <c r="BJ25" s="49">
        <f t="shared" si="79"/>
        <v>0.00898180351467892</v>
      </c>
      <c r="BK25" s="49"/>
      <c r="BL25" s="49">
        <f t="shared" ref="BL25:BY25" si="80">AW25*LN(AW25)</f>
        <v>-0.0499811241751868</v>
      </c>
      <c r="BM25" s="49">
        <f t="shared" si="80"/>
        <v>-0.0444885330253273</v>
      </c>
      <c r="BN25" s="49">
        <f t="shared" si="80"/>
        <v>-0.0527326931929887</v>
      </c>
      <c r="BO25" s="49">
        <f t="shared" si="80"/>
        <v>-0.0439591411533143</v>
      </c>
      <c r="BP25" s="49">
        <f t="shared" si="80"/>
        <v>-0.0431250449618535</v>
      </c>
      <c r="BQ25" s="49">
        <f t="shared" si="80"/>
        <v>-0.0518872101364362</v>
      </c>
      <c r="BR25" s="49">
        <f t="shared" si="80"/>
        <v>-0.045923553387577</v>
      </c>
      <c r="BS25" s="49">
        <f t="shared" si="80"/>
        <v>-0.0312822364822787</v>
      </c>
      <c r="BT25" s="49">
        <f t="shared" si="80"/>
        <v>-0.0408125941527589</v>
      </c>
      <c r="BU25" s="49">
        <f t="shared" si="80"/>
        <v>-0.0373154742254361</v>
      </c>
      <c r="BV25" s="49">
        <f t="shared" si="80"/>
        <v>-0.0473741930734398</v>
      </c>
      <c r="BW25" s="49">
        <f t="shared" si="80"/>
        <v>-0.0473674828752506</v>
      </c>
      <c r="BX25" s="49">
        <f t="shared" si="80"/>
        <v>-0.0689445720472273</v>
      </c>
      <c r="BY25" s="49">
        <f t="shared" si="80"/>
        <v>-0.0423272392898421</v>
      </c>
      <c r="BZ25" s="49">
        <f>SUM(BL25:BY25)</f>
        <v>-0.647521092178917</v>
      </c>
      <c r="CA25" s="49"/>
      <c r="CB25" s="49"/>
      <c r="CC25" s="50"/>
      <c r="CD25" s="49"/>
      <c r="CE25" s="49"/>
      <c r="CF25" s="49">
        <f t="shared" ref="CF25:CS25" si="81">AW25*$CD$30</f>
        <v>0.00214057899752059</v>
      </c>
      <c r="CG25" s="49">
        <f t="shared" si="81"/>
        <v>0.00184428734997548</v>
      </c>
      <c r="CH25" s="49">
        <f t="shared" si="81"/>
        <v>0.00229361671355796</v>
      </c>
      <c r="CI25" s="49">
        <f t="shared" si="81"/>
        <v>0.00181638544594656</v>
      </c>
      <c r="CJ25" s="49">
        <f t="shared" si="81"/>
        <v>0.0017726603842216</v>
      </c>
      <c r="CK25" s="49">
        <f t="shared" si="81"/>
        <v>0.00224626802793314</v>
      </c>
      <c r="CL25" s="49">
        <f t="shared" si="81"/>
        <v>0.00192050423933584</v>
      </c>
      <c r="CM25" s="49">
        <f t="shared" si="81"/>
        <v>0.00118394228795788</v>
      </c>
      <c r="CN25" s="49">
        <f t="shared" si="81"/>
        <v>0.00165296000806293</v>
      </c>
      <c r="CO25" s="49">
        <f t="shared" si="81"/>
        <v>0.00147624794921316</v>
      </c>
      <c r="CP25" s="49">
        <f t="shared" si="81"/>
        <v>0.0019984121531828</v>
      </c>
      <c r="CQ25" s="49">
        <f t="shared" si="81"/>
        <v>0.00199804979079282</v>
      </c>
      <c r="CR25" s="49">
        <f t="shared" si="81"/>
        <v>0.0032562927962871</v>
      </c>
      <c r="CS25" s="49">
        <f t="shared" si="81"/>
        <v>0.00173110949683655</v>
      </c>
      <c r="CT25" s="49">
        <v>2021</v>
      </c>
    </row>
    <row r="26" ht="22.5" customHeight="1" spans="1:98">
      <c r="A26" s="44" t="s">
        <v>308</v>
      </c>
      <c r="B26" s="44">
        <v>0.226</v>
      </c>
      <c r="C26" s="44">
        <v>0.079</v>
      </c>
      <c r="D26" s="44">
        <v>0.592</v>
      </c>
      <c r="E26" s="44">
        <v>0.041</v>
      </c>
      <c r="F26" s="44">
        <v>-0.046</v>
      </c>
      <c r="G26" s="44">
        <v>2.116</v>
      </c>
      <c r="H26" s="44">
        <v>0.16</v>
      </c>
      <c r="I26" s="44">
        <v>-0.571</v>
      </c>
      <c r="J26" s="44">
        <v>-0.092</v>
      </c>
      <c r="K26" s="44">
        <v>-0.434</v>
      </c>
      <c r="L26" s="44">
        <v>0.445</v>
      </c>
      <c r="M26" s="44">
        <v>0.271</v>
      </c>
      <c r="N26" s="44">
        <v>3.488</v>
      </c>
      <c r="O26" s="44">
        <v>-0.154</v>
      </c>
      <c r="Q26" s="50"/>
      <c r="R26" s="49">
        <f>(B26-MIN($B$25:$O$29)/(MAX($B$25:$O$29)-MIN($B$25:$O$29)))</f>
        <v>0.342463995907833</v>
      </c>
      <c r="S26" s="49">
        <f>(C26-MIN($B$25:$O$29)/(MAX($B$25:$O$29)-MIN($B$25:$O$29)))</f>
        <v>0.195463995907833</v>
      </c>
      <c r="T26" s="49">
        <f>(D26-MIN($B$25:$O$29)/(MAX($B$25:$O$29)-MIN($B$25:$O$29)))</f>
        <v>0.708463995907833</v>
      </c>
      <c r="U26" s="49">
        <f>(E26-MIN($B$25:$O$29)/(MAX($B$25:$O$29)-MIN($B$25:$O$29)))</f>
        <v>0.157463995907833</v>
      </c>
      <c r="V26" s="49">
        <f>(F26-MIN($B$25:$O$29)/(MAX($B$25:$O$29)-MIN($B$25:$O$29)))</f>
        <v>0.0704639959078333</v>
      </c>
      <c r="W26" s="49">
        <f>(G26-MIN($B$25:$O$29)/(MAX($B$25:$O$29)-MIN($B$25:$O$29)))</f>
        <v>2.23246399590783</v>
      </c>
      <c r="X26" s="49">
        <f>(H26-MIN($B$25:$O$29)/(MAX($B$25:$O$29)-MIN($B$25:$O$29)))</f>
        <v>0.276463995907833</v>
      </c>
      <c r="Y26" s="49">
        <f>(I26-MIN($B$25:$O$29)/(MAX($B$25:$O$29)-MIN($B$25:$O$29)))</f>
        <v>-0.454536004092167</v>
      </c>
      <c r="Z26" s="49">
        <f>(J26-MIN($B$25:$O$29)/(MAX($B$25:$O$29)-MIN($B$25:$O$29)))</f>
        <v>0.0244639959078333</v>
      </c>
      <c r="AA26" s="49">
        <f>(K26-MIN($B$25:$O$29)/(MAX($B$25:$O$29)-MIN($B$25:$O$29)))</f>
        <v>-0.317536004092167</v>
      </c>
      <c r="AB26" s="49">
        <f>(L26-MIN($B$25:$O$29)/(MAX($B$25:$O$29)-MIN($B$25:$O$29)))</f>
        <v>0.561463995907833</v>
      </c>
      <c r="AC26" s="49">
        <f>(M26-MIN($B$25:$O$29)/(MAX($B$25:$O$29)-MIN($B$25:$O$29)))</f>
        <v>0.387463995907833</v>
      </c>
      <c r="AD26" s="49">
        <f>(N26-MIN($B$25:$O$29)/(MAX($B$25:$O$29)-MIN($B$25:$O$29)))</f>
        <v>3.60446399590783</v>
      </c>
      <c r="AE26" s="49">
        <f>(O26-MIN($B$25:$O$29)/(MAX($B$25:$O$29)-MIN($B$25:$O$29)))</f>
        <v>-0.0375360040921667</v>
      </c>
      <c r="AF26" s="50"/>
      <c r="AG26" s="49">
        <f t="shared" ref="AG26:AT26" si="82">R26+14.6944</f>
        <v>15.0368639959078</v>
      </c>
      <c r="AH26" s="49">
        <f t="shared" si="82"/>
        <v>14.8898639959078</v>
      </c>
      <c r="AI26" s="49">
        <f t="shared" si="82"/>
        <v>15.4028639959078</v>
      </c>
      <c r="AJ26" s="49">
        <f t="shared" si="82"/>
        <v>14.8518639959078</v>
      </c>
      <c r="AK26" s="49">
        <f t="shared" si="82"/>
        <v>14.7648639959078</v>
      </c>
      <c r="AL26" s="49">
        <f t="shared" si="82"/>
        <v>16.9268639959078</v>
      </c>
      <c r="AM26" s="49">
        <f t="shared" si="82"/>
        <v>14.9708639959078</v>
      </c>
      <c r="AN26" s="49">
        <f t="shared" si="82"/>
        <v>14.2398639959078</v>
      </c>
      <c r="AO26" s="49">
        <f t="shared" si="82"/>
        <v>14.7188639959078</v>
      </c>
      <c r="AP26" s="49">
        <f t="shared" si="82"/>
        <v>14.3768639959078</v>
      </c>
      <c r="AQ26" s="49">
        <f t="shared" si="82"/>
        <v>15.2558639959078</v>
      </c>
      <c r="AR26" s="49">
        <f t="shared" si="82"/>
        <v>15.0818639959078</v>
      </c>
      <c r="AS26" s="49">
        <f t="shared" si="82"/>
        <v>18.2988639959078</v>
      </c>
      <c r="AT26" s="49">
        <f t="shared" si="82"/>
        <v>14.6568639959078</v>
      </c>
      <c r="AU26" s="49">
        <f>SUM(AG26:AT26)</f>
        <v>213.47309594271</v>
      </c>
      <c r="AV26" s="50"/>
      <c r="AW26" s="49">
        <f t="shared" ref="AW26:BJ26" si="83">AG26/$AU$30</f>
        <v>0.00942362821240538</v>
      </c>
      <c r="AX26" s="49">
        <f t="shared" si="83"/>
        <v>0.00933150306266667</v>
      </c>
      <c r="AY26" s="49">
        <f t="shared" si="83"/>
        <v>0.00965300103420379</v>
      </c>
      <c r="AZ26" s="49">
        <f t="shared" si="83"/>
        <v>0.00930768839810837</v>
      </c>
      <c r="BA26" s="49">
        <f t="shared" si="83"/>
        <v>0.00925316535030382</v>
      </c>
      <c r="BB26" s="49">
        <f t="shared" si="83"/>
        <v>0.0106080944233316</v>
      </c>
      <c r="BC26" s="49">
        <f t="shared" si="83"/>
        <v>0.0093822659002778</v>
      </c>
      <c r="BD26" s="49">
        <f t="shared" si="83"/>
        <v>0.00892414695837987</v>
      </c>
      <c r="BE26" s="49">
        <f t="shared" si="83"/>
        <v>0.0092243370721543</v>
      </c>
      <c r="BF26" s="49">
        <f t="shared" si="83"/>
        <v>0.00901000509112955</v>
      </c>
      <c r="BG26" s="49">
        <f t="shared" si="83"/>
        <v>0.00956087588446509</v>
      </c>
      <c r="BH26" s="49">
        <f t="shared" si="83"/>
        <v>0.009451829788856</v>
      </c>
      <c r="BI26" s="49">
        <f t="shared" si="83"/>
        <v>0.0114679291542262</v>
      </c>
      <c r="BJ26" s="49">
        <f t="shared" si="83"/>
        <v>0.00918548156682233</v>
      </c>
      <c r="BK26" s="49"/>
      <c r="BL26" s="49">
        <f t="shared" ref="BL26:BY26" si="84">AW26*LN(AW26)</f>
        <v>-0.0439568446037773</v>
      </c>
      <c r="BM26" s="49">
        <f t="shared" si="84"/>
        <v>-0.0436187969774283</v>
      </c>
      <c r="BN26" s="49">
        <f t="shared" si="84"/>
        <v>-0.0447946202498644</v>
      </c>
      <c r="BO26" s="49">
        <f t="shared" si="84"/>
        <v>-0.0435312629319087</v>
      </c>
      <c r="BP26" s="49">
        <f t="shared" si="84"/>
        <v>-0.0433306263395875</v>
      </c>
      <c r="BQ26" s="49">
        <f t="shared" si="84"/>
        <v>-0.0482258605760531</v>
      </c>
      <c r="BR26" s="49">
        <f t="shared" si="84"/>
        <v>-0.0438051800519017</v>
      </c>
      <c r="BS26" s="49">
        <f t="shared" si="84"/>
        <v>-0.042113000724145</v>
      </c>
      <c r="BT26" s="49">
        <f t="shared" si="84"/>
        <v>-0.0432244129030132</v>
      </c>
      <c r="BU26" s="49">
        <f t="shared" si="84"/>
        <v>-0.042431894953468</v>
      </c>
      <c r="BV26" s="49">
        <f t="shared" si="84"/>
        <v>-0.0444587988812748</v>
      </c>
      <c r="BW26" s="49">
        <f t="shared" si="84"/>
        <v>-0.0440601481140437</v>
      </c>
      <c r="BX26" s="49">
        <f t="shared" si="84"/>
        <v>-0.0512410114675028</v>
      </c>
      <c r="BY26" s="49">
        <f t="shared" si="84"/>
        <v>-0.0430811130588407</v>
      </c>
      <c r="BZ26" s="49">
        <f>SUM(BL26:BY26)</f>
        <v>-0.621873571832809</v>
      </c>
      <c r="CA26" s="49"/>
      <c r="CB26" s="49"/>
      <c r="CC26" s="50"/>
      <c r="CD26" s="49"/>
      <c r="CE26" s="49"/>
      <c r="CF26" s="49">
        <f t="shared" ref="CF26:CS26" si="85">AW26*$CD$30</f>
        <v>0.00181626465848324</v>
      </c>
      <c r="CG26" s="49">
        <f t="shared" si="85"/>
        <v>0.00179850890137393</v>
      </c>
      <c r="CH26" s="49">
        <f t="shared" si="85"/>
        <v>0.00186047287006151</v>
      </c>
      <c r="CI26" s="49">
        <f t="shared" si="85"/>
        <v>0.00179391897776744</v>
      </c>
      <c r="CJ26" s="49">
        <f t="shared" si="85"/>
        <v>0.00178341046845785</v>
      </c>
      <c r="CK26" s="49">
        <f t="shared" si="85"/>
        <v>0.00204455296417434</v>
      </c>
      <c r="CL26" s="49">
        <f t="shared" si="85"/>
        <v>0.00180829268590355</v>
      </c>
      <c r="CM26" s="49">
        <f t="shared" si="85"/>
        <v>0.00171999705021032</v>
      </c>
      <c r="CN26" s="49">
        <f t="shared" si="85"/>
        <v>0.00177785424514473</v>
      </c>
      <c r="CO26" s="49">
        <f t="shared" si="85"/>
        <v>0.00173654493268634</v>
      </c>
      <c r="CP26" s="49">
        <f t="shared" si="85"/>
        <v>0.0018427171129522</v>
      </c>
      <c r="CQ26" s="49">
        <f t="shared" si="85"/>
        <v>0.00182170009433302</v>
      </c>
      <c r="CR26" s="49">
        <f t="shared" si="85"/>
        <v>0.00221027336386121</v>
      </c>
      <c r="CS26" s="49">
        <f t="shared" si="85"/>
        <v>0.00177036542241836</v>
      </c>
      <c r="CT26" s="49">
        <v>2021</v>
      </c>
    </row>
    <row r="27" ht="22.5" customHeight="1" spans="1:98">
      <c r="A27" s="44" t="s">
        <v>309</v>
      </c>
      <c r="B27" s="44">
        <v>4.285</v>
      </c>
      <c r="C27" s="44">
        <v>5.66</v>
      </c>
      <c r="D27" s="44">
        <v>3.346</v>
      </c>
      <c r="E27" s="44">
        <v>3.409</v>
      </c>
      <c r="F27" s="44">
        <v>4.559</v>
      </c>
      <c r="G27" s="44">
        <v>10.243</v>
      </c>
      <c r="H27" s="44">
        <v>1.979</v>
      </c>
      <c r="I27" s="44">
        <v>2.586</v>
      </c>
      <c r="J27" s="44">
        <v>2.884</v>
      </c>
      <c r="K27" s="44">
        <v>5.53</v>
      </c>
      <c r="L27" s="44">
        <v>3.854</v>
      </c>
      <c r="M27" s="44">
        <v>3.159</v>
      </c>
      <c r="N27" s="44">
        <v>4.931</v>
      </c>
      <c r="O27" s="44">
        <v>3.806</v>
      </c>
      <c r="Q27" s="50"/>
      <c r="R27" s="49">
        <f>(B27-MIN($B$25:$O$29)/(MAX($B$25:$O$29)-MIN($B$25:$O$29)))</f>
        <v>4.40146399590783</v>
      </c>
      <c r="S27" s="49">
        <f>(C27-MIN($B$25:$O$29)/(MAX($B$25:$O$29)-MIN($B$25:$O$29)))</f>
        <v>5.77646399590783</v>
      </c>
      <c r="T27" s="49">
        <f>(D27-MIN($B$25:$O$29)/(MAX($B$25:$O$29)-MIN($B$25:$O$29)))</f>
        <v>3.46246399590783</v>
      </c>
      <c r="U27" s="49">
        <f>(E27-MIN($B$25:$O$29)/(MAX($B$25:$O$29)-MIN($B$25:$O$29)))</f>
        <v>3.52546399590783</v>
      </c>
      <c r="V27" s="49">
        <f>(F27-MIN($B$25:$O$29)/(MAX($B$25:$O$29)-MIN($B$25:$O$29)))</f>
        <v>4.67546399590783</v>
      </c>
      <c r="W27" s="49">
        <f>(G27-MIN($B$25:$O$29)/(MAX($B$25:$O$29)-MIN($B$25:$O$29)))</f>
        <v>10.3594639959078</v>
      </c>
      <c r="X27" s="49">
        <f>(H27-MIN($B$25:$O$29)/(MAX($B$25:$O$29)-MIN($B$25:$O$29)))</f>
        <v>2.09546399590783</v>
      </c>
      <c r="Y27" s="49">
        <f>(I27-MIN($B$25:$O$29)/(MAX($B$25:$O$29)-MIN($B$25:$O$29)))</f>
        <v>2.70246399590783</v>
      </c>
      <c r="Z27" s="49">
        <f>(J27-MIN($B$25:$O$29)/(MAX($B$25:$O$29)-MIN($B$25:$O$29)))</f>
        <v>3.00046399590783</v>
      </c>
      <c r="AA27" s="49">
        <f>(K27-MIN($B$25:$O$29)/(MAX($B$25:$O$29)-MIN($B$25:$O$29)))</f>
        <v>5.64646399590783</v>
      </c>
      <c r="AB27" s="49">
        <f>(L27-MIN($B$25:$O$29)/(MAX($B$25:$O$29)-MIN($B$25:$O$29)))</f>
        <v>3.97046399590783</v>
      </c>
      <c r="AC27" s="49">
        <f>(M27-MIN($B$25:$O$29)/(MAX($B$25:$O$29)-MIN($B$25:$O$29)))</f>
        <v>3.27546399590783</v>
      </c>
      <c r="AD27" s="49">
        <f>(N27-MIN($B$25:$O$29)/(MAX($B$25:$O$29)-MIN($B$25:$O$29)))</f>
        <v>5.04746399590783</v>
      </c>
      <c r="AE27" s="49">
        <f>(O27-MIN($B$25:$O$29)/(MAX($B$25:$O$29)-MIN($B$25:$O$29)))</f>
        <v>3.92246399590783</v>
      </c>
      <c r="AF27" s="50"/>
      <c r="AG27" s="49">
        <f t="shared" ref="AG27:AT27" si="86">R27+14.6944</f>
        <v>19.0958639959078</v>
      </c>
      <c r="AH27" s="49">
        <f t="shared" si="86"/>
        <v>20.4708639959078</v>
      </c>
      <c r="AI27" s="49">
        <f t="shared" si="86"/>
        <v>18.1568639959078</v>
      </c>
      <c r="AJ27" s="49">
        <f t="shared" si="86"/>
        <v>18.2198639959078</v>
      </c>
      <c r="AK27" s="49">
        <f t="shared" si="86"/>
        <v>19.3698639959078</v>
      </c>
      <c r="AL27" s="49">
        <f t="shared" si="86"/>
        <v>25.0538639959078</v>
      </c>
      <c r="AM27" s="49">
        <f t="shared" si="86"/>
        <v>16.7898639959078</v>
      </c>
      <c r="AN27" s="49">
        <f t="shared" si="86"/>
        <v>17.3968639959078</v>
      </c>
      <c r="AO27" s="49">
        <f t="shared" si="86"/>
        <v>17.6948639959078</v>
      </c>
      <c r="AP27" s="49">
        <f t="shared" si="86"/>
        <v>20.3408639959078</v>
      </c>
      <c r="AQ27" s="49">
        <f t="shared" si="86"/>
        <v>18.6648639959078</v>
      </c>
      <c r="AR27" s="49">
        <f t="shared" si="86"/>
        <v>17.9698639959078</v>
      </c>
      <c r="AS27" s="49">
        <f t="shared" si="86"/>
        <v>19.7418639959078</v>
      </c>
      <c r="AT27" s="49">
        <f t="shared" si="86"/>
        <v>18.6168639959078</v>
      </c>
      <c r="AU27" s="49">
        <f>SUM(AG27:AT27)</f>
        <v>267.58309594271</v>
      </c>
      <c r="AV27" s="50"/>
      <c r="AW27" s="49">
        <f t="shared" ref="AW27:BJ27" si="87">AG27/$AU$30</f>
        <v>0.0119674104082517</v>
      </c>
      <c r="AX27" s="49">
        <f t="shared" si="87"/>
        <v>0.012829125244243</v>
      </c>
      <c r="AY27" s="49">
        <f t="shared" si="87"/>
        <v>0.011378937512982</v>
      </c>
      <c r="AZ27" s="49">
        <f t="shared" si="87"/>
        <v>0.0114184197200129</v>
      </c>
      <c r="BA27" s="49">
        <f t="shared" si="87"/>
        <v>0.0121391266737511</v>
      </c>
      <c r="BB27" s="49">
        <f t="shared" si="87"/>
        <v>0.0157012991303145</v>
      </c>
      <c r="BC27" s="49">
        <f t="shared" si="87"/>
        <v>0.0105222362905819</v>
      </c>
      <c r="BD27" s="49">
        <f t="shared" si="87"/>
        <v>0.0109026442218159</v>
      </c>
      <c r="BE27" s="49">
        <f t="shared" si="87"/>
        <v>0.011089401328089</v>
      </c>
      <c r="BF27" s="49">
        <f t="shared" si="87"/>
        <v>0.0127476540233857</v>
      </c>
      <c r="BG27" s="49">
        <f t="shared" si="87"/>
        <v>0.0116973019760246</v>
      </c>
      <c r="BH27" s="49">
        <f t="shared" si="87"/>
        <v>0.0112617442952872</v>
      </c>
      <c r="BI27" s="49">
        <f t="shared" si="87"/>
        <v>0.0123722597057429</v>
      </c>
      <c r="BJ27" s="49">
        <f t="shared" si="87"/>
        <v>0.0116672202944773</v>
      </c>
      <c r="BK27" s="49"/>
      <c r="BL27" s="49">
        <f t="shared" ref="BL27:BY27" si="88">AW27*LN(AW27)</f>
        <v>-0.0529625900173771</v>
      </c>
      <c r="BM27" s="49">
        <f t="shared" si="88"/>
        <v>-0.0558841478744374</v>
      </c>
      <c r="BN27" s="49">
        <f t="shared" si="88"/>
        <v>-0.0509320243902889</v>
      </c>
      <c r="BO27" s="49">
        <f t="shared" si="88"/>
        <v>-0.0510691957773883</v>
      </c>
      <c r="BP27" s="49">
        <f t="shared" si="88"/>
        <v>-0.053549589684141</v>
      </c>
      <c r="BQ27" s="49">
        <f t="shared" si="88"/>
        <v>-0.0652233822221756</v>
      </c>
      <c r="BR27" s="49">
        <f t="shared" si="88"/>
        <v>-0.0479210473999215</v>
      </c>
      <c r="BS27" s="49">
        <f t="shared" si="88"/>
        <v>-0.0492663228142503</v>
      </c>
      <c r="BT27" s="49">
        <f t="shared" si="88"/>
        <v>-0.0499218838943427</v>
      </c>
      <c r="BU27" s="49">
        <f t="shared" si="88"/>
        <v>-0.0556104681793314</v>
      </c>
      <c r="BV27" s="49">
        <f t="shared" si="88"/>
        <v>-0.0520342437681625</v>
      </c>
      <c r="BW27" s="49">
        <f t="shared" si="88"/>
        <v>-0.0505240562176838</v>
      </c>
      <c r="BX27" s="49">
        <f t="shared" si="88"/>
        <v>-0.0543426569178096</v>
      </c>
      <c r="BY27" s="49">
        <f t="shared" si="88"/>
        <v>-0.0519304714724477</v>
      </c>
      <c r="BZ27" s="49">
        <f>SUM(BL27:BY27)</f>
        <v>-0.741172080629758</v>
      </c>
      <c r="CA27" s="49"/>
      <c r="CB27" s="49"/>
      <c r="CC27" s="50"/>
      <c r="CD27" s="49"/>
      <c r="CE27" s="49"/>
      <c r="CF27" s="49">
        <f t="shared" ref="CF27:CS27" si="89">AW27*$CD$30</f>
        <v>0.00230654097213412</v>
      </c>
      <c r="CG27" s="49">
        <f t="shared" si="89"/>
        <v>0.00247262373421098</v>
      </c>
      <c r="CH27" s="49">
        <f t="shared" si="89"/>
        <v>0.00219312154406854</v>
      </c>
      <c r="CI27" s="49">
        <f t="shared" si="89"/>
        <v>0.00220073115425825</v>
      </c>
      <c r="CJ27" s="49">
        <f t="shared" si="89"/>
        <v>0.00233963673708617</v>
      </c>
      <c r="CK27" s="49">
        <f t="shared" si="89"/>
        <v>0.00302619267864607</v>
      </c>
      <c r="CL27" s="49">
        <f t="shared" si="89"/>
        <v>0.00202800508169831</v>
      </c>
      <c r="CM27" s="49">
        <f t="shared" si="89"/>
        <v>0.00210132307193879</v>
      </c>
      <c r="CN27" s="49">
        <f t="shared" si="89"/>
        <v>0.00213731773601072</v>
      </c>
      <c r="CO27" s="49">
        <f t="shared" si="89"/>
        <v>0.00245692136397826</v>
      </c>
      <c r="CP27" s="49">
        <f t="shared" si="89"/>
        <v>0.00225448157543949</v>
      </c>
      <c r="CQ27" s="49">
        <f t="shared" si="89"/>
        <v>0.00217053428842609</v>
      </c>
      <c r="CR27" s="49">
        <f t="shared" si="89"/>
        <v>0.00238456967344442</v>
      </c>
      <c r="CS27" s="49">
        <f t="shared" si="89"/>
        <v>0.00224868377719971</v>
      </c>
      <c r="CT27" s="49">
        <v>2021</v>
      </c>
    </row>
    <row r="28" ht="22.5" customHeight="1" spans="1:98">
      <c r="A28" s="44" t="s">
        <v>310</v>
      </c>
      <c r="B28" s="44">
        <v>20.3</v>
      </c>
      <c r="C28" s="44">
        <v>23.5</v>
      </c>
      <c r="D28" s="44">
        <v>20.8</v>
      </c>
      <c r="E28" s="44">
        <v>27.3</v>
      </c>
      <c r="F28" s="44">
        <v>25.9</v>
      </c>
      <c r="G28" s="44">
        <v>35.6</v>
      </c>
      <c r="H28" s="44">
        <v>38</v>
      </c>
      <c r="I28" s="44">
        <v>32.4</v>
      </c>
      <c r="J28" s="44">
        <v>17.6</v>
      </c>
      <c r="K28" s="44">
        <v>28</v>
      </c>
      <c r="L28" s="44">
        <v>34.8</v>
      </c>
      <c r="M28" s="44">
        <v>23.9</v>
      </c>
      <c r="N28" s="44">
        <v>25.9</v>
      </c>
      <c r="O28" s="44">
        <v>26.4</v>
      </c>
      <c r="Q28" s="50"/>
      <c r="R28" s="49">
        <f>(B28-MIN($B$25:$O$29)/(MAX($B$25:$O$29)-MIN($B$25:$O$29)))</f>
        <v>20.4164639959078</v>
      </c>
      <c r="S28" s="49">
        <f>(C28-MIN($B$25:$O$29)/(MAX($B$25:$O$29)-MIN($B$25:$O$29)))</f>
        <v>23.6164639959078</v>
      </c>
      <c r="T28" s="49">
        <f>(D28-MIN($B$25:$O$29)/(MAX($B$25:$O$29)-MIN($B$25:$O$29)))</f>
        <v>20.9164639959078</v>
      </c>
      <c r="U28" s="49">
        <f>(E28-MIN($B$25:$O$29)/(MAX($B$25:$O$29)-MIN($B$25:$O$29)))</f>
        <v>27.4164639959078</v>
      </c>
      <c r="V28" s="49">
        <f>(F28-MIN($B$25:$O$29)/(MAX($B$25:$O$29)-MIN($B$25:$O$29)))</f>
        <v>26.0164639959078</v>
      </c>
      <c r="W28" s="49">
        <f>(G28-MIN($B$25:$O$29)/(MAX($B$25:$O$29)-MIN($B$25:$O$29)))</f>
        <v>35.7164639959078</v>
      </c>
      <c r="X28" s="49">
        <f>(H28-MIN($B$25:$O$29)/(MAX($B$25:$O$29)-MIN($B$25:$O$29)))</f>
        <v>38.1164639959078</v>
      </c>
      <c r="Y28" s="49">
        <f>(I28-MIN($B$25:$O$29)/(MAX($B$25:$O$29)-MIN($B$25:$O$29)))</f>
        <v>32.5164639959078</v>
      </c>
      <c r="Z28" s="49">
        <f>(J28-MIN($B$25:$O$29)/(MAX($B$25:$O$29)-MIN($B$25:$O$29)))</f>
        <v>17.7164639959078</v>
      </c>
      <c r="AA28" s="49">
        <f>(K28-MIN($B$25:$O$29)/(MAX($B$25:$O$29)-MIN($B$25:$O$29)))</f>
        <v>28.1164639959078</v>
      </c>
      <c r="AB28" s="49">
        <f>(L28-MIN($B$25:$O$29)/(MAX($B$25:$O$29)-MIN($B$25:$O$29)))</f>
        <v>34.9164639959078</v>
      </c>
      <c r="AC28" s="49">
        <f>(M28-MIN($B$25:$O$29)/(MAX($B$25:$O$29)-MIN($B$25:$O$29)))</f>
        <v>24.0164639959078</v>
      </c>
      <c r="AD28" s="49">
        <f>(N28-MIN($B$25:$O$29)/(MAX($B$25:$O$29)-MIN($B$25:$O$29)))</f>
        <v>26.0164639959078</v>
      </c>
      <c r="AE28" s="49">
        <f>(O28-MIN($B$25:$O$29)/(MAX($B$25:$O$29)-MIN($B$25:$O$29)))</f>
        <v>26.5164639959078</v>
      </c>
      <c r="AF28" s="50"/>
      <c r="AG28" s="49">
        <f t="shared" ref="AG28:AT28" si="90">R28+14.6944</f>
        <v>35.1108639959078</v>
      </c>
      <c r="AH28" s="49">
        <f t="shared" si="90"/>
        <v>38.3108639959078</v>
      </c>
      <c r="AI28" s="49">
        <f t="shared" si="90"/>
        <v>35.6108639959078</v>
      </c>
      <c r="AJ28" s="49">
        <f t="shared" si="90"/>
        <v>42.1108639959078</v>
      </c>
      <c r="AK28" s="49">
        <f t="shared" si="90"/>
        <v>40.7108639959078</v>
      </c>
      <c r="AL28" s="49">
        <f t="shared" si="90"/>
        <v>50.4108639959078</v>
      </c>
      <c r="AM28" s="49">
        <f t="shared" si="90"/>
        <v>52.8108639959078</v>
      </c>
      <c r="AN28" s="49">
        <f t="shared" si="90"/>
        <v>47.2108639959078</v>
      </c>
      <c r="AO28" s="49">
        <f t="shared" si="90"/>
        <v>32.4108639959078</v>
      </c>
      <c r="AP28" s="49">
        <f t="shared" si="90"/>
        <v>42.8108639959078</v>
      </c>
      <c r="AQ28" s="49">
        <f t="shared" si="90"/>
        <v>49.6108639959078</v>
      </c>
      <c r="AR28" s="49">
        <f t="shared" si="90"/>
        <v>38.7108639959078</v>
      </c>
      <c r="AS28" s="49">
        <f t="shared" si="90"/>
        <v>40.7108639959078</v>
      </c>
      <c r="AT28" s="49">
        <f t="shared" si="90"/>
        <v>41.2108639959078</v>
      </c>
      <c r="AU28" s="49">
        <f>SUM(AG28:AT28)</f>
        <v>587.75209594271</v>
      </c>
      <c r="AV28" s="50"/>
      <c r="AW28" s="49">
        <f t="shared" ref="AW28:BJ28" si="91">AG28/$AU$30</f>
        <v>0.0220040381161796</v>
      </c>
      <c r="AX28" s="49">
        <f t="shared" si="91"/>
        <v>0.0240094835526685</v>
      </c>
      <c r="AY28" s="49">
        <f t="shared" si="91"/>
        <v>0.022317388965631</v>
      </c>
      <c r="AZ28" s="49">
        <f t="shared" si="91"/>
        <v>0.0263909500084991</v>
      </c>
      <c r="BA28" s="49">
        <f t="shared" si="91"/>
        <v>0.0255135676300352</v>
      </c>
      <c r="BB28" s="49">
        <f t="shared" si="91"/>
        <v>0.0315925741093921</v>
      </c>
      <c r="BC28" s="49">
        <f t="shared" si="91"/>
        <v>0.0330966581867587</v>
      </c>
      <c r="BD28" s="49">
        <f t="shared" si="91"/>
        <v>0.0295871286729032</v>
      </c>
      <c r="BE28" s="49">
        <f t="shared" si="91"/>
        <v>0.0203119435291422</v>
      </c>
      <c r="BF28" s="49">
        <f t="shared" si="91"/>
        <v>0.026829641197731</v>
      </c>
      <c r="BG28" s="49">
        <f t="shared" si="91"/>
        <v>0.0310912127502699</v>
      </c>
      <c r="BH28" s="49">
        <f t="shared" si="91"/>
        <v>0.0242601642322296</v>
      </c>
      <c r="BI28" s="49">
        <f t="shared" si="91"/>
        <v>0.0255135676300352</v>
      </c>
      <c r="BJ28" s="49">
        <f t="shared" si="91"/>
        <v>0.0258269184794866</v>
      </c>
      <c r="BK28" s="49"/>
      <c r="BL28" s="49">
        <f t="shared" ref="BL28:BY28" si="92">AW28*LN(AW28)</f>
        <v>-0.0839790560067817</v>
      </c>
      <c r="BM28" s="49">
        <f t="shared" si="92"/>
        <v>-0.0895387201612212</v>
      </c>
      <c r="BN28" s="49">
        <f t="shared" si="92"/>
        <v>-0.0848593972159884</v>
      </c>
      <c r="BO28" s="49">
        <f t="shared" si="92"/>
        <v>-0.0959240867271573</v>
      </c>
      <c r="BP28" s="49">
        <f t="shared" si="92"/>
        <v>-0.0935976685219913</v>
      </c>
      <c r="BQ28" s="49">
        <f t="shared" si="92"/>
        <v>-0.109147073355093</v>
      </c>
      <c r="BR28" s="49">
        <f t="shared" si="92"/>
        <v>-0.112804100090572</v>
      </c>
      <c r="BS28" s="49">
        <f t="shared" si="92"/>
        <v>-0.104158996864931</v>
      </c>
      <c r="BT28" s="49">
        <f t="shared" si="92"/>
        <v>-0.079146426672813</v>
      </c>
      <c r="BU28" s="49">
        <f t="shared" si="92"/>
        <v>-0.0970762952773121</v>
      </c>
      <c r="BV28" s="49">
        <f t="shared" si="92"/>
        <v>-0.107912315440658</v>
      </c>
      <c r="BW28" s="49">
        <f t="shared" si="92"/>
        <v>-0.0902216004035958</v>
      </c>
      <c r="BX28" s="49">
        <f t="shared" si="92"/>
        <v>-0.0935976685219913</v>
      </c>
      <c r="BY28" s="49">
        <f t="shared" si="92"/>
        <v>-0.0944319429183698</v>
      </c>
      <c r="BZ28" s="49">
        <f>SUM(BL28:BY28)</f>
        <v>-1.33639534817848</v>
      </c>
      <c r="CA28" s="49"/>
      <c r="CB28" s="49"/>
      <c r="CC28" s="50"/>
      <c r="CD28" s="49"/>
      <c r="CE28" s="49"/>
      <c r="CF28" s="49">
        <f t="shared" ref="CF28:CS28" si="93">AW28*$CD$30</f>
        <v>0.00424095219734205</v>
      </c>
      <c r="CG28" s="49">
        <f t="shared" si="93"/>
        <v>0.00462747207999365</v>
      </c>
      <c r="CH28" s="49">
        <f t="shared" si="93"/>
        <v>0.00430134592900636</v>
      </c>
      <c r="CI28" s="49">
        <f t="shared" si="93"/>
        <v>0.00508646444064242</v>
      </c>
      <c r="CJ28" s="49">
        <f t="shared" si="93"/>
        <v>0.00491736199198235</v>
      </c>
      <c r="CK28" s="49">
        <f t="shared" si="93"/>
        <v>0.00608900038627001</v>
      </c>
      <c r="CL28" s="49">
        <f t="shared" si="93"/>
        <v>0.00637889029825871</v>
      </c>
      <c r="CM28" s="49">
        <f t="shared" si="93"/>
        <v>0.00570248050361841</v>
      </c>
      <c r="CN28" s="49">
        <f t="shared" si="93"/>
        <v>0.00391482604635476</v>
      </c>
      <c r="CO28" s="49">
        <f t="shared" si="93"/>
        <v>0.00517101566497246</v>
      </c>
      <c r="CP28" s="49">
        <f t="shared" si="93"/>
        <v>0.00599237041560711</v>
      </c>
      <c r="CQ28" s="49">
        <f t="shared" si="93"/>
        <v>0.0046757870653251</v>
      </c>
      <c r="CR28" s="49">
        <f t="shared" si="93"/>
        <v>0.00491736199198235</v>
      </c>
      <c r="CS28" s="49">
        <f t="shared" si="93"/>
        <v>0.00497775572364666</v>
      </c>
      <c r="CT28" s="49">
        <v>2021</v>
      </c>
    </row>
    <row r="29" ht="22.5" customHeight="1" spans="1:98">
      <c r="A29" s="44" t="s">
        <v>311</v>
      </c>
      <c r="B29" s="44">
        <v>10.67</v>
      </c>
      <c r="C29" s="44">
        <v>9.907</v>
      </c>
      <c r="D29" s="44">
        <v>7.853</v>
      </c>
      <c r="E29" s="44">
        <v>6.298</v>
      </c>
      <c r="F29" s="44">
        <v>7.382</v>
      </c>
      <c r="G29" s="44">
        <v>6.807</v>
      </c>
      <c r="H29" s="44">
        <v>5.495</v>
      </c>
      <c r="I29" s="44">
        <v>4.677</v>
      </c>
      <c r="J29" s="44">
        <v>5.056</v>
      </c>
      <c r="K29" s="44">
        <v>6.839</v>
      </c>
      <c r="L29" s="44">
        <v>5.244</v>
      </c>
      <c r="M29" s="44">
        <v>6.084</v>
      </c>
      <c r="N29" s="44">
        <v>5.408</v>
      </c>
      <c r="O29" s="44">
        <v>5.499</v>
      </c>
      <c r="Q29" s="50"/>
      <c r="R29" s="49">
        <f>(B29-MIN($B$25:$O$29)/(MAX($B$25:$O$29)-MIN($B$25:$O$29)))</f>
        <v>10.7864639959078</v>
      </c>
      <c r="S29" s="49">
        <f>(C29-MIN($B$25:$O$29)/(MAX($B$25:$O$29)-MIN($B$25:$O$29)))</f>
        <v>10.0234639959078</v>
      </c>
      <c r="T29" s="49">
        <f>(D29-MIN($B$25:$O$29)/(MAX($B$25:$O$29)-MIN($B$25:$O$29)))</f>
        <v>7.96946399590783</v>
      </c>
      <c r="U29" s="49">
        <f>(E29-MIN($B$25:$O$29)/(MAX($B$25:$O$29)-MIN($B$25:$O$29)))</f>
        <v>6.41446399590783</v>
      </c>
      <c r="V29" s="49">
        <f>(F29-MIN($B$25:$O$29)/(MAX($B$25:$O$29)-MIN($B$25:$O$29)))</f>
        <v>7.49846399590783</v>
      </c>
      <c r="W29" s="49">
        <f>(G29-MIN($B$25:$O$29)/(MAX($B$25:$O$29)-MIN($B$25:$O$29)))</f>
        <v>6.92346399590783</v>
      </c>
      <c r="X29" s="49">
        <f>(H29-MIN($B$25:$O$29)/(MAX($B$25:$O$29)-MIN($B$25:$O$29)))</f>
        <v>5.61146399590783</v>
      </c>
      <c r="Y29" s="49">
        <f>(I29-MIN($B$25:$O$29)/(MAX($B$25:$O$29)-MIN($B$25:$O$29)))</f>
        <v>4.79346399590783</v>
      </c>
      <c r="Z29" s="49">
        <f>(J29-MIN($B$25:$O$29)/(MAX($B$25:$O$29)-MIN($B$25:$O$29)))</f>
        <v>5.17246399590783</v>
      </c>
      <c r="AA29" s="49">
        <f>(K29-MIN($B$25:$O$29)/(MAX($B$25:$O$29)-MIN($B$25:$O$29)))</f>
        <v>6.95546399590783</v>
      </c>
      <c r="AB29" s="49">
        <f>(L29-MIN($B$25:$O$29)/(MAX($B$25:$O$29)-MIN($B$25:$O$29)))</f>
        <v>5.36046399590783</v>
      </c>
      <c r="AC29" s="49">
        <f>(M29-MIN($B$25:$O$29)/(MAX($B$25:$O$29)-MIN($B$25:$O$29)))</f>
        <v>6.20046399590783</v>
      </c>
      <c r="AD29" s="49">
        <f>(N29-MIN($B$25:$O$29)/(MAX($B$25:$O$29)-MIN($B$25:$O$29)))</f>
        <v>5.52446399590783</v>
      </c>
      <c r="AE29" s="49">
        <f>(O29-MIN($B$25:$O$29)/(MAX($B$25:$O$29)-MIN($B$25:$O$29)))</f>
        <v>5.61546399590783</v>
      </c>
      <c r="AF29" s="50"/>
      <c r="AG29" s="49">
        <f t="shared" ref="AG29:AT29" si="94">R29+14.6944</f>
        <v>25.4808639959078</v>
      </c>
      <c r="AH29" s="49">
        <f t="shared" si="94"/>
        <v>24.7178639959078</v>
      </c>
      <c r="AI29" s="49">
        <f t="shared" si="94"/>
        <v>22.6638639959078</v>
      </c>
      <c r="AJ29" s="49">
        <f t="shared" si="94"/>
        <v>21.1088639959078</v>
      </c>
      <c r="AK29" s="49">
        <f t="shared" si="94"/>
        <v>22.1928639959078</v>
      </c>
      <c r="AL29" s="49">
        <f t="shared" si="94"/>
        <v>21.6178639959078</v>
      </c>
      <c r="AM29" s="49">
        <f t="shared" si="94"/>
        <v>20.3058639959078</v>
      </c>
      <c r="AN29" s="49">
        <f t="shared" si="94"/>
        <v>19.4878639959078</v>
      </c>
      <c r="AO29" s="49">
        <f t="shared" si="94"/>
        <v>19.8668639959078</v>
      </c>
      <c r="AP29" s="49">
        <f t="shared" si="94"/>
        <v>21.6498639959078</v>
      </c>
      <c r="AQ29" s="49">
        <f t="shared" si="94"/>
        <v>20.0548639959078</v>
      </c>
      <c r="AR29" s="49">
        <f t="shared" si="94"/>
        <v>20.8948639959078</v>
      </c>
      <c r="AS29" s="49">
        <f t="shared" si="94"/>
        <v>20.2188639959078</v>
      </c>
      <c r="AT29" s="49">
        <f t="shared" si="94"/>
        <v>20.3098639959078</v>
      </c>
      <c r="AU29" s="49">
        <f>SUM(AG29:AT29)</f>
        <v>300.57109594271</v>
      </c>
      <c r="AV29" s="50"/>
      <c r="AW29" s="49">
        <f t="shared" ref="AW29:BJ29" si="95">AG29/$AU$30</f>
        <v>0.0159689007557459</v>
      </c>
      <c r="AX29" s="49">
        <f t="shared" si="95"/>
        <v>0.0154907273594831</v>
      </c>
      <c r="AY29" s="49">
        <f t="shared" si="95"/>
        <v>0.0142034820699368</v>
      </c>
      <c r="AZ29" s="49">
        <f t="shared" si="95"/>
        <v>0.013228960928143</v>
      </c>
      <c r="BA29" s="49">
        <f t="shared" si="95"/>
        <v>0.0139083055697536</v>
      </c>
      <c r="BB29" s="49">
        <f t="shared" si="95"/>
        <v>0.0135479520928845</v>
      </c>
      <c r="BC29" s="49">
        <f t="shared" si="95"/>
        <v>0.0127257194639241</v>
      </c>
      <c r="BD29" s="49">
        <f t="shared" si="95"/>
        <v>0.0122130774742216</v>
      </c>
      <c r="BE29" s="49">
        <f t="shared" si="95"/>
        <v>0.0124505974181058</v>
      </c>
      <c r="BF29" s="49">
        <f t="shared" si="95"/>
        <v>0.0135680065472494</v>
      </c>
      <c r="BG29" s="49">
        <f t="shared" si="95"/>
        <v>0.0125684173374995</v>
      </c>
      <c r="BH29" s="49">
        <f t="shared" si="95"/>
        <v>0.0130948467645778</v>
      </c>
      <c r="BI29" s="49">
        <f t="shared" si="95"/>
        <v>0.0126711964161195</v>
      </c>
      <c r="BJ29" s="49">
        <f t="shared" si="95"/>
        <v>0.0127282262707197</v>
      </c>
      <c r="BK29" s="49"/>
      <c r="BL29" s="49">
        <f t="shared" ref="BL29:BY29" si="96">AW29*LN(AW29)</f>
        <v>-0.0660651333539078</v>
      </c>
      <c r="BM29" s="49">
        <f t="shared" si="96"/>
        <v>-0.0645578180125132</v>
      </c>
      <c r="BN29" s="49">
        <f t="shared" si="96"/>
        <v>-0.0604254210801998</v>
      </c>
      <c r="BO29" s="49">
        <f t="shared" si="96"/>
        <v>-0.057219844386802</v>
      </c>
      <c r="BP29" s="49">
        <f t="shared" si="96"/>
        <v>-0.0594617489562733</v>
      </c>
      <c r="BQ29" s="49">
        <f t="shared" si="96"/>
        <v>-0.0582767852626631</v>
      </c>
      <c r="BR29" s="49">
        <f t="shared" si="96"/>
        <v>-0.0555366963586799</v>
      </c>
      <c r="BS29" s="49">
        <f t="shared" si="96"/>
        <v>-0.0538016348390294</v>
      </c>
      <c r="BT29" s="49">
        <f t="shared" si="96"/>
        <v>-0.0546081543321661</v>
      </c>
      <c r="BU29" s="49">
        <f t="shared" si="96"/>
        <v>-0.0583429806068766</v>
      </c>
      <c r="BV29" s="49">
        <f t="shared" si="96"/>
        <v>-0.055006535294513</v>
      </c>
      <c r="BW29" s="49">
        <f t="shared" si="96"/>
        <v>-0.0567731861479415</v>
      </c>
      <c r="BX29" s="49">
        <f t="shared" si="96"/>
        <v>-0.0553531567595923</v>
      </c>
      <c r="BY29" s="49">
        <f t="shared" si="96"/>
        <v>-0.0555451293361848</v>
      </c>
      <c r="BZ29" s="49">
        <f>SUM(BL29:BY29)</f>
        <v>-0.810974224727343</v>
      </c>
      <c r="CA29" s="49"/>
      <c r="CB29" s="49"/>
      <c r="CC29" s="50"/>
      <c r="CD29" s="49"/>
      <c r="CE29" s="49"/>
      <c r="CF29" s="49">
        <f t="shared" ref="CF29:CS29" si="97">AW29*$CD$30</f>
        <v>0.00307776892548739</v>
      </c>
      <c r="CG29" s="49">
        <f t="shared" si="97"/>
        <v>0.00298560809096765</v>
      </c>
      <c r="CH29" s="49">
        <f t="shared" si="97"/>
        <v>0.00273751064129066</v>
      </c>
      <c r="CI29" s="49">
        <f t="shared" si="97"/>
        <v>0.00254968613581464</v>
      </c>
      <c r="CJ29" s="49">
        <f t="shared" si="97"/>
        <v>0.00268061974606287</v>
      </c>
      <c r="CK29" s="49">
        <f t="shared" si="97"/>
        <v>0.00261116695464891</v>
      </c>
      <c r="CL29" s="49">
        <f t="shared" si="97"/>
        <v>0.00245269380276176</v>
      </c>
      <c r="CM29" s="49">
        <f t="shared" si="97"/>
        <v>0.00235388965775894</v>
      </c>
      <c r="CN29" s="49">
        <f t="shared" si="97"/>
        <v>0.00239966810636049</v>
      </c>
      <c r="CO29" s="49">
        <f t="shared" si="97"/>
        <v>0.00261503215347543</v>
      </c>
      <c r="CP29" s="49">
        <f t="shared" si="97"/>
        <v>0.00242237614946627</v>
      </c>
      <c r="CQ29" s="49">
        <f t="shared" si="97"/>
        <v>0.00252383761866232</v>
      </c>
      <c r="CR29" s="49">
        <f t="shared" si="97"/>
        <v>0.00244218529345217</v>
      </c>
      <c r="CS29" s="49">
        <f t="shared" si="97"/>
        <v>0.00245317695261507</v>
      </c>
      <c r="CT29" s="49">
        <v>2021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1595.65547971355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-4.1579363175473</v>
      </c>
      <c r="CA30" s="49">
        <f>-1/(LN(700))</f>
        <v>-0.152646578710193</v>
      </c>
      <c r="CB30" s="49">
        <f>BZ30*CA30</f>
        <v>0.634694753368454</v>
      </c>
      <c r="CC30" s="50">
        <f>1-CB30</f>
        <v>0.365305246631546</v>
      </c>
      <c r="CD30" s="49">
        <f>CC30/(CC9+CC14+CC19+CC24+CC30)</f>
        <v>0.192735177741019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2021</v>
      </c>
      <c r="CF34" s="40">
        <f>SUM(CF2+CF3+CF4+CF5+CF6+CF7+CF8+CF10+CF11+CF12+CF13+CF15+CF16+CF17+CF18+CF20+CF21+CF22+CF23+CF25+CF26+CF27+CF28+CF29)</f>
        <v>0.0841788538554596</v>
      </c>
      <c r="CG34" s="40">
        <f t="shared" ref="CF34:CS34" si="98">SUM(CG2+CG3+CG4+CG5+CG6+CG7+CG8+CG10+CG11+CG12+CG13+CG15+CG16+CG17+CG18+CG20+CG21+CG22+CG23+CG25+CG26+CG27+CG28+CG29)</f>
        <v>0.076988603963038</v>
      </c>
      <c r="CH34" s="40">
        <f t="shared" si="98"/>
        <v>0.073154329630719</v>
      </c>
      <c r="CI34" s="40">
        <f t="shared" si="98"/>
        <v>0.0690182494127882</v>
      </c>
      <c r="CJ34" s="40">
        <f t="shared" si="98"/>
        <v>0.0724165418919257</v>
      </c>
      <c r="CK34" s="40">
        <f t="shared" si="98"/>
        <v>0.0746000491327446</v>
      </c>
      <c r="CL34" s="40">
        <f t="shared" si="98"/>
        <v>0.0690251304996809</v>
      </c>
      <c r="CM34" s="40">
        <f t="shared" si="98"/>
        <v>0.0649441852567672</v>
      </c>
      <c r="CN34" s="40">
        <f t="shared" si="98"/>
        <v>0.0669338363786453</v>
      </c>
      <c r="CO34" s="40">
        <f t="shared" si="98"/>
        <v>0.0717723995075218</v>
      </c>
      <c r="CP34" s="40">
        <f t="shared" si="98"/>
        <v>0.0698936455988715</v>
      </c>
      <c r="CQ34" s="40">
        <f t="shared" si="98"/>
        <v>0.0681154284423751</v>
      </c>
      <c r="CR34" s="40">
        <f t="shared" si="98"/>
        <v>0.0699807206463802</v>
      </c>
      <c r="CS34" s="40">
        <f t="shared" si="98"/>
        <v>0.0689780257830828</v>
      </c>
      <c r="CT34" s="49">
        <f>SUM(CF34:CS34)</f>
        <v>1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H144"/>
  <sheetViews>
    <sheetView zoomScale="90" zoomScaleNormal="90" topLeftCell="A3" workbookViewId="0">
      <selection activeCell="CL113" sqref="CL113:CP127"/>
    </sheetView>
  </sheetViews>
  <sheetFormatPr defaultColWidth="9" defaultRowHeight="23.25"/>
  <cols>
    <col min="1" max="1" width="40.625" style="9" customWidth="1"/>
    <col min="2" max="2" width="10.7833333333333" style="9" customWidth="1"/>
    <col min="3" max="3" width="10.0333333333333" style="9" customWidth="1"/>
    <col min="4" max="4" width="8.35" style="9" customWidth="1"/>
    <col min="5" max="5" width="10.4083333333333" style="9" customWidth="1"/>
    <col min="6" max="6" width="8.35" style="9" customWidth="1"/>
    <col min="7" max="7" width="14.1583333333333" style="9" customWidth="1"/>
    <col min="8" max="9" width="10.6" style="9" customWidth="1"/>
    <col min="10" max="11" width="8.35" style="9" customWidth="1"/>
    <col min="12" max="12" width="9.85" style="9" customWidth="1"/>
    <col min="13" max="14" width="8.35" style="9" customWidth="1"/>
    <col min="15" max="15" width="12.2833333333333" style="9" customWidth="1"/>
    <col min="16" max="16" width="9" style="9"/>
    <col min="17" max="17" width="18.675" style="9" hidden="1" customWidth="1"/>
    <col min="18" max="18" width="12.3416666666667" style="9" hidden="1" customWidth="1"/>
    <col min="19" max="19" width="13.0083333333333" style="9" hidden="1" customWidth="1"/>
    <col min="20" max="22" width="12.3416666666667" style="9" hidden="1" customWidth="1"/>
    <col min="23" max="23" width="12.675" style="9" hidden="1" customWidth="1"/>
    <col min="24" max="30" width="12.3416666666667" style="9" hidden="1" customWidth="1"/>
    <col min="31" max="31" width="13.0083333333333" style="9" hidden="1" customWidth="1"/>
    <col min="32" max="32" width="25.9" style="9" hidden="1" customWidth="1"/>
    <col min="33" max="37" width="12.3416666666667" style="9" hidden="1" customWidth="1"/>
    <col min="38" max="38" width="12.675" style="9" hidden="1" customWidth="1"/>
    <col min="39" max="47" width="12.3416666666667" style="9" hidden="1" customWidth="1"/>
    <col min="48" max="48" width="5.675" style="9" hidden="1" customWidth="1"/>
    <col min="49" max="53" width="12.3416666666667" style="9" hidden="1" customWidth="1"/>
    <col min="54" max="54" width="12.675" style="9" hidden="1" customWidth="1"/>
    <col min="55" max="62" width="12.3416666666667" style="9" hidden="1" customWidth="1"/>
    <col min="63" max="63" width="8.34166666666667" style="9" hidden="1" customWidth="1"/>
    <col min="64" max="79" width="13.0083333333333" style="9" hidden="1" customWidth="1"/>
    <col min="80" max="80" width="12.3416666666667" style="9" hidden="1" customWidth="1"/>
    <col min="81" max="87" width="12.2916666666667" style="9" customWidth="1"/>
    <col min="88" max="88" width="10.9166666666667" style="9" hidden="1" customWidth="1"/>
    <col min="89" max="89" width="12.2916666666667" style="9" hidden="1" customWidth="1"/>
    <col min="90" max="95" width="12.2916666666667" style="9" customWidth="1"/>
    <col min="96" max="97" width="12.2916666666667" style="9" hidden="1" customWidth="1"/>
    <col min="98" max="98" width="25.9" style="9" hidden="1" customWidth="1"/>
    <col min="99" max="99" width="10.9166666666667" style="9" hidden="1" customWidth="1"/>
    <col min="100" max="104" width="9" style="9"/>
    <col min="105" max="105" width="15.625" style="9" customWidth="1"/>
    <col min="106" max="16384" width="9" style="9"/>
  </cols>
  <sheetData>
    <row r="1" ht="68" customHeight="1" spans="1:99">
      <c r="A1" s="10"/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Q1" s="21" t="s">
        <v>14</v>
      </c>
      <c r="R1" s="10" t="s">
        <v>0</v>
      </c>
      <c r="S1" s="10" t="s">
        <v>1</v>
      </c>
      <c r="T1" s="10" t="s">
        <v>2</v>
      </c>
      <c r="U1" s="10" t="s">
        <v>3</v>
      </c>
      <c r="V1" s="10" t="s">
        <v>4</v>
      </c>
      <c r="W1" s="10" t="s">
        <v>5</v>
      </c>
      <c r="X1" s="10" t="s">
        <v>6</v>
      </c>
      <c r="Y1" s="10" t="s">
        <v>7</v>
      </c>
      <c r="Z1" s="10" t="s">
        <v>8</v>
      </c>
      <c r="AA1" s="10" t="s">
        <v>9</v>
      </c>
      <c r="AB1" s="10" t="s">
        <v>10</v>
      </c>
      <c r="AC1" s="10" t="s">
        <v>11</v>
      </c>
      <c r="AD1" s="10" t="s">
        <v>12</v>
      </c>
      <c r="AE1" s="10" t="s">
        <v>13</v>
      </c>
      <c r="AF1" s="21" t="s">
        <v>15</v>
      </c>
      <c r="AG1" s="10" t="s">
        <v>0</v>
      </c>
      <c r="AH1" s="10" t="s">
        <v>1</v>
      </c>
      <c r="AI1" s="10" t="s">
        <v>2</v>
      </c>
      <c r="AJ1" s="10" t="s">
        <v>3</v>
      </c>
      <c r="AK1" s="10" t="s">
        <v>4</v>
      </c>
      <c r="AL1" s="10" t="s">
        <v>5</v>
      </c>
      <c r="AM1" s="10" t="s">
        <v>6</v>
      </c>
      <c r="AN1" s="10" t="s">
        <v>7</v>
      </c>
      <c r="AO1" s="10" t="s">
        <v>8</v>
      </c>
      <c r="AP1" s="10" t="s">
        <v>9</v>
      </c>
      <c r="AQ1" s="10" t="s">
        <v>10</v>
      </c>
      <c r="AR1" s="10" t="s">
        <v>11</v>
      </c>
      <c r="AS1" s="10" t="s">
        <v>12</v>
      </c>
      <c r="AT1" s="10" t="s">
        <v>13</v>
      </c>
      <c r="AU1" s="25"/>
      <c r="AV1" s="25" t="s">
        <v>16</v>
      </c>
      <c r="AW1" s="10" t="s">
        <v>0</v>
      </c>
      <c r="AX1" s="10" t="s">
        <v>1</v>
      </c>
      <c r="AY1" s="10" t="s">
        <v>2</v>
      </c>
      <c r="AZ1" s="10" t="s">
        <v>3</v>
      </c>
      <c r="BA1" s="10" t="s">
        <v>4</v>
      </c>
      <c r="BB1" s="10" t="s">
        <v>5</v>
      </c>
      <c r="BC1" s="10" t="s">
        <v>6</v>
      </c>
      <c r="BD1" s="10" t="s">
        <v>7</v>
      </c>
      <c r="BE1" s="10" t="s">
        <v>8</v>
      </c>
      <c r="BF1" s="10" t="s">
        <v>9</v>
      </c>
      <c r="BG1" s="10" t="s">
        <v>10</v>
      </c>
      <c r="BH1" s="10" t="s">
        <v>11</v>
      </c>
      <c r="BI1" s="10" t="s">
        <v>12</v>
      </c>
      <c r="BJ1" s="10" t="s">
        <v>13</v>
      </c>
      <c r="BK1" s="25" t="s">
        <v>17</v>
      </c>
      <c r="BL1" s="10" t="s">
        <v>0</v>
      </c>
      <c r="BM1" s="10" t="s">
        <v>1</v>
      </c>
      <c r="BN1" s="10" t="s">
        <v>2</v>
      </c>
      <c r="BO1" s="10" t="s">
        <v>3</v>
      </c>
      <c r="BP1" s="10" t="s">
        <v>4</v>
      </c>
      <c r="BQ1" s="10" t="s">
        <v>5</v>
      </c>
      <c r="BR1" s="10" t="s">
        <v>6</v>
      </c>
      <c r="BS1" s="10" t="s">
        <v>7</v>
      </c>
      <c r="BT1" s="10" t="s">
        <v>8</v>
      </c>
      <c r="BU1" s="10" t="s">
        <v>9</v>
      </c>
      <c r="BV1" s="10" t="s">
        <v>10</v>
      </c>
      <c r="BW1" s="10" t="s">
        <v>11</v>
      </c>
      <c r="BX1" s="10" t="s">
        <v>12</v>
      </c>
      <c r="BY1" s="10" t="s">
        <v>13</v>
      </c>
      <c r="BZ1" s="25"/>
      <c r="CA1" s="25"/>
      <c r="CB1" s="25" t="s">
        <v>18</v>
      </c>
      <c r="CC1" s="25" t="s">
        <v>19</v>
      </c>
      <c r="CD1" s="25" t="s">
        <v>20</v>
      </c>
      <c r="CE1" s="25" t="s">
        <v>21</v>
      </c>
      <c r="CF1" s="10" t="s">
        <v>0</v>
      </c>
      <c r="CG1" s="10" t="s">
        <v>1</v>
      </c>
      <c r="CH1" s="10" t="s">
        <v>2</v>
      </c>
      <c r="CI1" s="10" t="s">
        <v>3</v>
      </c>
      <c r="CJ1" s="10" t="s">
        <v>4</v>
      </c>
      <c r="CK1" s="10" t="s">
        <v>5</v>
      </c>
      <c r="CL1" s="10" t="s">
        <v>6</v>
      </c>
      <c r="CM1" s="10" t="s">
        <v>7</v>
      </c>
      <c r="CN1" s="10" t="s">
        <v>8</v>
      </c>
      <c r="CO1" s="10" t="s">
        <v>9</v>
      </c>
      <c r="CP1" s="10" t="s">
        <v>10</v>
      </c>
      <c r="CQ1" s="10" t="s">
        <v>11</v>
      </c>
      <c r="CR1" s="10" t="s">
        <v>12</v>
      </c>
      <c r="CS1" s="10" t="s">
        <v>13</v>
      </c>
      <c r="CT1" s="25"/>
      <c r="CU1" s="15"/>
    </row>
    <row r="2" ht="35" customHeight="1" spans="1:99">
      <c r="A2" s="11" t="s">
        <v>22</v>
      </c>
      <c r="B2" s="12">
        <v>15.794</v>
      </c>
      <c r="C2" s="12">
        <v>8.258</v>
      </c>
      <c r="D2" s="12">
        <v>8.225</v>
      </c>
      <c r="E2" s="12">
        <v>5.303</v>
      </c>
      <c r="F2" s="12">
        <v>3.786</v>
      </c>
      <c r="G2" s="12">
        <v>2.196</v>
      </c>
      <c r="H2" s="12">
        <v>6.087</v>
      </c>
      <c r="I2" s="12">
        <v>7.065</v>
      </c>
      <c r="J2" s="12">
        <v>9.745</v>
      </c>
      <c r="K2" s="12">
        <v>8.153</v>
      </c>
      <c r="L2" s="12">
        <v>4.075</v>
      </c>
      <c r="M2" s="12">
        <v>7.729</v>
      </c>
      <c r="N2" s="12">
        <v>4.147</v>
      </c>
      <c r="O2" s="12">
        <v>3.594</v>
      </c>
      <c r="Q2" s="22" t="s">
        <v>312</v>
      </c>
      <c r="R2" s="13">
        <f>(B2-MIN($B$2:$O$8)/(MAX($B$2:$O$8)-MIN($B$2:$O$8)))</f>
        <v>15.7682823743343</v>
      </c>
      <c r="S2" s="13">
        <f>(C2-MIN($B$2:$O$8)/(MAX($B$2:$O$8)-MIN($B$2:$O$8)))</f>
        <v>8.23228237433433</v>
      </c>
      <c r="T2" s="13">
        <f>(D2-MIN($B$2:$O$8)/(MAX($B$2:$O$8)-MIN($B$2:$O$8)))</f>
        <v>8.19928237433433</v>
      </c>
      <c r="U2" s="13">
        <f>(E2-MIN($B$2:$O$8)/(MAX($B$2:$O$8)-MIN($B$2:$O$8)))</f>
        <v>5.27728237433433</v>
      </c>
      <c r="V2" s="13">
        <f>(F2-MIN($B$2:$O$8)/(MAX($B$2:$O$8)-MIN($B$2:$O$8)))</f>
        <v>3.76028237433433</v>
      </c>
      <c r="W2" s="13">
        <f>(G2-MIN($B$2:$O$8)/(MAX($B$2:$O$8)-MIN($B$2:$O$8)))</f>
        <v>2.17028237433433</v>
      </c>
      <c r="X2" s="13">
        <f>(H2-MIN($B$2:$O$8)/(MAX($B$2:$O$8)-MIN($B$2:$O$8)))</f>
        <v>6.06128237433433</v>
      </c>
      <c r="Y2" s="13">
        <f>(I2-MIN($B$2:$O$8)/(MAX($B$2:$O$8)-MIN($B$2:$O$8)))</f>
        <v>7.03928237433433</v>
      </c>
      <c r="Z2" s="13">
        <f>(J2-MIN($B$2:$O$8)/(MAX($B$2:$O$8)-MIN($B$2:$O$8)))</f>
        <v>9.71928237433433</v>
      </c>
      <c r="AA2" s="13">
        <f>(K2-MIN($B$2:$O$8)/(MAX($B$2:$O$8)-MIN($B$2:$O$8)))</f>
        <v>8.12728237433433</v>
      </c>
      <c r="AB2" s="13">
        <f>(L2-MIN($B$2:$O$8)/(MAX($B$2:$O$8)-MIN($B$2:$O$8)))</f>
        <v>4.04928237433433</v>
      </c>
      <c r="AC2" s="13">
        <f>(M2-MIN($B$2:$O$8)/(MAX($B$2:$O$8)-MIN($B$2:$O$8)))</f>
        <v>7.70328237433433</v>
      </c>
      <c r="AD2" s="13">
        <f>(N2-MIN($B$2:$O$8)/(MAX($B$2:$O$8)-MIN($B$2:$O$8)))</f>
        <v>4.12128237433433</v>
      </c>
      <c r="AE2" s="13">
        <f>(O2-MIN($B$2:$O$8)/(MAX($B$2:$O$8)-MIN($B$2:$O$8)))</f>
        <v>3.56828237433433</v>
      </c>
      <c r="AF2" s="23" t="s">
        <v>24</v>
      </c>
      <c r="AG2" s="13">
        <f t="shared" ref="AG2:AT2" si="0">R2+0.0001</f>
        <v>15.7683823743343</v>
      </c>
      <c r="AH2" s="13">
        <f t="shared" si="0"/>
        <v>8.23238237433433</v>
      </c>
      <c r="AI2" s="13">
        <f t="shared" si="0"/>
        <v>8.19938237433433</v>
      </c>
      <c r="AJ2" s="13">
        <f t="shared" si="0"/>
        <v>5.27738237433433</v>
      </c>
      <c r="AK2" s="13">
        <f t="shared" si="0"/>
        <v>3.76038237433433</v>
      </c>
      <c r="AL2" s="13">
        <f t="shared" si="0"/>
        <v>2.17038237433433</v>
      </c>
      <c r="AM2" s="13">
        <f t="shared" si="0"/>
        <v>6.06138237433433</v>
      </c>
      <c r="AN2" s="13">
        <f t="shared" si="0"/>
        <v>7.03938237433433</v>
      </c>
      <c r="AO2" s="13">
        <f t="shared" si="0"/>
        <v>9.71938237433433</v>
      </c>
      <c r="AP2" s="13">
        <f t="shared" si="0"/>
        <v>8.12738237433433</v>
      </c>
      <c r="AQ2" s="13">
        <f t="shared" si="0"/>
        <v>4.04938237433433</v>
      </c>
      <c r="AR2" s="13">
        <f t="shared" si="0"/>
        <v>7.70338237433433</v>
      </c>
      <c r="AS2" s="13">
        <f t="shared" si="0"/>
        <v>4.12138237433433</v>
      </c>
      <c r="AT2" s="13">
        <f t="shared" si="0"/>
        <v>3.56838237433433</v>
      </c>
      <c r="AU2" s="13">
        <f t="shared" ref="AU2:AU8" si="1">SUM(AG2:AT2)</f>
        <v>93.7983532406806</v>
      </c>
      <c r="AV2" s="22" t="s">
        <v>25</v>
      </c>
      <c r="AW2" s="13">
        <f t="shared" ref="AW2:BJ2" si="2">AG2/$AU$9</f>
        <v>0.0469354824161068</v>
      </c>
      <c r="AX2" s="13">
        <f t="shared" si="2"/>
        <v>0.0245041519796065</v>
      </c>
      <c r="AY2" s="13">
        <f t="shared" si="2"/>
        <v>0.0244059256122492</v>
      </c>
      <c r="AZ2" s="13">
        <f t="shared" si="2"/>
        <v>0.0157084272662495</v>
      </c>
      <c r="BA2" s="13">
        <f t="shared" si="2"/>
        <v>0.0111929909244009</v>
      </c>
      <c r="BB2" s="13">
        <f t="shared" si="2"/>
        <v>0.00646026595173162</v>
      </c>
      <c r="BC2" s="13">
        <f t="shared" si="2"/>
        <v>0.0180420476301317</v>
      </c>
      <c r="BD2" s="13">
        <f t="shared" si="2"/>
        <v>0.0209531199718112</v>
      </c>
      <c r="BE2" s="13">
        <f t="shared" si="2"/>
        <v>0.0289302916238575</v>
      </c>
      <c r="BF2" s="13">
        <f t="shared" si="2"/>
        <v>0.0241916135380151</v>
      </c>
      <c r="BG2" s="13">
        <f t="shared" si="2"/>
        <v>0.0120532157779238</v>
      </c>
      <c r="BH2" s="13">
        <f t="shared" si="2"/>
        <v>0.0229295535453033</v>
      </c>
      <c r="BI2" s="13">
        <f t="shared" si="2"/>
        <v>0.0122675278521578</v>
      </c>
      <c r="BJ2" s="13">
        <f t="shared" si="2"/>
        <v>0.0106214920597767</v>
      </c>
      <c r="BK2" s="22" t="s">
        <v>26</v>
      </c>
      <c r="BL2" s="13">
        <f t="shared" ref="BL2:BY2" si="3">AW2*LN(AW2)</f>
        <v>-0.143574764653461</v>
      </c>
      <c r="BM2" s="13">
        <f t="shared" si="3"/>
        <v>-0.0908837606571621</v>
      </c>
      <c r="BN2" s="13">
        <f t="shared" si="3"/>
        <v>-0.0906174768657033</v>
      </c>
      <c r="BO2" s="13">
        <f t="shared" si="3"/>
        <v>-0.0652458628294054</v>
      </c>
      <c r="BP2" s="13">
        <f t="shared" si="3"/>
        <v>-0.0502841480329362</v>
      </c>
      <c r="BQ2" s="13">
        <f t="shared" si="3"/>
        <v>-0.0325732087141964</v>
      </c>
      <c r="BR2" s="13">
        <f t="shared" si="3"/>
        <v>-0.0724397281328038</v>
      </c>
      <c r="BS2" s="13">
        <f t="shared" si="3"/>
        <v>-0.0809936088640698</v>
      </c>
      <c r="BT2" s="13">
        <f t="shared" si="3"/>
        <v>-0.102496148870514</v>
      </c>
      <c r="BU2" s="13">
        <f t="shared" si="3"/>
        <v>-0.0900351196356733</v>
      </c>
      <c r="BV2" s="13">
        <f t="shared" si="3"/>
        <v>-0.0532562152802605</v>
      </c>
      <c r="BW2" s="13">
        <f t="shared" si="3"/>
        <v>-0.0865666004916701</v>
      </c>
      <c r="BX2" s="13">
        <f t="shared" si="3"/>
        <v>-0.0539869306784643</v>
      </c>
      <c r="BY2" s="13">
        <f t="shared" si="3"/>
        <v>-0.0482733619862129</v>
      </c>
      <c r="BZ2" s="13">
        <f t="shared" ref="BZ2:BZ8" si="4">SUM(BL2:BY2)</f>
        <v>-1.06122693569253</v>
      </c>
      <c r="CA2" s="22" t="s">
        <v>27</v>
      </c>
      <c r="CB2" s="22" t="s">
        <v>28</v>
      </c>
      <c r="CC2" s="22" t="s">
        <v>313</v>
      </c>
      <c r="CD2" s="22" t="s">
        <v>30</v>
      </c>
      <c r="CE2" s="22" t="s">
        <v>31</v>
      </c>
      <c r="CF2" s="13">
        <f t="shared" ref="CF2:CS2" si="5">AW2*$CD$9</f>
        <v>0.00910107945371276</v>
      </c>
      <c r="CG2" s="13">
        <f t="shared" si="5"/>
        <v>0.00475150616616907</v>
      </c>
      <c r="CH2" s="13">
        <f t="shared" si="5"/>
        <v>0.00473245946785578</v>
      </c>
      <c r="CI2" s="13">
        <f t="shared" si="5"/>
        <v>0.00304596090811551</v>
      </c>
      <c r="CJ2" s="13">
        <f t="shared" si="5"/>
        <v>0.0021703899583804</v>
      </c>
      <c r="CK2" s="13">
        <f t="shared" si="5"/>
        <v>0.0012526854032856</v>
      </c>
      <c r="CL2" s="13">
        <f t="shared" si="5"/>
        <v>0.00349846428622515</v>
      </c>
      <c r="CM2" s="13">
        <f t="shared" si="5"/>
        <v>0.00406293916350988</v>
      </c>
      <c r="CN2" s="13">
        <f t="shared" si="5"/>
        <v>0.00560976193561937</v>
      </c>
      <c r="CO2" s="13">
        <f t="shared" si="5"/>
        <v>0.00469090303517224</v>
      </c>
      <c r="CP2" s="13">
        <f t="shared" si="5"/>
        <v>0.00233719286179072</v>
      </c>
      <c r="CQ2" s="13">
        <f t="shared" si="5"/>
        <v>0.00444618182048029</v>
      </c>
      <c r="CR2" s="13">
        <f t="shared" si="5"/>
        <v>0.00237874929447426</v>
      </c>
      <c r="CS2" s="13">
        <f t="shared" si="5"/>
        <v>0.00205957280455763</v>
      </c>
      <c r="CT2" s="27" t="s">
        <v>22</v>
      </c>
      <c r="CU2" s="15"/>
    </row>
    <row r="3" ht="18.5" customHeight="1" spans="1:99">
      <c r="A3" s="11" t="s">
        <v>43</v>
      </c>
      <c r="B3" s="12">
        <v>5.218</v>
      </c>
      <c r="C3" s="12">
        <v>3.109</v>
      </c>
      <c r="D3" s="12">
        <v>2.436</v>
      </c>
      <c r="E3" s="12">
        <v>1.42</v>
      </c>
      <c r="F3" s="12">
        <v>1.674</v>
      </c>
      <c r="G3" s="12">
        <v>0.968</v>
      </c>
      <c r="H3" s="12">
        <v>1.917</v>
      </c>
      <c r="I3" s="12">
        <v>1.572</v>
      </c>
      <c r="J3" s="12">
        <v>2.167</v>
      </c>
      <c r="K3" s="12">
        <v>1.729</v>
      </c>
      <c r="L3" s="12">
        <v>0.972</v>
      </c>
      <c r="M3" s="12">
        <v>1.136</v>
      </c>
      <c r="N3" s="12">
        <v>0.901</v>
      </c>
      <c r="O3" s="12">
        <v>1.081</v>
      </c>
      <c r="Q3" s="13"/>
      <c r="R3" s="13">
        <f>(B3-MIN($B$2:$O$8)/(MAX($B$2:$O$8)-MIN($B$2:$O$8)))</f>
        <v>5.19228237433433</v>
      </c>
      <c r="S3" s="13">
        <f>(C3-MIN($B$2:$O$8)/(MAX($B$2:$O$8)-MIN($B$2:$O$8)))</f>
        <v>3.08328237433433</v>
      </c>
      <c r="T3" s="13">
        <f>(D3-MIN($B$2:$O$8)/(MAX($B$2:$O$8)-MIN($B$2:$O$8)))</f>
        <v>2.41028237433433</v>
      </c>
      <c r="U3" s="13">
        <f>(E3-MIN($B$2:$O$8)/(MAX($B$2:$O$8)-MIN($B$2:$O$8)))</f>
        <v>1.39428237433433</v>
      </c>
      <c r="V3" s="13">
        <f>(F3-MIN($B$2:$O$8)/(MAX($B$2:$O$8)-MIN($B$2:$O$8)))</f>
        <v>1.64828237433433</v>
      </c>
      <c r="W3" s="13">
        <f>(G3-MIN($B$2:$O$8)/(MAX($B$2:$O$8)-MIN($B$2:$O$8)))</f>
        <v>0.942282374334329</v>
      </c>
      <c r="X3" s="13">
        <f>(H3-MIN($B$2:$O$8)/(MAX($B$2:$O$8)-MIN($B$2:$O$8)))</f>
        <v>1.89128237433433</v>
      </c>
      <c r="Y3" s="13">
        <f>(I3-MIN($B$2:$O$8)/(MAX($B$2:$O$8)-MIN($B$2:$O$8)))</f>
        <v>1.54628237433433</v>
      </c>
      <c r="Z3" s="13">
        <f>(J3-MIN($B$2:$O$8)/(MAX($B$2:$O$8)-MIN($B$2:$O$8)))</f>
        <v>2.14128237433433</v>
      </c>
      <c r="AA3" s="13">
        <f>(K3-MIN($B$2:$O$8)/(MAX($B$2:$O$8)-MIN($B$2:$O$8)))</f>
        <v>1.70328237433433</v>
      </c>
      <c r="AB3" s="13">
        <f>(L3-MIN($B$2:$O$8)/(MAX($B$2:$O$8)-MIN($B$2:$O$8)))</f>
        <v>0.946282374334329</v>
      </c>
      <c r="AC3" s="13">
        <f>(M3-MIN($B$2:$O$8)/(MAX($B$2:$O$8)-MIN($B$2:$O$8)))</f>
        <v>1.11028237433433</v>
      </c>
      <c r="AD3" s="13">
        <f>(N3-MIN($B$2:$O$8)/(MAX($B$2:$O$8)-MIN($B$2:$O$8)))</f>
        <v>0.875282374334329</v>
      </c>
      <c r="AE3" s="13">
        <f>(O3-MIN($B$2:$O$8)/(MAX($B$2:$O$8)-MIN($B$2:$O$8)))</f>
        <v>1.05528237433433</v>
      </c>
      <c r="AF3" s="24"/>
      <c r="AG3" s="13">
        <f t="shared" ref="AG3:AT3" si="6">R3+0.0001</f>
        <v>5.19238237433433</v>
      </c>
      <c r="AH3" s="13">
        <f t="shared" si="6"/>
        <v>3.08338237433433</v>
      </c>
      <c r="AI3" s="13">
        <f t="shared" si="6"/>
        <v>2.41038237433433</v>
      </c>
      <c r="AJ3" s="13">
        <f t="shared" si="6"/>
        <v>1.39438237433433</v>
      </c>
      <c r="AK3" s="13">
        <f t="shared" si="6"/>
        <v>1.64838237433433</v>
      </c>
      <c r="AL3" s="13">
        <f t="shared" si="6"/>
        <v>0.942382374334329</v>
      </c>
      <c r="AM3" s="13">
        <f t="shared" si="6"/>
        <v>1.89138237433433</v>
      </c>
      <c r="AN3" s="13">
        <f t="shared" si="6"/>
        <v>1.54638237433433</v>
      </c>
      <c r="AO3" s="13">
        <f t="shared" si="6"/>
        <v>2.14138237433433</v>
      </c>
      <c r="AP3" s="13">
        <f t="shared" si="6"/>
        <v>1.70338237433433</v>
      </c>
      <c r="AQ3" s="13">
        <f t="shared" si="6"/>
        <v>0.946382374334329</v>
      </c>
      <c r="AR3" s="13">
        <f t="shared" si="6"/>
        <v>1.11038237433433</v>
      </c>
      <c r="AS3" s="13">
        <f t="shared" si="6"/>
        <v>0.875382374334329</v>
      </c>
      <c r="AT3" s="13">
        <f t="shared" si="6"/>
        <v>1.05538237433433</v>
      </c>
      <c r="AU3" s="13">
        <f t="shared" si="1"/>
        <v>25.9413532406806</v>
      </c>
      <c r="AV3" s="13"/>
      <c r="AW3" s="13">
        <f t="shared" ref="AW3:BJ3" si="7">AG3/$AU$9</f>
        <v>0.0154554199563898</v>
      </c>
      <c r="AX3" s="13">
        <f t="shared" si="7"/>
        <v>0.00917786211528321</v>
      </c>
      <c r="AY3" s="13">
        <f t="shared" si="7"/>
        <v>0.00717463953251188</v>
      </c>
      <c r="AZ3" s="13">
        <f t="shared" si="7"/>
        <v>0.00415045804054209</v>
      </c>
      <c r="BA3" s="13">
        <f t="shared" si="7"/>
        <v>0.00490650341353454</v>
      </c>
      <c r="BB3" s="13">
        <f t="shared" si="7"/>
        <v>0.00280505446340593</v>
      </c>
      <c r="BC3" s="13">
        <f t="shared" si="7"/>
        <v>0.00562980666407456</v>
      </c>
      <c r="BD3" s="13">
        <f t="shared" si="7"/>
        <v>0.00460289464170293</v>
      </c>
      <c r="BE3" s="13">
        <f t="shared" si="7"/>
        <v>0.00637394581072067</v>
      </c>
      <c r="BF3" s="13">
        <f t="shared" si="7"/>
        <v>0.00507021402579668</v>
      </c>
      <c r="BG3" s="13">
        <f t="shared" si="7"/>
        <v>0.00281696068975226</v>
      </c>
      <c r="BH3" s="13">
        <f t="shared" si="7"/>
        <v>0.00330511596995211</v>
      </c>
      <c r="BI3" s="13">
        <f t="shared" si="7"/>
        <v>0.00260562517210477</v>
      </c>
      <c r="BJ3" s="13">
        <f t="shared" si="7"/>
        <v>0.00314140535768997</v>
      </c>
      <c r="BK3" s="13"/>
      <c r="BL3" s="13">
        <f t="shared" ref="BL3:BY3" si="8">AW3*LN(AW3)</f>
        <v>-0.0644459410626101</v>
      </c>
      <c r="BM3" s="13">
        <f t="shared" si="8"/>
        <v>-0.0430529931224266</v>
      </c>
      <c r="BN3" s="13">
        <f t="shared" si="8"/>
        <v>-0.0354226500873558</v>
      </c>
      <c r="BO3" s="13">
        <f t="shared" si="8"/>
        <v>-0.0227633389455104</v>
      </c>
      <c r="BP3" s="13">
        <f t="shared" si="8"/>
        <v>-0.026088829169993</v>
      </c>
      <c r="BQ3" s="13">
        <f t="shared" si="8"/>
        <v>-0.0164834322129165</v>
      </c>
      <c r="BR3" s="13">
        <f t="shared" si="8"/>
        <v>-0.0291605979823404</v>
      </c>
      <c r="BS3" s="13">
        <f t="shared" si="8"/>
        <v>-0.0247684978252602</v>
      </c>
      <c r="BT3" s="13">
        <f t="shared" si="8"/>
        <v>-0.0322237161071057</v>
      </c>
      <c r="BU3" s="13">
        <f t="shared" si="8"/>
        <v>-0.0267928982898928</v>
      </c>
      <c r="BV3" s="13">
        <f t="shared" si="8"/>
        <v>-0.0165414656966219</v>
      </c>
      <c r="BW3" s="13">
        <f t="shared" si="8"/>
        <v>-0.018879760138119</v>
      </c>
      <c r="BX3" s="13">
        <f t="shared" si="8"/>
        <v>-0.0155036851114288</v>
      </c>
      <c r="BY3" s="13">
        <f t="shared" si="8"/>
        <v>-0.0181041861368071</v>
      </c>
      <c r="BZ3" s="13">
        <f t="shared" si="4"/>
        <v>-0.390231991888388</v>
      </c>
      <c r="CA3" s="13"/>
      <c r="CB3" s="13"/>
      <c r="CC3" s="13"/>
      <c r="CD3" s="13"/>
      <c r="CE3" s="13"/>
      <c r="CF3" s="13">
        <f t="shared" ref="CF3:CS3" si="9">AW3*$CD$9</f>
        <v>0.00299690123064189</v>
      </c>
      <c r="CG3" s="13">
        <f t="shared" si="9"/>
        <v>0.00177964405661991</v>
      </c>
      <c r="CH3" s="13">
        <f t="shared" si="9"/>
        <v>0.00139120684556406</v>
      </c>
      <c r="CI3" s="13">
        <f t="shared" si="9"/>
        <v>0.000804799406585237</v>
      </c>
      <c r="CJ3" s="13">
        <f t="shared" si="9"/>
        <v>0.000951401266329942</v>
      </c>
      <c r="CK3" s="13">
        <f t="shared" si="9"/>
        <v>0.000543917356960801</v>
      </c>
      <c r="CL3" s="13">
        <f t="shared" si="9"/>
        <v>0.00109165422663688</v>
      </c>
      <c r="CM3" s="13">
        <f t="shared" si="9"/>
        <v>0.000892529653361596</v>
      </c>
      <c r="CN3" s="13">
        <f t="shared" si="9"/>
        <v>0.00123594739567695</v>
      </c>
      <c r="CO3" s="13">
        <f t="shared" si="9"/>
        <v>0.000983145763518756</v>
      </c>
      <c r="CP3" s="13">
        <f t="shared" si="9"/>
        <v>0.000546226047665442</v>
      </c>
      <c r="CQ3" s="13">
        <f t="shared" si="9"/>
        <v>0.000640882366555724</v>
      </c>
      <c r="CR3" s="13">
        <f t="shared" si="9"/>
        <v>0.000505246787658064</v>
      </c>
      <c r="CS3" s="13">
        <f t="shared" si="9"/>
        <v>0.00060913786936691</v>
      </c>
      <c r="CT3" s="28" t="s">
        <v>43</v>
      </c>
      <c r="CU3" s="15"/>
    </row>
    <row r="4" ht="18.5" customHeight="1" spans="1:99">
      <c r="A4" s="11" t="s">
        <v>44</v>
      </c>
      <c r="B4" s="12">
        <v>6.4418</v>
      </c>
      <c r="C4" s="12">
        <v>7.8026</v>
      </c>
      <c r="D4" s="12">
        <v>4.5006</v>
      </c>
      <c r="E4" s="12">
        <v>4.0012</v>
      </c>
      <c r="F4" s="12">
        <v>9.1297</v>
      </c>
      <c r="G4" s="12">
        <v>9.4613</v>
      </c>
      <c r="H4" s="12">
        <v>4.5595</v>
      </c>
      <c r="I4" s="12">
        <v>2.782</v>
      </c>
      <c r="J4" s="12">
        <v>2.9134</v>
      </c>
      <c r="K4" s="12">
        <v>4.0914</v>
      </c>
      <c r="L4" s="12">
        <v>3.896</v>
      </c>
      <c r="M4" s="12">
        <v>2.6242</v>
      </c>
      <c r="N4" s="12">
        <v>3.3657</v>
      </c>
      <c r="O4" s="12">
        <v>4.3118</v>
      </c>
      <c r="Q4" s="13"/>
      <c r="R4" s="13">
        <f>(B4-MIN($B$2:$O$8)/(MAX($B$2:$O$8)-MIN($B$2:$O$8)))</f>
        <v>6.41608237433433</v>
      </c>
      <c r="S4" s="13">
        <f>(C4-MIN($B$2:$O$8)/(MAX($B$2:$O$8)-MIN($B$2:$O$8)))</f>
        <v>7.77688237433433</v>
      </c>
      <c r="T4" s="13">
        <f>(D4-MIN($B$2:$O$8)/(MAX($B$2:$O$8)-MIN($B$2:$O$8)))</f>
        <v>4.47488237433433</v>
      </c>
      <c r="U4" s="13">
        <f>(E4-MIN($B$2:$O$8)/(MAX($B$2:$O$8)-MIN($B$2:$O$8)))</f>
        <v>3.97548237433433</v>
      </c>
      <c r="V4" s="13">
        <f>(F4-MIN($B$2:$O$8)/(MAX($B$2:$O$8)-MIN($B$2:$O$8)))</f>
        <v>9.10398237433433</v>
      </c>
      <c r="W4" s="13">
        <f>(G4-MIN($B$2:$O$8)/(MAX($B$2:$O$8)-MIN($B$2:$O$8)))</f>
        <v>9.43558237433433</v>
      </c>
      <c r="X4" s="13">
        <f>(H4-MIN($B$2:$O$8)/(MAX($B$2:$O$8)-MIN($B$2:$O$8)))</f>
        <v>4.53378237433433</v>
      </c>
      <c r="Y4" s="13">
        <f>(I4-MIN($B$2:$O$8)/(MAX($B$2:$O$8)-MIN($B$2:$O$8)))</f>
        <v>2.75628237433433</v>
      </c>
      <c r="Z4" s="13">
        <f>(J4-MIN($B$2:$O$8)/(MAX($B$2:$O$8)-MIN($B$2:$O$8)))</f>
        <v>2.88768237433433</v>
      </c>
      <c r="AA4" s="13">
        <f>(K4-MIN($B$2:$O$8)/(MAX($B$2:$O$8)-MIN($B$2:$O$8)))</f>
        <v>4.06568237433433</v>
      </c>
      <c r="AB4" s="13">
        <f>(L4-MIN($B$2:$O$8)/(MAX($B$2:$O$8)-MIN($B$2:$O$8)))</f>
        <v>3.87028237433433</v>
      </c>
      <c r="AC4" s="13">
        <f>(M4-MIN($B$2:$O$8)/(MAX($B$2:$O$8)-MIN($B$2:$O$8)))</f>
        <v>2.59848237433433</v>
      </c>
      <c r="AD4" s="13">
        <f>(N4-MIN($B$2:$O$8)/(MAX($B$2:$O$8)-MIN($B$2:$O$8)))</f>
        <v>3.33998237433433</v>
      </c>
      <c r="AE4" s="13">
        <f>(O4-MIN($B$2:$O$8)/(MAX($B$2:$O$8)-MIN($B$2:$O$8)))</f>
        <v>4.28608237433433</v>
      </c>
      <c r="AF4" s="24"/>
      <c r="AG4" s="13">
        <f t="shared" ref="AG4:AT4" si="10">R4+0.0001</f>
        <v>6.41618237433433</v>
      </c>
      <c r="AH4" s="13">
        <f t="shared" si="10"/>
        <v>7.77698237433433</v>
      </c>
      <c r="AI4" s="13">
        <f t="shared" si="10"/>
        <v>4.47498237433433</v>
      </c>
      <c r="AJ4" s="13">
        <f t="shared" si="10"/>
        <v>3.97558237433433</v>
      </c>
      <c r="AK4" s="13">
        <f t="shared" si="10"/>
        <v>9.10408237433433</v>
      </c>
      <c r="AL4" s="13">
        <f t="shared" si="10"/>
        <v>9.43568237433433</v>
      </c>
      <c r="AM4" s="13">
        <f t="shared" si="10"/>
        <v>4.53388237433433</v>
      </c>
      <c r="AN4" s="13">
        <f t="shared" si="10"/>
        <v>2.75638237433433</v>
      </c>
      <c r="AO4" s="13">
        <f t="shared" si="10"/>
        <v>2.88778237433433</v>
      </c>
      <c r="AP4" s="13">
        <f t="shared" si="10"/>
        <v>4.06578237433433</v>
      </c>
      <c r="AQ4" s="13">
        <f t="shared" si="10"/>
        <v>3.87038237433433</v>
      </c>
      <c r="AR4" s="13">
        <f t="shared" si="10"/>
        <v>2.59858237433433</v>
      </c>
      <c r="AS4" s="13">
        <f t="shared" si="10"/>
        <v>3.34008237433433</v>
      </c>
      <c r="AT4" s="13">
        <f t="shared" si="10"/>
        <v>4.28618237433433</v>
      </c>
      <c r="AU4" s="13">
        <f t="shared" si="1"/>
        <v>69.5225532406806</v>
      </c>
      <c r="AV4" s="13"/>
      <c r="AW4" s="13">
        <f t="shared" ref="AW4:BJ4" si="11">AG4/$AU$9</f>
        <v>0.0190981299070518</v>
      </c>
      <c r="AX4" s="13">
        <f t="shared" si="11"/>
        <v>0.0231486281100759</v>
      </c>
      <c r="AY4" s="13">
        <f t="shared" si="11"/>
        <v>0.0133200382611741</v>
      </c>
      <c r="AZ4" s="13">
        <f t="shared" si="11"/>
        <v>0.0118335459018338</v>
      </c>
      <c r="BA4" s="13">
        <f t="shared" si="11"/>
        <v>0.0270988163561321</v>
      </c>
      <c r="BB4" s="13">
        <f t="shared" si="11"/>
        <v>0.0280858425202435</v>
      </c>
      <c r="BC4" s="13">
        <f t="shared" si="11"/>
        <v>0.0134953574441239</v>
      </c>
      <c r="BD4" s="13">
        <f t="shared" si="11"/>
        <v>0.00820452811147009</v>
      </c>
      <c r="BE4" s="13">
        <f t="shared" si="11"/>
        <v>0.00859564764694729</v>
      </c>
      <c r="BF4" s="13">
        <f t="shared" si="11"/>
        <v>0.0121020313059438</v>
      </c>
      <c r="BG4" s="13">
        <f t="shared" si="11"/>
        <v>0.0115204121489252</v>
      </c>
      <c r="BH4" s="13">
        <f t="shared" si="11"/>
        <v>0.00773482748210707</v>
      </c>
      <c r="BI4" s="13">
        <f t="shared" si="11"/>
        <v>0.00994194419105943</v>
      </c>
      <c r="BJ4" s="13">
        <f t="shared" si="11"/>
        <v>0.012758064377627</v>
      </c>
      <c r="BK4" s="13"/>
      <c r="BL4" s="13">
        <f t="shared" ref="BL4:BY4" si="12">AW4*LN(AW4)</f>
        <v>-0.0755935466773684</v>
      </c>
      <c r="BM4" s="13">
        <f t="shared" si="12"/>
        <v>-0.0871735611795043</v>
      </c>
      <c r="BN4" s="13">
        <f t="shared" si="12"/>
        <v>-0.0575223953059627</v>
      </c>
      <c r="BO4" s="13">
        <f t="shared" si="12"/>
        <v>-0.0525032765364242</v>
      </c>
      <c r="BP4" s="13">
        <f t="shared" si="12"/>
        <v>-0.0977797168034203</v>
      </c>
      <c r="BQ4" s="13">
        <f t="shared" si="12"/>
        <v>-0.100336381841689</v>
      </c>
      <c r="BR4" s="13">
        <f t="shared" si="12"/>
        <v>-0.0581030407627048</v>
      </c>
      <c r="BS4" s="13">
        <f t="shared" si="12"/>
        <v>-0.0394069151930793</v>
      </c>
      <c r="BT4" s="13">
        <f t="shared" si="12"/>
        <v>-0.0408851919417642</v>
      </c>
      <c r="BU4" s="13">
        <f t="shared" si="12"/>
        <v>-0.0534229887240541</v>
      </c>
      <c r="BV4" s="13">
        <f t="shared" si="12"/>
        <v>-0.0514229131259419</v>
      </c>
      <c r="BW4" s="13">
        <f t="shared" si="12"/>
        <v>-0.0376069021480022</v>
      </c>
      <c r="BX4" s="13">
        <f t="shared" si="12"/>
        <v>-0.0458422319374411</v>
      </c>
      <c r="BY4" s="13">
        <f t="shared" si="12"/>
        <v>-0.0556454677883049</v>
      </c>
      <c r="BZ4" s="13">
        <f t="shared" si="4"/>
        <v>-0.853244529965661</v>
      </c>
      <c r="CA4" s="13"/>
      <c r="CB4" s="13"/>
      <c r="CC4" s="13"/>
      <c r="CD4" s="13"/>
      <c r="CE4" s="13"/>
      <c r="CF4" s="13">
        <f t="shared" ref="CF4:CS4" si="13">AW4*$CD$9</f>
        <v>0.00370324515172681</v>
      </c>
      <c r="CG4" s="13">
        <f t="shared" si="13"/>
        <v>0.00448866172944569</v>
      </c>
      <c r="CH4" s="13">
        <f t="shared" si="13"/>
        <v>0.00258283755276452</v>
      </c>
      <c r="CI4" s="13">
        <f t="shared" si="13"/>
        <v>0.00229459751829009</v>
      </c>
      <c r="CJ4" s="13">
        <f t="shared" si="13"/>
        <v>0.00525462758797796</v>
      </c>
      <c r="CK4" s="13">
        <f t="shared" si="13"/>
        <v>0.0054460180473927</v>
      </c>
      <c r="CL4" s="13">
        <f t="shared" si="13"/>
        <v>0.00261683302339036</v>
      </c>
      <c r="CM4" s="13">
        <f t="shared" si="13"/>
        <v>0.00159090859151551</v>
      </c>
      <c r="CN4" s="13">
        <f t="shared" si="13"/>
        <v>0.00166674908116296</v>
      </c>
      <c r="CO4" s="13">
        <f t="shared" si="13"/>
        <v>0.00234665849367975</v>
      </c>
      <c r="CP4" s="13">
        <f t="shared" si="13"/>
        <v>0.00223387895275803</v>
      </c>
      <c r="CQ4" s="13">
        <f t="shared" si="13"/>
        <v>0.00149983074321742</v>
      </c>
      <c r="CR4" s="13">
        <f t="shared" si="13"/>
        <v>0.00192780428259025</v>
      </c>
      <c r="CS4" s="13">
        <f t="shared" si="13"/>
        <v>0.00247386735150547</v>
      </c>
      <c r="CT4" s="28" t="s">
        <v>44</v>
      </c>
      <c r="CU4" s="15"/>
    </row>
    <row r="5" ht="18.5" customHeight="1" spans="1:99">
      <c r="A5" s="11" t="s">
        <v>45</v>
      </c>
      <c r="B5" s="13">
        <v>4.264</v>
      </c>
      <c r="C5" s="13">
        <v>4.248</v>
      </c>
      <c r="D5" s="13">
        <v>4.204</v>
      </c>
      <c r="E5" s="13">
        <v>3.852</v>
      </c>
      <c r="F5" s="13">
        <v>4.17</v>
      </c>
      <c r="G5" s="13">
        <v>4.047</v>
      </c>
      <c r="H5" s="13">
        <v>4.109</v>
      </c>
      <c r="I5" s="13">
        <v>3.775</v>
      </c>
      <c r="J5" s="13">
        <v>4.156</v>
      </c>
      <c r="K5" s="13">
        <v>3.772</v>
      </c>
      <c r="L5" s="13">
        <v>3.806</v>
      </c>
      <c r="M5" s="13">
        <v>3.452</v>
      </c>
      <c r="N5" s="13">
        <v>4.002</v>
      </c>
      <c r="O5" s="13">
        <v>3.817</v>
      </c>
      <c r="Q5" s="13"/>
      <c r="R5" s="13">
        <f>(B5-MIN($B$2:$O$8)/(MAX($B$2:$O$8)-MIN($B$2:$O$8)))</f>
        <v>4.23828237433433</v>
      </c>
      <c r="S5" s="13">
        <f>(C5-MIN($B$2:$O$8)/(MAX($B$2:$O$8)-MIN($B$2:$O$8)))</f>
        <v>4.22228237433433</v>
      </c>
      <c r="T5" s="13">
        <f>(D5-MIN($B$2:$O$8)/(MAX($B$2:$O$8)-MIN($B$2:$O$8)))</f>
        <v>4.17828237433433</v>
      </c>
      <c r="U5" s="13">
        <f>(E5-MIN($B$2:$O$8)/(MAX($B$2:$O$8)-MIN($B$2:$O$8)))</f>
        <v>3.82628237433433</v>
      </c>
      <c r="V5" s="13">
        <f>(F5-MIN($B$2:$O$8)/(MAX($B$2:$O$8)-MIN($B$2:$O$8)))</f>
        <v>4.14428237433433</v>
      </c>
      <c r="W5" s="13">
        <f>(G5-MIN($B$2:$O$8)/(MAX($B$2:$O$8)-MIN($B$2:$O$8)))</f>
        <v>4.02128237433433</v>
      </c>
      <c r="X5" s="13">
        <f>(H5-MIN($B$2:$O$8)/(MAX($B$2:$O$8)-MIN($B$2:$O$8)))</f>
        <v>4.08328237433433</v>
      </c>
      <c r="Y5" s="13">
        <f>(I5-MIN($B$2:$O$8)/(MAX($B$2:$O$8)-MIN($B$2:$O$8)))</f>
        <v>3.74928237433433</v>
      </c>
      <c r="Z5" s="13">
        <f>(J5-MIN($B$2:$O$8)/(MAX($B$2:$O$8)-MIN($B$2:$O$8)))</f>
        <v>4.13028237433433</v>
      </c>
      <c r="AA5" s="13">
        <f>(K5-MIN($B$2:$O$8)/(MAX($B$2:$O$8)-MIN($B$2:$O$8)))</f>
        <v>3.74628237433433</v>
      </c>
      <c r="AB5" s="13">
        <f>(L5-MIN($B$2:$O$8)/(MAX($B$2:$O$8)-MIN($B$2:$O$8)))</f>
        <v>3.78028237433433</v>
      </c>
      <c r="AC5" s="13">
        <f>(M5-MIN($B$2:$O$8)/(MAX($B$2:$O$8)-MIN($B$2:$O$8)))</f>
        <v>3.42628237433433</v>
      </c>
      <c r="AD5" s="13">
        <f>(N5-MIN($B$2:$O$8)/(MAX($B$2:$O$8)-MIN($B$2:$O$8)))</f>
        <v>3.97628237433433</v>
      </c>
      <c r="AE5" s="13">
        <f>(O5-MIN($B$2:$O$8)/(MAX($B$2:$O$8)-MIN($B$2:$O$8)))</f>
        <v>3.79128237433433</v>
      </c>
      <c r="AF5" s="24"/>
      <c r="AG5" s="13">
        <f t="shared" ref="AG5:AT5" si="14">R5+0.0001</f>
        <v>4.23838237433433</v>
      </c>
      <c r="AH5" s="13">
        <f t="shared" si="14"/>
        <v>4.22238237433433</v>
      </c>
      <c r="AI5" s="13">
        <f t="shared" si="14"/>
        <v>4.17838237433433</v>
      </c>
      <c r="AJ5" s="13">
        <f t="shared" si="14"/>
        <v>3.82638237433433</v>
      </c>
      <c r="AK5" s="13">
        <f t="shared" si="14"/>
        <v>4.14438237433433</v>
      </c>
      <c r="AL5" s="13">
        <f t="shared" si="14"/>
        <v>4.02138237433433</v>
      </c>
      <c r="AM5" s="13">
        <f t="shared" si="14"/>
        <v>4.08338237433433</v>
      </c>
      <c r="AN5" s="13">
        <f t="shared" si="14"/>
        <v>3.74938237433433</v>
      </c>
      <c r="AO5" s="13">
        <f t="shared" si="14"/>
        <v>4.13038237433433</v>
      </c>
      <c r="AP5" s="13">
        <f t="shared" si="14"/>
        <v>3.74638237433433</v>
      </c>
      <c r="AQ5" s="13">
        <f t="shared" si="14"/>
        <v>3.78038237433433</v>
      </c>
      <c r="AR5" s="13">
        <f t="shared" si="14"/>
        <v>3.42638237433433</v>
      </c>
      <c r="AS5" s="13">
        <f t="shared" si="14"/>
        <v>3.97638237433433</v>
      </c>
      <c r="AT5" s="13">
        <f t="shared" si="14"/>
        <v>3.79138237433433</v>
      </c>
      <c r="AU5" s="13">
        <f t="shared" si="1"/>
        <v>55.3153532406806</v>
      </c>
      <c r="AV5" s="13"/>
      <c r="AW5" s="13">
        <f t="shared" ref="AW5:BJ5" si="15">AG5/$AU$9</f>
        <v>0.0126157849727882</v>
      </c>
      <c r="AX5" s="13">
        <f t="shared" si="15"/>
        <v>0.0125681600674029</v>
      </c>
      <c r="AY5" s="13">
        <f t="shared" si="15"/>
        <v>0.0124371915775932</v>
      </c>
      <c r="AZ5" s="13">
        <f t="shared" si="15"/>
        <v>0.0113894436591154</v>
      </c>
      <c r="BA5" s="13">
        <f t="shared" si="15"/>
        <v>0.0123359886536493</v>
      </c>
      <c r="BB5" s="13">
        <f t="shared" si="15"/>
        <v>0.0119698721934994</v>
      </c>
      <c r="BC5" s="13">
        <f t="shared" si="15"/>
        <v>0.0121544187018676</v>
      </c>
      <c r="BD5" s="13">
        <f t="shared" si="15"/>
        <v>0.0111602488019484</v>
      </c>
      <c r="BE5" s="13">
        <f t="shared" si="15"/>
        <v>0.0122943168614371</v>
      </c>
      <c r="BF5" s="13">
        <f t="shared" si="15"/>
        <v>0.0111513191321887</v>
      </c>
      <c r="BG5" s="13">
        <f t="shared" si="15"/>
        <v>0.0112525220561326</v>
      </c>
      <c r="BH5" s="13">
        <f t="shared" si="15"/>
        <v>0.0101988210244817</v>
      </c>
      <c r="BI5" s="13">
        <f t="shared" si="15"/>
        <v>0.0118359271471031</v>
      </c>
      <c r="BJ5" s="13">
        <f t="shared" si="15"/>
        <v>0.011285264178585</v>
      </c>
      <c r="BK5" s="13"/>
      <c r="BL5" s="13">
        <f t="shared" ref="BL5:BY5" si="16">AW5*LN(AW5)</f>
        <v>-0.0551663861969794</v>
      </c>
      <c r="BM5" s="13">
        <f t="shared" si="16"/>
        <v>-0.05500566660186</v>
      </c>
      <c r="BN5" s="13">
        <f t="shared" si="16"/>
        <v>-0.0545627551150877</v>
      </c>
      <c r="BO5" s="13">
        <f t="shared" si="16"/>
        <v>-0.0509685388133368</v>
      </c>
      <c r="BP5" s="13">
        <f t="shared" si="16"/>
        <v>-0.0542195614657053</v>
      </c>
      <c r="BQ5" s="13">
        <f t="shared" si="16"/>
        <v>-0.0529710227772607</v>
      </c>
      <c r="BR5" s="13">
        <f t="shared" si="16"/>
        <v>-0.0536017460795469</v>
      </c>
      <c r="BS5" s="13">
        <f t="shared" si="16"/>
        <v>-0.0501697492982079</v>
      </c>
      <c r="BT5" s="13">
        <f t="shared" si="16"/>
        <v>-0.0540780054995939</v>
      </c>
      <c r="BU5" s="13">
        <f t="shared" si="16"/>
        <v>-0.0501385329836574</v>
      </c>
      <c r="BV5" s="13">
        <f t="shared" si="16"/>
        <v>-0.0504919005447012</v>
      </c>
      <c r="BW5" s="13">
        <f t="shared" si="16"/>
        <v>-0.0467665219699425</v>
      </c>
      <c r="BX5" s="13">
        <f t="shared" si="16"/>
        <v>-0.0525114602008562</v>
      </c>
      <c r="BY5" s="13">
        <f t="shared" si="16"/>
        <v>-0.0506060300727196</v>
      </c>
      <c r="BZ5" s="13">
        <f t="shared" si="4"/>
        <v>-0.731257877619456</v>
      </c>
      <c r="CA5" s="13"/>
      <c r="CB5" s="13"/>
      <c r="CC5" s="13"/>
      <c r="CD5" s="13"/>
      <c r="CE5" s="13"/>
      <c r="CF5" s="13">
        <f t="shared" ref="CF5:CS5" si="17">AW5*$CD$9</f>
        <v>0.00244627849758501</v>
      </c>
      <c r="CG5" s="13">
        <f t="shared" si="17"/>
        <v>0.00243704373476644</v>
      </c>
      <c r="CH5" s="13">
        <f t="shared" si="17"/>
        <v>0.00241164813701539</v>
      </c>
      <c r="CI5" s="13">
        <f t="shared" si="17"/>
        <v>0.00220848335500698</v>
      </c>
      <c r="CJ5" s="13">
        <f t="shared" si="17"/>
        <v>0.00239202426602594</v>
      </c>
      <c r="CK5" s="13">
        <f t="shared" si="17"/>
        <v>0.00232103202685823</v>
      </c>
      <c r="CL5" s="13">
        <f t="shared" si="17"/>
        <v>0.00235681673278017</v>
      </c>
      <c r="CM5" s="13">
        <f t="shared" si="17"/>
        <v>0.00216404105894264</v>
      </c>
      <c r="CN5" s="13">
        <f t="shared" si="17"/>
        <v>0.0023839438485597</v>
      </c>
      <c r="CO5" s="13">
        <f t="shared" si="17"/>
        <v>0.00216230954091416</v>
      </c>
      <c r="CP5" s="13">
        <f t="shared" si="17"/>
        <v>0.00218193341190361</v>
      </c>
      <c r="CQ5" s="13">
        <f t="shared" si="17"/>
        <v>0.00197761428454288</v>
      </c>
      <c r="CR5" s="13">
        <f t="shared" si="17"/>
        <v>0.00229505925643102</v>
      </c>
      <c r="CS5" s="13">
        <f t="shared" si="17"/>
        <v>0.00218828231134137</v>
      </c>
      <c r="CT5" s="28" t="s">
        <v>45</v>
      </c>
      <c r="CU5" s="15"/>
    </row>
    <row r="6" ht="35" customHeight="1" spans="1:99">
      <c r="A6" s="13" t="s">
        <v>46</v>
      </c>
      <c r="B6" s="12">
        <v>2.063</v>
      </c>
      <c r="C6" s="12">
        <v>2.492</v>
      </c>
      <c r="D6" s="12">
        <v>2.226</v>
      </c>
      <c r="E6" s="12">
        <v>2.464</v>
      </c>
      <c r="F6" s="12">
        <v>2.374</v>
      </c>
      <c r="G6" s="12">
        <v>2.582</v>
      </c>
      <c r="H6" s="12">
        <v>2.084</v>
      </c>
      <c r="I6" s="12">
        <v>2.283</v>
      </c>
      <c r="J6" s="12">
        <v>2.27</v>
      </c>
      <c r="K6" s="12">
        <v>1.969</v>
      </c>
      <c r="L6" s="12">
        <v>2.015</v>
      </c>
      <c r="M6" s="12">
        <v>2.021</v>
      </c>
      <c r="N6" s="12">
        <v>2.081</v>
      </c>
      <c r="O6" s="12">
        <v>2.109</v>
      </c>
      <c r="Q6" s="13"/>
      <c r="R6" s="13">
        <f>(B6-MIN($B$2:$O$8)/(MAX($B$2:$O$8)-MIN($B$2:$O$8)))</f>
        <v>2.03728237433433</v>
      </c>
      <c r="S6" s="13">
        <f>(C6-MIN($B$2:$O$8)/(MAX($B$2:$O$8)-MIN($B$2:$O$8)))</f>
        <v>2.46628237433433</v>
      </c>
      <c r="T6" s="13">
        <f>(D6-MIN($B$2:$O$8)/(MAX($B$2:$O$8)-MIN($B$2:$O$8)))</f>
        <v>2.20028237433433</v>
      </c>
      <c r="U6" s="13">
        <f>(E6-MIN($B$2:$O$8)/(MAX($B$2:$O$8)-MIN($B$2:$O$8)))</f>
        <v>2.43828237433433</v>
      </c>
      <c r="V6" s="13">
        <f>(F6-MIN($B$2:$O$8)/(MAX($B$2:$O$8)-MIN($B$2:$O$8)))</f>
        <v>2.34828237433433</v>
      </c>
      <c r="W6" s="13">
        <f>(G6-MIN($B$2:$O$8)/(MAX($B$2:$O$8)-MIN($B$2:$O$8)))</f>
        <v>2.55628237433433</v>
      </c>
      <c r="X6" s="13">
        <f>(H6-MIN($B$2:$O$8)/(MAX($B$2:$O$8)-MIN($B$2:$O$8)))</f>
        <v>2.05828237433433</v>
      </c>
      <c r="Y6" s="13">
        <f>(I6-MIN($B$2:$O$8)/(MAX($B$2:$O$8)-MIN($B$2:$O$8)))</f>
        <v>2.25728237433433</v>
      </c>
      <c r="Z6" s="13">
        <f>(J6-MIN($B$2:$O$8)/(MAX($B$2:$O$8)-MIN($B$2:$O$8)))</f>
        <v>2.24428237433433</v>
      </c>
      <c r="AA6" s="13">
        <f>(K6-MIN($B$2:$O$8)/(MAX($B$2:$O$8)-MIN($B$2:$O$8)))</f>
        <v>1.94328237433433</v>
      </c>
      <c r="AB6" s="13">
        <f>(L6-MIN($B$2:$O$8)/(MAX($B$2:$O$8)-MIN($B$2:$O$8)))</f>
        <v>1.98928237433433</v>
      </c>
      <c r="AC6" s="13">
        <f>(M6-MIN($B$2:$O$8)/(MAX($B$2:$O$8)-MIN($B$2:$O$8)))</f>
        <v>1.99528237433433</v>
      </c>
      <c r="AD6" s="13">
        <f>(N6-MIN($B$2:$O$8)/(MAX($B$2:$O$8)-MIN($B$2:$O$8)))</f>
        <v>2.05528237433433</v>
      </c>
      <c r="AE6" s="13">
        <f>(O6-MIN($B$2:$O$8)/(MAX($B$2:$O$8)-MIN($B$2:$O$8)))</f>
        <v>2.08328237433433</v>
      </c>
      <c r="AF6" s="24"/>
      <c r="AG6" s="13">
        <f t="shared" ref="AG6:AT6" si="18">R6+0.0001</f>
        <v>2.03738237433433</v>
      </c>
      <c r="AH6" s="13">
        <f t="shared" si="18"/>
        <v>2.46638237433433</v>
      </c>
      <c r="AI6" s="13">
        <f t="shared" si="18"/>
        <v>2.20038237433433</v>
      </c>
      <c r="AJ6" s="13">
        <f t="shared" si="18"/>
        <v>2.43838237433433</v>
      </c>
      <c r="AK6" s="13">
        <f t="shared" si="18"/>
        <v>2.34838237433433</v>
      </c>
      <c r="AL6" s="13">
        <f t="shared" si="18"/>
        <v>2.55638237433433</v>
      </c>
      <c r="AM6" s="13">
        <f t="shared" si="18"/>
        <v>2.05838237433433</v>
      </c>
      <c r="AN6" s="13">
        <f t="shared" si="18"/>
        <v>2.25738237433433</v>
      </c>
      <c r="AO6" s="13">
        <f t="shared" si="18"/>
        <v>2.24438237433433</v>
      </c>
      <c r="AP6" s="13">
        <f t="shared" si="18"/>
        <v>1.94338237433433</v>
      </c>
      <c r="AQ6" s="13">
        <f t="shared" si="18"/>
        <v>1.98938237433433</v>
      </c>
      <c r="AR6" s="13">
        <f t="shared" si="18"/>
        <v>1.99538237433433</v>
      </c>
      <c r="AS6" s="13">
        <f t="shared" si="18"/>
        <v>2.05538237433433</v>
      </c>
      <c r="AT6" s="13">
        <f t="shared" si="18"/>
        <v>2.08338237433433</v>
      </c>
      <c r="AU6" s="13">
        <f t="shared" si="1"/>
        <v>30.6743532406806</v>
      </c>
      <c r="AV6" s="13"/>
      <c r="AW6" s="13">
        <f t="shared" ref="AW6:BJ6" si="19">AG6/$AU$9</f>
        <v>0.00606438392571589</v>
      </c>
      <c r="AX6" s="13">
        <f t="shared" si="19"/>
        <v>0.00734132670136061</v>
      </c>
      <c r="AY6" s="13">
        <f t="shared" si="19"/>
        <v>0.00654956264932915</v>
      </c>
      <c r="AZ6" s="13">
        <f t="shared" si="19"/>
        <v>0.00725798311693624</v>
      </c>
      <c r="BA6" s="13">
        <f t="shared" si="19"/>
        <v>0.00699009302414364</v>
      </c>
      <c r="BB6" s="13">
        <f t="shared" si="19"/>
        <v>0.00760921679415321</v>
      </c>
      <c r="BC6" s="13">
        <f t="shared" si="19"/>
        <v>0.00612689161403416</v>
      </c>
      <c r="BD6" s="13">
        <f t="shared" si="19"/>
        <v>0.00671922637476446</v>
      </c>
      <c r="BE6" s="13">
        <f t="shared" si="19"/>
        <v>0.00668053113913886</v>
      </c>
      <c r="BF6" s="13">
        <f t="shared" si="19"/>
        <v>0.00578458760657695</v>
      </c>
      <c r="BG6" s="13">
        <f t="shared" si="19"/>
        <v>0.00592150920955983</v>
      </c>
      <c r="BH6" s="13">
        <f t="shared" si="19"/>
        <v>0.00593936854907934</v>
      </c>
      <c r="BI6" s="13">
        <f t="shared" si="19"/>
        <v>0.0061179619442744</v>
      </c>
      <c r="BJ6" s="13">
        <f t="shared" si="19"/>
        <v>0.00620130552869877</v>
      </c>
      <c r="BK6" s="13"/>
      <c r="BL6" s="13">
        <f t="shared" ref="BL6:BY6" si="20">AW6*LN(AW6)</f>
        <v>-0.0309606346151774</v>
      </c>
      <c r="BM6" s="13">
        <f t="shared" si="20"/>
        <v>-0.03607700978457</v>
      </c>
      <c r="BN6" s="13">
        <f t="shared" si="20"/>
        <v>-0.0329335392121084</v>
      </c>
      <c r="BO6" s="13">
        <f t="shared" si="20"/>
        <v>-0.0357503084646129</v>
      </c>
      <c r="BP6" s="13">
        <f t="shared" si="20"/>
        <v>-0.0346936589915457</v>
      </c>
      <c r="BQ6" s="13">
        <f t="shared" si="20"/>
        <v>-0.0371207653937378</v>
      </c>
      <c r="BR6" s="13">
        <f t="shared" si="20"/>
        <v>-0.031216927780264</v>
      </c>
      <c r="BS6" s="13">
        <f t="shared" si="20"/>
        <v>-0.0336148264674548</v>
      </c>
      <c r="BT6" s="13">
        <f t="shared" si="20"/>
        <v>-0.03345982622982</v>
      </c>
      <c r="BU6" s="13">
        <f t="shared" si="20"/>
        <v>-0.0298054243495828</v>
      </c>
      <c r="BV6" s="13">
        <f t="shared" si="20"/>
        <v>-0.0303723914401273</v>
      </c>
      <c r="BW6" s="13">
        <f t="shared" si="20"/>
        <v>-0.0304461086757074</v>
      </c>
      <c r="BX6" s="13">
        <f t="shared" si="20"/>
        <v>-0.0311803536672838</v>
      </c>
      <c r="BY6" s="13">
        <f t="shared" si="20"/>
        <v>-0.0315212077241293</v>
      </c>
      <c r="BZ6" s="13">
        <f t="shared" si="4"/>
        <v>-0.459152982796121</v>
      </c>
      <c r="CA6" s="13"/>
      <c r="CB6" s="13"/>
      <c r="CC6" s="13"/>
      <c r="CD6" s="13"/>
      <c r="CE6" s="13"/>
      <c r="CF6" s="13">
        <f t="shared" ref="CF6:CS6" si="21">AW6*$CD$9</f>
        <v>0.00117592143735628</v>
      </c>
      <c r="CG6" s="13">
        <f t="shared" si="21"/>
        <v>0.00142352851542903</v>
      </c>
      <c r="CH6" s="13">
        <f t="shared" si="21"/>
        <v>0.0012700005835704</v>
      </c>
      <c r="CI6" s="13">
        <f t="shared" si="21"/>
        <v>0.00140736768049654</v>
      </c>
      <c r="CJ6" s="13">
        <f t="shared" si="21"/>
        <v>0.00135542213964212</v>
      </c>
      <c r="CK6" s="13">
        <f t="shared" si="21"/>
        <v>0.00147547405628345</v>
      </c>
      <c r="CL6" s="13">
        <f t="shared" si="21"/>
        <v>0.00118804206355565</v>
      </c>
      <c r="CM6" s="13">
        <f t="shared" si="21"/>
        <v>0.00130289942611154</v>
      </c>
      <c r="CN6" s="13">
        <f t="shared" si="21"/>
        <v>0.00129539618132145</v>
      </c>
      <c r="CO6" s="13">
        <f t="shared" si="21"/>
        <v>0.00112166720579722</v>
      </c>
      <c r="CP6" s="13">
        <f t="shared" si="21"/>
        <v>0.00114821714890059</v>
      </c>
      <c r="CQ6" s="13">
        <f t="shared" si="21"/>
        <v>0.00115168018495755</v>
      </c>
      <c r="CR6" s="13">
        <f t="shared" si="21"/>
        <v>0.00118631054552717</v>
      </c>
      <c r="CS6" s="13">
        <f t="shared" si="21"/>
        <v>0.00120247138045965</v>
      </c>
      <c r="CT6" s="24" t="s">
        <v>46</v>
      </c>
      <c r="CU6" s="15"/>
    </row>
    <row r="7" ht="18.5" customHeight="1" spans="1:99">
      <c r="A7" s="12" t="s">
        <v>47</v>
      </c>
      <c r="B7" s="12">
        <v>3.927</v>
      </c>
      <c r="C7" s="12">
        <v>1.512</v>
      </c>
      <c r="D7" s="12">
        <v>1.254</v>
      </c>
      <c r="E7" s="12">
        <v>0.757</v>
      </c>
      <c r="F7" s="12">
        <v>0.677</v>
      </c>
      <c r="G7" s="12">
        <v>0.441</v>
      </c>
      <c r="H7" s="12">
        <v>0.771</v>
      </c>
      <c r="I7" s="12">
        <v>0.7</v>
      </c>
      <c r="J7" s="12">
        <v>0.765</v>
      </c>
      <c r="K7" s="12">
        <v>1.015</v>
      </c>
      <c r="L7" s="12">
        <v>0.488</v>
      </c>
      <c r="M7" s="12">
        <v>0.58</v>
      </c>
      <c r="N7" s="12">
        <v>0.506</v>
      </c>
      <c r="O7" s="12">
        <v>0.396</v>
      </c>
      <c r="Q7" s="13"/>
      <c r="R7" s="13">
        <f>(B7-MIN($B$2:$O$8)/(MAX($B$2:$O$8)-MIN($B$2:$O$8)))</f>
        <v>3.90128237433433</v>
      </c>
      <c r="S7" s="13">
        <f>(C7-MIN($B$2:$O$8)/(MAX($B$2:$O$8)-MIN($B$2:$O$8)))</f>
        <v>1.48628237433433</v>
      </c>
      <c r="T7" s="13">
        <f>(D7-MIN($B$2:$O$8)/(MAX($B$2:$O$8)-MIN($B$2:$O$8)))</f>
        <v>1.22828237433433</v>
      </c>
      <c r="U7" s="13">
        <f>(E7-MIN($B$2:$O$8)/(MAX($B$2:$O$8)-MIN($B$2:$O$8)))</f>
        <v>0.731282374334329</v>
      </c>
      <c r="V7" s="13">
        <f>(F7-MIN($B$2:$O$8)/(MAX($B$2:$O$8)-MIN($B$2:$O$8)))</f>
        <v>0.651282374334329</v>
      </c>
      <c r="W7" s="13">
        <f>(G7-MIN($B$2:$O$8)/(MAX($B$2:$O$8)-MIN($B$2:$O$8)))</f>
        <v>0.415282374334329</v>
      </c>
      <c r="X7" s="13">
        <f>(H7-MIN($B$2:$O$8)/(MAX($B$2:$O$8)-MIN($B$2:$O$8)))</f>
        <v>0.745282374334329</v>
      </c>
      <c r="Y7" s="13">
        <f>(I7-MIN($B$2:$O$8)/(MAX($B$2:$O$8)-MIN($B$2:$O$8)))</f>
        <v>0.674282374334329</v>
      </c>
      <c r="Z7" s="13">
        <f>(J7-MIN($B$2:$O$8)/(MAX($B$2:$O$8)-MIN($B$2:$O$8)))</f>
        <v>0.739282374334329</v>
      </c>
      <c r="AA7" s="13">
        <f>(K7-MIN($B$2:$O$8)/(MAX($B$2:$O$8)-MIN($B$2:$O$8)))</f>
        <v>0.989282374334329</v>
      </c>
      <c r="AB7" s="13">
        <f>(L7-MIN($B$2:$O$8)/(MAX($B$2:$O$8)-MIN($B$2:$O$8)))</f>
        <v>0.462282374334329</v>
      </c>
      <c r="AC7" s="13">
        <f>(M7-MIN($B$2:$O$8)/(MAX($B$2:$O$8)-MIN($B$2:$O$8)))</f>
        <v>0.554282374334329</v>
      </c>
      <c r="AD7" s="13">
        <f>(N7-MIN($B$2:$O$8)/(MAX($B$2:$O$8)-MIN($B$2:$O$8)))</f>
        <v>0.480282374334329</v>
      </c>
      <c r="AE7" s="13">
        <f>(O7-MIN($B$2:$O$8)/(MAX($B$2:$O$8)-MIN($B$2:$O$8)))</f>
        <v>0.370282374334329</v>
      </c>
      <c r="AF7" s="24"/>
      <c r="AG7" s="13">
        <f t="shared" ref="AG7:AT7" si="22">R7+0.0001</f>
        <v>3.90138237433433</v>
      </c>
      <c r="AH7" s="13">
        <f t="shared" si="22"/>
        <v>1.48638237433433</v>
      </c>
      <c r="AI7" s="13">
        <f t="shared" si="22"/>
        <v>1.22838237433433</v>
      </c>
      <c r="AJ7" s="13">
        <f t="shared" si="22"/>
        <v>0.731382374334329</v>
      </c>
      <c r="AK7" s="13">
        <f t="shared" si="22"/>
        <v>0.651382374334329</v>
      </c>
      <c r="AL7" s="13">
        <f t="shared" si="22"/>
        <v>0.415382374334329</v>
      </c>
      <c r="AM7" s="13">
        <f t="shared" si="22"/>
        <v>0.745382374334329</v>
      </c>
      <c r="AN7" s="13">
        <f t="shared" si="22"/>
        <v>0.674382374334329</v>
      </c>
      <c r="AO7" s="13">
        <f t="shared" si="22"/>
        <v>0.739382374334329</v>
      </c>
      <c r="AP7" s="13">
        <f t="shared" si="22"/>
        <v>0.989382374334329</v>
      </c>
      <c r="AQ7" s="13">
        <f t="shared" si="22"/>
        <v>0.462382374334329</v>
      </c>
      <c r="AR7" s="13">
        <f t="shared" si="22"/>
        <v>0.554382374334329</v>
      </c>
      <c r="AS7" s="13">
        <f t="shared" si="22"/>
        <v>0.480382374334329</v>
      </c>
      <c r="AT7" s="13">
        <f t="shared" si="22"/>
        <v>0.370382374334329</v>
      </c>
      <c r="AU7" s="13">
        <f t="shared" si="1"/>
        <v>13.4303532406806</v>
      </c>
      <c r="AV7" s="13"/>
      <c r="AW7" s="13">
        <f t="shared" ref="AW7:BJ7" si="23">AG7/$AU$9</f>
        <v>0.0116126854031093</v>
      </c>
      <c r="AX7" s="13">
        <f t="shared" si="23"/>
        <v>0.00442430124650786</v>
      </c>
      <c r="AY7" s="13">
        <f t="shared" si="23"/>
        <v>0.00365634964716908</v>
      </c>
      <c r="AZ7" s="13">
        <f t="shared" si="23"/>
        <v>0.00217700102363661</v>
      </c>
      <c r="BA7" s="13">
        <f t="shared" si="23"/>
        <v>0.00193887649670986</v>
      </c>
      <c r="BB7" s="13">
        <f t="shared" si="23"/>
        <v>0.00123640914227593</v>
      </c>
      <c r="BC7" s="13">
        <f t="shared" si="23"/>
        <v>0.00221867281584879</v>
      </c>
      <c r="BD7" s="13">
        <f t="shared" si="23"/>
        <v>0.0020073372982013</v>
      </c>
      <c r="BE7" s="13">
        <f t="shared" si="23"/>
        <v>0.00220081347632929</v>
      </c>
      <c r="BF7" s="13">
        <f t="shared" si="23"/>
        <v>0.0029449526229754</v>
      </c>
      <c r="BG7" s="13">
        <f t="shared" si="23"/>
        <v>0.0013763073018454</v>
      </c>
      <c r="BH7" s="13">
        <f t="shared" si="23"/>
        <v>0.00165015050781117</v>
      </c>
      <c r="BI7" s="13">
        <f t="shared" si="23"/>
        <v>0.00142988532040392</v>
      </c>
      <c r="BJ7" s="13">
        <f t="shared" si="23"/>
        <v>0.00110246409587963</v>
      </c>
      <c r="BK7" s="13"/>
      <c r="BL7" s="13">
        <f t="shared" ref="BL7:BY7" si="24">AW7*LN(AW7)</f>
        <v>-0.051742145433926</v>
      </c>
      <c r="BM7" s="13">
        <f t="shared" si="24"/>
        <v>-0.0239825572428067</v>
      </c>
      <c r="BN7" s="13">
        <f t="shared" si="24"/>
        <v>-0.0205168381876371</v>
      </c>
      <c r="BO7" s="13">
        <f t="shared" si="24"/>
        <v>-0.0133445961714391</v>
      </c>
      <c r="BP7" s="13">
        <f t="shared" si="24"/>
        <v>-0.0121095373976967</v>
      </c>
      <c r="BQ7" s="13">
        <f t="shared" si="24"/>
        <v>-0.00827843175657227</v>
      </c>
      <c r="BR7" s="13">
        <f t="shared" si="24"/>
        <v>-0.013557968107418</v>
      </c>
      <c r="BS7" s="13">
        <f t="shared" si="24"/>
        <v>-0.0124674638889078</v>
      </c>
      <c r="BT7" s="13">
        <f t="shared" si="24"/>
        <v>-0.0134666196982609</v>
      </c>
      <c r="BU7" s="13">
        <f t="shared" si="24"/>
        <v>-0.0171621901103261</v>
      </c>
      <c r="BV7" s="13">
        <f t="shared" si="24"/>
        <v>-0.00906759591126892</v>
      </c>
      <c r="BW7" s="13">
        <f t="shared" si="24"/>
        <v>-0.0105723307711242</v>
      </c>
      <c r="BX7" s="13">
        <f t="shared" si="24"/>
        <v>-0.00936597910800889</v>
      </c>
      <c r="BY7" s="13">
        <f t="shared" si="24"/>
        <v>-0.00750800927327877</v>
      </c>
      <c r="BZ7" s="13">
        <f t="shared" si="4"/>
        <v>-0.223142263058672</v>
      </c>
      <c r="CA7" s="13"/>
      <c r="CB7" s="13"/>
      <c r="CC7" s="13"/>
      <c r="CD7" s="13"/>
      <c r="CE7" s="13"/>
      <c r="CF7" s="13">
        <f t="shared" ref="CF7:CS7" si="25">AW7*$CD$9</f>
        <v>0.002251771305719</v>
      </c>
      <c r="CG7" s="13">
        <f t="shared" si="25"/>
        <v>0.00085789929279198</v>
      </c>
      <c r="CH7" s="13">
        <f t="shared" si="25"/>
        <v>0.000708988742342634</v>
      </c>
      <c r="CI7" s="13">
        <f t="shared" si="25"/>
        <v>0.000422133922290987</v>
      </c>
      <c r="CJ7" s="13">
        <f t="shared" si="25"/>
        <v>0.000375960108198167</v>
      </c>
      <c r="CK7" s="13">
        <f t="shared" si="25"/>
        <v>0.000239747356624346</v>
      </c>
      <c r="CL7" s="13">
        <f t="shared" si="25"/>
        <v>0.000430214339757231</v>
      </c>
      <c r="CM7" s="13">
        <f t="shared" si="25"/>
        <v>0.000389235079749852</v>
      </c>
      <c r="CN7" s="13">
        <f t="shared" si="25"/>
        <v>0.000426751303700269</v>
      </c>
      <c r="CO7" s="13">
        <f t="shared" si="25"/>
        <v>0.000571044472740333</v>
      </c>
      <c r="CP7" s="13">
        <f t="shared" si="25"/>
        <v>0.000266874472403878</v>
      </c>
      <c r="CQ7" s="13">
        <f t="shared" si="25"/>
        <v>0.000319974358610622</v>
      </c>
      <c r="CR7" s="13">
        <f t="shared" si="25"/>
        <v>0.000277263580574763</v>
      </c>
      <c r="CS7" s="13">
        <f t="shared" si="25"/>
        <v>0.000213774586197134</v>
      </c>
      <c r="CT7" s="29" t="s">
        <v>47</v>
      </c>
      <c r="CU7" s="15"/>
    </row>
    <row r="8" ht="18.5" customHeight="1" spans="1:99">
      <c r="A8" s="12" t="s">
        <v>48</v>
      </c>
      <c r="B8" s="13">
        <v>8.389</v>
      </c>
      <c r="C8" s="13">
        <v>3.631</v>
      </c>
      <c r="D8" s="13">
        <v>4.647</v>
      </c>
      <c r="E8" s="13">
        <v>2.545</v>
      </c>
      <c r="F8" s="13">
        <v>1.903</v>
      </c>
      <c r="G8" s="13">
        <v>1.503</v>
      </c>
      <c r="H8" s="13">
        <v>2.601</v>
      </c>
      <c r="I8" s="13">
        <v>3.068</v>
      </c>
      <c r="J8" s="13">
        <v>3.658</v>
      </c>
      <c r="K8" s="13">
        <v>4.614</v>
      </c>
      <c r="L8" s="13">
        <v>2.193</v>
      </c>
      <c r="M8" s="13">
        <v>4.128</v>
      </c>
      <c r="N8" s="13">
        <v>2.294</v>
      </c>
      <c r="O8" s="13">
        <v>2.461</v>
      </c>
      <c r="Q8" s="13"/>
      <c r="R8" s="13">
        <f>(B8-MIN($B$2:$O$8)/(MAX($B$2:$O$8)-MIN($B$2:$O$8)))</f>
        <v>8.36328237433433</v>
      </c>
      <c r="S8" s="13">
        <f>(C8-MIN($B$2:$O$8)/(MAX($B$2:$O$8)-MIN($B$2:$O$8)))</f>
        <v>3.60528237433433</v>
      </c>
      <c r="T8" s="13">
        <f>(D8-MIN($B$2:$O$8)/(MAX($B$2:$O$8)-MIN($B$2:$O$8)))</f>
        <v>4.62128237433433</v>
      </c>
      <c r="U8" s="13">
        <f>(E8-MIN($B$2:$O$8)/(MAX($B$2:$O$8)-MIN($B$2:$O$8)))</f>
        <v>2.51928237433433</v>
      </c>
      <c r="V8" s="13">
        <f>(F8-MIN($B$2:$O$8)/(MAX($B$2:$O$8)-MIN($B$2:$O$8)))</f>
        <v>1.87728237433433</v>
      </c>
      <c r="W8" s="13">
        <f>(G8-MIN($B$2:$O$8)/(MAX($B$2:$O$8)-MIN($B$2:$O$8)))</f>
        <v>1.47728237433433</v>
      </c>
      <c r="X8" s="13">
        <f>(H8-MIN($B$2:$O$8)/(MAX($B$2:$O$8)-MIN($B$2:$O$8)))</f>
        <v>2.57528237433433</v>
      </c>
      <c r="Y8" s="13">
        <f>(I8-MIN($B$2:$O$8)/(MAX($B$2:$O$8)-MIN($B$2:$O$8)))</f>
        <v>3.04228237433433</v>
      </c>
      <c r="Z8" s="13">
        <f>(J8-MIN($B$2:$O$8)/(MAX($B$2:$O$8)-MIN($B$2:$O$8)))</f>
        <v>3.63228237433433</v>
      </c>
      <c r="AA8" s="13">
        <f>(K8-MIN($B$2:$O$8)/(MAX($B$2:$O$8)-MIN($B$2:$O$8)))</f>
        <v>4.58828237433433</v>
      </c>
      <c r="AB8" s="13">
        <f>(L8-MIN($B$2:$O$8)/(MAX($B$2:$O$8)-MIN($B$2:$O$8)))</f>
        <v>2.16728237433433</v>
      </c>
      <c r="AC8" s="13">
        <f>(M8-MIN($B$2:$O$8)/(MAX($B$2:$O$8)-MIN($B$2:$O$8)))</f>
        <v>4.10228237433433</v>
      </c>
      <c r="AD8" s="13">
        <f>(N8-MIN($B$2:$O$8)/(MAX($B$2:$O$8)-MIN($B$2:$O$8)))</f>
        <v>2.26828237433433</v>
      </c>
      <c r="AE8" s="13">
        <f>(O8-MIN($B$2:$O$8)/(MAX($B$2:$O$8)-MIN($B$2:$O$8)))</f>
        <v>2.43528237433433</v>
      </c>
      <c r="AF8" s="24"/>
      <c r="AG8" s="13">
        <f t="shared" ref="AG8:AT8" si="26">R8+0.0001</f>
        <v>8.36338237433433</v>
      </c>
      <c r="AH8" s="13">
        <f t="shared" si="26"/>
        <v>3.60538237433433</v>
      </c>
      <c r="AI8" s="13">
        <f t="shared" si="26"/>
        <v>4.62138237433433</v>
      </c>
      <c r="AJ8" s="13">
        <f t="shared" si="26"/>
        <v>2.51938237433433</v>
      </c>
      <c r="AK8" s="13">
        <f t="shared" si="26"/>
        <v>1.87738237433433</v>
      </c>
      <c r="AL8" s="13">
        <f t="shared" si="26"/>
        <v>1.47738237433433</v>
      </c>
      <c r="AM8" s="13">
        <f t="shared" si="26"/>
        <v>2.57538237433433</v>
      </c>
      <c r="AN8" s="13">
        <f t="shared" si="26"/>
        <v>3.04238237433433</v>
      </c>
      <c r="AO8" s="13">
        <f t="shared" si="26"/>
        <v>3.63238237433433</v>
      </c>
      <c r="AP8" s="13">
        <f t="shared" si="26"/>
        <v>4.58838237433433</v>
      </c>
      <c r="AQ8" s="13">
        <f t="shared" si="26"/>
        <v>2.16738237433433</v>
      </c>
      <c r="AR8" s="13">
        <f t="shared" si="26"/>
        <v>4.10238237433433</v>
      </c>
      <c r="AS8" s="13">
        <f t="shared" si="26"/>
        <v>2.26838237433433</v>
      </c>
      <c r="AT8" s="13">
        <f t="shared" si="26"/>
        <v>2.43538237433433</v>
      </c>
      <c r="AU8" s="13">
        <f t="shared" si="1"/>
        <v>47.2763532406806</v>
      </c>
      <c r="AV8" s="13"/>
      <c r="AW8" s="13">
        <f t="shared" ref="AW8:BJ8" si="27">AG8/$AU$9</f>
        <v>0.024894080892449</v>
      </c>
      <c r="AX8" s="13">
        <f t="shared" si="27"/>
        <v>0.0107316246534803</v>
      </c>
      <c r="AY8" s="13">
        <f t="shared" si="27"/>
        <v>0.0137558061454501</v>
      </c>
      <c r="AZ8" s="13">
        <f t="shared" si="27"/>
        <v>0.00749908420044958</v>
      </c>
      <c r="BA8" s="13">
        <f t="shared" si="27"/>
        <v>0.00558813487186238</v>
      </c>
      <c r="BB8" s="13">
        <f t="shared" si="27"/>
        <v>0.0043975122372286</v>
      </c>
      <c r="BC8" s="13">
        <f t="shared" si="27"/>
        <v>0.00766577136929831</v>
      </c>
      <c r="BD8" s="13">
        <f t="shared" si="27"/>
        <v>0.00905582329523324</v>
      </c>
      <c r="BE8" s="13">
        <f t="shared" si="27"/>
        <v>0.0108119916813181</v>
      </c>
      <c r="BF8" s="13">
        <f t="shared" si="27"/>
        <v>0.0136575797780928</v>
      </c>
      <c r="BG8" s="13">
        <f t="shared" si="27"/>
        <v>0.00645133628197186</v>
      </c>
      <c r="BH8" s="13">
        <f t="shared" si="27"/>
        <v>0.0122109732770127</v>
      </c>
      <c r="BI8" s="13">
        <f t="shared" si="27"/>
        <v>0.00675196849721689</v>
      </c>
      <c r="BJ8" s="13">
        <f t="shared" si="27"/>
        <v>0.00724905344717649</v>
      </c>
      <c r="BK8" s="13"/>
      <c r="BL8" s="13">
        <f t="shared" ref="BL8:BY8" si="28">AW8*LN(AW8)</f>
        <v>-0.091936957946059</v>
      </c>
      <c r="BM8" s="13">
        <f t="shared" si="28"/>
        <v>-0.0486631993394146</v>
      </c>
      <c r="BN8" s="13">
        <f t="shared" si="28"/>
        <v>-0.0589614331825527</v>
      </c>
      <c r="BO8" s="13">
        <f t="shared" si="28"/>
        <v>-0.0366928268100361</v>
      </c>
      <c r="BP8" s="13">
        <f t="shared" si="28"/>
        <v>-0.0289862686093496</v>
      </c>
      <c r="BQ8" s="13">
        <f t="shared" si="28"/>
        <v>-0.0238640513310042</v>
      </c>
      <c r="BR8" s="13">
        <f t="shared" si="28"/>
        <v>-0.0373398967281925</v>
      </c>
      <c r="BS8" s="13">
        <f t="shared" si="28"/>
        <v>-0.0426017375980166</v>
      </c>
      <c r="BT8" s="13">
        <f t="shared" si="28"/>
        <v>-0.0489469612691255</v>
      </c>
      <c r="BU8" s="13">
        <f t="shared" si="28"/>
        <v>-0.0586382808922009</v>
      </c>
      <c r="BV8" s="13">
        <f t="shared" si="28"/>
        <v>-0.0325371080575129</v>
      </c>
      <c r="BW8" s="13">
        <f t="shared" si="28"/>
        <v>-0.0537944693444632</v>
      </c>
      <c r="BX8" s="13">
        <f t="shared" si="28"/>
        <v>-0.0337458064088701</v>
      </c>
      <c r="BY8" s="13">
        <f t="shared" si="28"/>
        <v>-0.0357152481816384</v>
      </c>
      <c r="BZ8" s="13">
        <f t="shared" si="4"/>
        <v>-0.632424245698436</v>
      </c>
      <c r="CA8" s="13"/>
      <c r="CB8" s="13"/>
      <c r="CC8" s="13"/>
      <c r="CD8" s="13"/>
      <c r="CE8" s="13"/>
      <c r="CF8" s="13">
        <f t="shared" ref="CF8:CS8" si="29">AW8*$CD$9</f>
        <v>0.00482711578674606</v>
      </c>
      <c r="CG8" s="13">
        <f t="shared" si="29"/>
        <v>0.00208092819357556</v>
      </c>
      <c r="CH8" s="13">
        <f t="shared" si="29"/>
        <v>0.00266733563255438</v>
      </c>
      <c r="CI8" s="13">
        <f t="shared" si="29"/>
        <v>0.00145411866726552</v>
      </c>
      <c r="CJ8" s="13">
        <f t="shared" si="29"/>
        <v>0.00108357380917064</v>
      </c>
      <c r="CK8" s="13">
        <f t="shared" si="29"/>
        <v>0.000852704738706538</v>
      </c>
      <c r="CL8" s="13">
        <f t="shared" si="29"/>
        <v>0.0014864403371305</v>
      </c>
      <c r="CM8" s="13">
        <f t="shared" si="29"/>
        <v>0.00175597997689734</v>
      </c>
      <c r="CN8" s="13">
        <f t="shared" si="29"/>
        <v>0.00209651185583189</v>
      </c>
      <c r="CO8" s="13">
        <f t="shared" si="29"/>
        <v>0.00264828893424109</v>
      </c>
      <c r="CP8" s="13">
        <f t="shared" si="29"/>
        <v>0.00125095388525711</v>
      </c>
      <c r="CQ8" s="13">
        <f t="shared" si="29"/>
        <v>0.00236778301362721</v>
      </c>
      <c r="CR8" s="13">
        <f t="shared" si="29"/>
        <v>0.0013092483255493</v>
      </c>
      <c r="CS8" s="13">
        <f t="shared" si="29"/>
        <v>0.00140563616246806</v>
      </c>
      <c r="CT8" s="29" t="s">
        <v>48</v>
      </c>
      <c r="CU8" s="15"/>
    </row>
    <row r="9" ht="18.5" customHeight="1" spans="1:99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24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>
        <f>SUM(AU2:AU8)</f>
        <v>335.958672684764</v>
      </c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>
        <f>SUM(BZ2:BZ8)</f>
        <v>-4.35068082671927</v>
      </c>
      <c r="CA9" s="13">
        <f>-1/(LN(980))</f>
        <v>-0.145189454395455</v>
      </c>
      <c r="CB9" s="13">
        <f>BZ9*CA9</f>
        <v>0.631672975480138</v>
      </c>
      <c r="CC9" s="13">
        <f>1-CB9</f>
        <v>0.368327024519862</v>
      </c>
      <c r="CD9" s="13">
        <f>CC9/(CC9+CC14+CC19+CC24+CC30)</f>
        <v>0.193906166192713</v>
      </c>
      <c r="CE9" s="13" t="s">
        <v>49</v>
      </c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29"/>
      <c r="CU9" s="15"/>
    </row>
    <row r="10" ht="18.5" customHeight="1" spans="1:99">
      <c r="A10" s="11" t="s">
        <v>50</v>
      </c>
      <c r="B10" s="13">
        <v>8.101</v>
      </c>
      <c r="C10" s="13">
        <v>3.985</v>
      </c>
      <c r="D10" s="13">
        <v>5.412</v>
      </c>
      <c r="E10" s="13">
        <v>3.548</v>
      </c>
      <c r="F10" s="13">
        <v>1.834</v>
      </c>
      <c r="G10" s="13">
        <v>1.023</v>
      </c>
      <c r="H10" s="13">
        <v>4.204</v>
      </c>
      <c r="I10" s="13">
        <v>5.651</v>
      </c>
      <c r="J10" s="13">
        <v>7.44</v>
      </c>
      <c r="K10" s="13">
        <v>4.226</v>
      </c>
      <c r="L10" s="13">
        <v>2.495</v>
      </c>
      <c r="M10" s="13">
        <v>4.327</v>
      </c>
      <c r="N10" s="13">
        <v>2.678</v>
      </c>
      <c r="O10" s="13">
        <v>2.507</v>
      </c>
      <c r="Q10" s="13"/>
      <c r="R10" s="13">
        <f>(MAX($B$10:$O$13)-B10)/(MAX($B$10:$O$13)-MIN($B$10:$O$13))</f>
        <v>0.322283272283272</v>
      </c>
      <c r="S10" s="13">
        <f>(MAX($B$10:$O$13)-C10)/(MAX($B$10:$O$13)-MIN($B$10:$O$13))</f>
        <v>0.573565323565324</v>
      </c>
      <c r="T10" s="13">
        <f>(MAX($B$10:$O$13)-D10)/(MAX($B$10:$O$13)-MIN($B$10:$O$13))</f>
        <v>0.486446886446886</v>
      </c>
      <c r="U10" s="13">
        <f>(MAX($B$10:$O$13)-E10)/(MAX($B$10:$O$13)-MIN($B$10:$O$13))</f>
        <v>0.6002442002442</v>
      </c>
      <c r="V10" s="13">
        <f>(MAX($B$10:$O$13)-F10)/(MAX($B$10:$O$13)-MIN($B$10:$O$13))</f>
        <v>0.704884004884005</v>
      </c>
      <c r="W10" s="13">
        <f>(MAX($B$10:$O$13)-G10)/(MAX($B$10:$O$13)-MIN($B$10:$O$13))</f>
        <v>0.754395604395604</v>
      </c>
      <c r="X10" s="13">
        <f>(MAX($B$10:$O$13)-H10)/(MAX($B$10:$O$13)-MIN($B$10:$O$13))</f>
        <v>0.56019536019536</v>
      </c>
      <c r="Y10" s="13">
        <f>(MAX($B$10:$O$13)-I10)/(MAX($B$10:$O$13)-MIN($B$10:$O$13))</f>
        <v>0.471855921855922</v>
      </c>
      <c r="Z10" s="13">
        <f>(MAX($B$10:$O$13)-J10)/(MAX($B$10:$O$13)-MIN($B$10:$O$13))</f>
        <v>0.362637362637363</v>
      </c>
      <c r="AA10" s="13">
        <f>(MAX($B$10:$O$13)-K10)/(MAX($B$10:$O$13)-MIN($B$10:$O$13))</f>
        <v>0.558852258852259</v>
      </c>
      <c r="AB10" s="13">
        <f>(MAX($B$10:$O$13)-L10)/(MAX($B$10:$O$13)-MIN($B$10:$O$13))</f>
        <v>0.664529914529915</v>
      </c>
      <c r="AC10" s="13">
        <f>(MAX($B$10:$O$13)-M10)/(MAX($B$10:$O$13)-MIN($B$10:$O$13))</f>
        <v>0.552686202686203</v>
      </c>
      <c r="AD10" s="13">
        <f>(MAX($B$10:$O$13)-N10)/(MAX($B$10:$O$13)-MIN($B$10:$O$13))</f>
        <v>0.653357753357753</v>
      </c>
      <c r="AE10" s="13">
        <f>(MAX($B$10:$O$13)-O10)/(MAX($B$10:$O$13)-MIN($B$10:$O$13))</f>
        <v>0.663797313797314</v>
      </c>
      <c r="AF10" s="24"/>
      <c r="AG10" s="13">
        <f t="shared" ref="AG10:AT10" si="30">R10+0.0001</f>
        <v>0.322383272283272</v>
      </c>
      <c r="AH10" s="13">
        <f t="shared" si="30"/>
        <v>0.573665323565324</v>
      </c>
      <c r="AI10" s="13">
        <f t="shared" si="30"/>
        <v>0.486546886446886</v>
      </c>
      <c r="AJ10" s="13">
        <f t="shared" si="30"/>
        <v>0.6003442002442</v>
      </c>
      <c r="AK10" s="13">
        <f t="shared" si="30"/>
        <v>0.704984004884005</v>
      </c>
      <c r="AL10" s="13">
        <f t="shared" si="30"/>
        <v>0.754495604395604</v>
      </c>
      <c r="AM10" s="13">
        <f t="shared" si="30"/>
        <v>0.56029536019536</v>
      </c>
      <c r="AN10" s="13">
        <f t="shared" si="30"/>
        <v>0.471955921855922</v>
      </c>
      <c r="AO10" s="13">
        <f t="shared" si="30"/>
        <v>0.362737362637363</v>
      </c>
      <c r="AP10" s="13">
        <f t="shared" si="30"/>
        <v>0.558952258852259</v>
      </c>
      <c r="AQ10" s="13">
        <f t="shared" si="30"/>
        <v>0.664629914529914</v>
      </c>
      <c r="AR10" s="13">
        <f t="shared" si="30"/>
        <v>0.552786202686203</v>
      </c>
      <c r="AS10" s="13">
        <f t="shared" si="30"/>
        <v>0.653457753357753</v>
      </c>
      <c r="AT10" s="13">
        <f t="shared" si="30"/>
        <v>0.663897313797314</v>
      </c>
      <c r="AU10" s="13">
        <f>SUM(AG10:AT10)</f>
        <v>7.93113137973138</v>
      </c>
      <c r="AV10" s="13"/>
      <c r="AW10" s="13">
        <f t="shared" ref="AW10:BJ10" si="31">AG10/$AU$14</f>
        <v>0.00926239663396902</v>
      </c>
      <c r="AX10" s="13">
        <f t="shared" si="31"/>
        <v>0.016481983461435</v>
      </c>
      <c r="AY10" s="13">
        <f t="shared" si="31"/>
        <v>0.0139789828776658</v>
      </c>
      <c r="AZ10" s="13">
        <f t="shared" si="31"/>
        <v>0.0172484945021548</v>
      </c>
      <c r="BA10" s="13">
        <f t="shared" si="31"/>
        <v>0.0202549016504242</v>
      </c>
      <c r="BB10" s="13">
        <f t="shared" si="31"/>
        <v>0.0216774198518516</v>
      </c>
      <c r="BC10" s="13">
        <f t="shared" si="31"/>
        <v>0.0160978509261544</v>
      </c>
      <c r="BD10" s="13">
        <f t="shared" si="31"/>
        <v>0.0135597697455559</v>
      </c>
      <c r="BE10" s="13">
        <f t="shared" si="31"/>
        <v>0.0104218103591768</v>
      </c>
      <c r="BF10" s="13">
        <f t="shared" si="31"/>
        <v>0.0160592622696422</v>
      </c>
      <c r="BG10" s="13">
        <f t="shared" si="31"/>
        <v>0.0190954879252165</v>
      </c>
      <c r="BH10" s="13">
        <f t="shared" si="31"/>
        <v>0.0158821052556543</v>
      </c>
      <c r="BI10" s="13">
        <f t="shared" si="31"/>
        <v>0.0187745004642286</v>
      </c>
      <c r="BJ10" s="13">
        <f t="shared" si="31"/>
        <v>0.0190744395671189</v>
      </c>
      <c r="BK10" s="13"/>
      <c r="BL10" s="13">
        <f t="shared" ref="BL10:BY10" si="32">AW10*LN(AW10)</f>
        <v>-0.0433646186117384</v>
      </c>
      <c r="BM10" s="13">
        <f t="shared" si="32"/>
        <v>-0.0676665755280312</v>
      </c>
      <c r="BN10" s="13">
        <f t="shared" si="32"/>
        <v>-0.0596930568828669</v>
      </c>
      <c r="BO10" s="13">
        <f t="shared" si="32"/>
        <v>-0.0700294122839622</v>
      </c>
      <c r="BP10" s="13">
        <f t="shared" si="32"/>
        <v>-0.0789811220647075</v>
      </c>
      <c r="BQ10" s="13">
        <f t="shared" si="32"/>
        <v>-0.0830566899252988</v>
      </c>
      <c r="BR10" s="13">
        <f t="shared" si="32"/>
        <v>-0.0664691452545909</v>
      </c>
      <c r="BS10" s="13">
        <f t="shared" si="32"/>
        <v>-0.0583157963252216</v>
      </c>
      <c r="BT10" s="13">
        <f t="shared" si="32"/>
        <v>-0.0475636263024646</v>
      </c>
      <c r="BU10" s="13">
        <f t="shared" si="32"/>
        <v>-0.0663483523784687</v>
      </c>
      <c r="BV10" s="13">
        <f t="shared" si="32"/>
        <v>-0.0755857310767934</v>
      </c>
      <c r="BW10" s="13">
        <f t="shared" si="32"/>
        <v>-0.0657926098283335</v>
      </c>
      <c r="BX10" s="13">
        <f t="shared" si="32"/>
        <v>-0.0746334397620073</v>
      </c>
      <c r="BY10" s="13">
        <f t="shared" si="32"/>
        <v>-0.0755234520468124</v>
      </c>
      <c r="BZ10" s="13">
        <f>SUM(BL10:BY10)</f>
        <v>-0.933023628271297</v>
      </c>
      <c r="CA10" s="13"/>
      <c r="CB10" s="13"/>
      <c r="CC10" s="13"/>
      <c r="CD10" s="13"/>
      <c r="CE10" s="13"/>
      <c r="CF10" s="13">
        <f t="shared" ref="CF10:CS10" si="33">AW10*$CD$14</f>
        <v>0.00183073818112474</v>
      </c>
      <c r="CG10" s="13">
        <f t="shared" si="33"/>
        <v>0.00325770938299645</v>
      </c>
      <c r="CH10" s="13">
        <f t="shared" si="33"/>
        <v>0.00276298443035531</v>
      </c>
      <c r="CI10" s="13">
        <f t="shared" si="33"/>
        <v>0.00340921239932734</v>
      </c>
      <c r="CJ10" s="13">
        <f t="shared" si="33"/>
        <v>0.004003437044616</v>
      </c>
      <c r="CK10" s="13">
        <f t="shared" si="33"/>
        <v>0.00428460168133076</v>
      </c>
      <c r="CL10" s="13">
        <f t="shared" si="33"/>
        <v>0.00318178453041873</v>
      </c>
      <c r="CM10" s="13">
        <f t="shared" si="33"/>
        <v>0.00268012580128647</v>
      </c>
      <c r="CN10" s="13">
        <f t="shared" si="33"/>
        <v>0.00205989949415613</v>
      </c>
      <c r="CO10" s="13">
        <f t="shared" si="33"/>
        <v>0.0031741573762785</v>
      </c>
      <c r="CP10" s="13">
        <f t="shared" si="33"/>
        <v>0.00377427573158461</v>
      </c>
      <c r="CQ10" s="13">
        <f t="shared" si="33"/>
        <v>0.00313914180499837</v>
      </c>
      <c r="CR10" s="13">
        <f t="shared" si="33"/>
        <v>0.0037108316766909</v>
      </c>
      <c r="CS10" s="13">
        <f t="shared" si="33"/>
        <v>0.00377011546568994</v>
      </c>
      <c r="CT10" s="28" t="s">
        <v>50</v>
      </c>
      <c r="CU10" s="15"/>
    </row>
    <row r="11" ht="18.5" customHeight="1" spans="1:99">
      <c r="A11" s="11" t="s">
        <v>51</v>
      </c>
      <c r="B11" s="13">
        <v>11.41</v>
      </c>
      <c r="C11" s="13">
        <v>4.23</v>
      </c>
      <c r="D11" s="13">
        <v>-0.7</v>
      </c>
      <c r="E11" s="13">
        <v>0.34</v>
      </c>
      <c r="F11" s="13">
        <v>3.67</v>
      </c>
      <c r="G11" s="13">
        <v>3.92</v>
      </c>
      <c r="H11" s="13">
        <v>2.31</v>
      </c>
      <c r="I11" s="13">
        <v>-3</v>
      </c>
      <c r="J11" s="13">
        <v>1.6</v>
      </c>
      <c r="K11" s="13">
        <v>-0.45</v>
      </c>
      <c r="L11" s="13">
        <v>0.84</v>
      </c>
      <c r="M11" s="13">
        <v>-1.34</v>
      </c>
      <c r="N11" s="13">
        <v>-2.76</v>
      </c>
      <c r="O11" s="13">
        <v>-2.82</v>
      </c>
      <c r="Q11" s="13"/>
      <c r="R11" s="13">
        <f>(MAX($B$10:$O$13)-B11)/(MAX($B$10:$O$13)-MIN($B$10:$O$13))</f>
        <v>0.12026862026862</v>
      </c>
      <c r="S11" s="13">
        <f>(MAX($B$10:$O$13)-C11)/(MAX($B$10:$O$13)-MIN($B$10:$O$13))</f>
        <v>0.558608058608059</v>
      </c>
      <c r="T11" s="13">
        <f>(MAX($B$10:$O$13)-D11)/(MAX($B$10:$O$13)-MIN($B$10:$O$13))</f>
        <v>0.859584859584859</v>
      </c>
      <c r="U11" s="13">
        <f>(MAX($B$10:$O$13)-E11)/(MAX($B$10:$O$13)-MIN($B$10:$O$13))</f>
        <v>0.796092796092796</v>
      </c>
      <c r="V11" s="13">
        <f>(MAX($B$10:$O$13)-F11)/(MAX($B$10:$O$13)-MIN($B$10:$O$13))</f>
        <v>0.592796092796093</v>
      </c>
      <c r="W11" s="13">
        <f>(MAX($B$10:$O$13)-G11)/(MAX($B$10:$O$13)-MIN($B$10:$O$13))</f>
        <v>0.577533577533577</v>
      </c>
      <c r="X11" s="13">
        <f>(MAX($B$10:$O$13)-H11)/(MAX($B$10:$O$13)-MIN($B$10:$O$13))</f>
        <v>0.675824175824176</v>
      </c>
      <c r="Y11" s="13">
        <f>(MAX($B$10:$O$13)-I11)/(MAX($B$10:$O$13)-MIN($B$10:$O$13))</f>
        <v>1</v>
      </c>
      <c r="Z11" s="13">
        <f>(MAX($B$10:$O$13)-J11)/(MAX($B$10:$O$13)-MIN($B$10:$O$13))</f>
        <v>0.719169719169719</v>
      </c>
      <c r="AA11" s="13">
        <f>(MAX($B$10:$O$13)-K11)/(MAX($B$10:$O$13)-MIN($B$10:$O$13))</f>
        <v>0.844322344322344</v>
      </c>
      <c r="AB11" s="13">
        <f>(MAX($B$10:$O$13)-L11)/(MAX($B$10:$O$13)-MIN($B$10:$O$13))</f>
        <v>0.765567765567766</v>
      </c>
      <c r="AC11" s="13">
        <f>(MAX($B$10:$O$13)-M11)/(MAX($B$10:$O$13)-MIN($B$10:$O$13))</f>
        <v>0.898656898656899</v>
      </c>
      <c r="AD11" s="13">
        <f>(MAX($B$10:$O$13)-N11)/(MAX($B$10:$O$13)-MIN($B$10:$O$13))</f>
        <v>0.985347985347985</v>
      </c>
      <c r="AE11" s="13">
        <f>(MAX($B$10:$O$13)-O11)/(MAX($B$10:$O$13)-MIN($B$10:$O$13))</f>
        <v>0.989010989010989</v>
      </c>
      <c r="AF11" s="24"/>
      <c r="AG11" s="13">
        <f t="shared" ref="AG11:AT11" si="34">R11+0.0001</f>
        <v>0.12036862026862</v>
      </c>
      <c r="AH11" s="13">
        <f t="shared" si="34"/>
        <v>0.558708058608058</v>
      </c>
      <c r="AI11" s="13">
        <f t="shared" si="34"/>
        <v>0.859684859584859</v>
      </c>
      <c r="AJ11" s="13">
        <f t="shared" si="34"/>
        <v>0.796192796092796</v>
      </c>
      <c r="AK11" s="13">
        <f t="shared" si="34"/>
        <v>0.592896092796093</v>
      </c>
      <c r="AL11" s="13">
        <f t="shared" si="34"/>
        <v>0.577633577533577</v>
      </c>
      <c r="AM11" s="13">
        <f t="shared" si="34"/>
        <v>0.675924175824176</v>
      </c>
      <c r="AN11" s="13">
        <f t="shared" si="34"/>
        <v>1.0001</v>
      </c>
      <c r="AO11" s="13">
        <f t="shared" si="34"/>
        <v>0.719269719169719</v>
      </c>
      <c r="AP11" s="13">
        <f t="shared" si="34"/>
        <v>0.844422344322344</v>
      </c>
      <c r="AQ11" s="13">
        <f t="shared" si="34"/>
        <v>0.765667765567766</v>
      </c>
      <c r="AR11" s="13">
        <f t="shared" si="34"/>
        <v>0.898756898656899</v>
      </c>
      <c r="AS11" s="13">
        <f t="shared" si="34"/>
        <v>0.985447985347985</v>
      </c>
      <c r="AT11" s="13">
        <f t="shared" si="34"/>
        <v>0.989110989010989</v>
      </c>
      <c r="AU11" s="13">
        <f>SUM(AG11:AT11)</f>
        <v>10.3841838827839</v>
      </c>
      <c r="AV11" s="13"/>
      <c r="AW11" s="13">
        <f t="shared" ref="AW11:BJ11" si="35">AG11/$AU$14</f>
        <v>0.00345831188856449</v>
      </c>
      <c r="AX11" s="13">
        <f t="shared" si="35"/>
        <v>0.0160522461502763</v>
      </c>
      <c r="AY11" s="13">
        <f t="shared" si="35"/>
        <v>0.0246996132686941</v>
      </c>
      <c r="AZ11" s="13">
        <f t="shared" si="35"/>
        <v>0.0228754222335715</v>
      </c>
      <c r="BA11" s="13">
        <f t="shared" si="35"/>
        <v>0.0170345028614962</v>
      </c>
      <c r="BB11" s="13">
        <f t="shared" si="35"/>
        <v>0.0165959954011302</v>
      </c>
      <c r="BC11" s="13">
        <f t="shared" si="35"/>
        <v>0.0194199834458873</v>
      </c>
      <c r="BD11" s="13">
        <f t="shared" si="35"/>
        <v>0.0287338819040614</v>
      </c>
      <c r="BE11" s="13">
        <f t="shared" si="35"/>
        <v>0.0206653446333268</v>
      </c>
      <c r="BF11" s="13">
        <f t="shared" si="35"/>
        <v>0.0242611058083281</v>
      </c>
      <c r="BG11" s="13">
        <f t="shared" si="35"/>
        <v>0.0219984073128395</v>
      </c>
      <c r="BH11" s="13">
        <f t="shared" si="35"/>
        <v>0.0258221923672311</v>
      </c>
      <c r="BI11" s="13">
        <f t="shared" si="35"/>
        <v>0.02831291474211</v>
      </c>
      <c r="BJ11" s="13">
        <f t="shared" si="35"/>
        <v>0.0284181565325979</v>
      </c>
      <c r="BK11" s="13"/>
      <c r="BL11" s="13">
        <f t="shared" ref="BL11:BY11" si="36">AW11*LN(AW11)</f>
        <v>-0.0195981659856761</v>
      </c>
      <c r="BM11" s="13">
        <f t="shared" si="36"/>
        <v>-0.0663263800817573</v>
      </c>
      <c r="BN11" s="13">
        <f t="shared" si="36"/>
        <v>-0.0914124707273653</v>
      </c>
      <c r="BO11" s="13">
        <f t="shared" si="36"/>
        <v>-0.0864163043651942</v>
      </c>
      <c r="BP11" s="13">
        <f t="shared" si="36"/>
        <v>-0.0693732583987887</v>
      </c>
      <c r="BQ11" s="13">
        <f t="shared" si="36"/>
        <v>-0.0680202447457561</v>
      </c>
      <c r="BR11" s="13">
        <f t="shared" si="36"/>
        <v>-0.0765429455758983</v>
      </c>
      <c r="BS11" s="13">
        <f t="shared" si="36"/>
        <v>-0.101996037022893</v>
      </c>
      <c r="BT11" s="13">
        <f t="shared" si="36"/>
        <v>-0.0801670126226268</v>
      </c>
      <c r="BU11" s="13">
        <f t="shared" si="36"/>
        <v>-0.0902241604550384</v>
      </c>
      <c r="BV11" s="13">
        <f t="shared" si="36"/>
        <v>-0.0839631959637192</v>
      </c>
      <c r="BW11" s="13">
        <f t="shared" si="36"/>
        <v>-0.0944193883344462</v>
      </c>
      <c r="BX11" s="13">
        <f t="shared" si="36"/>
        <v>-0.100919607315002</v>
      </c>
      <c r="BY11" s="13">
        <f t="shared" si="36"/>
        <v>-0.101189297925418</v>
      </c>
      <c r="BZ11" s="13">
        <f>SUM(BL11:BY11)</f>
        <v>-1.13056846951958</v>
      </c>
      <c r="CA11" s="13"/>
      <c r="CB11" s="13"/>
      <c r="CC11" s="13"/>
      <c r="CD11" s="13"/>
      <c r="CE11" s="13"/>
      <c r="CF11" s="13">
        <f t="shared" ref="CF11:CS11" si="37">AW11*$CD$14</f>
        <v>0.000683544860669568</v>
      </c>
      <c r="CG11" s="13">
        <f t="shared" si="37"/>
        <v>0.00317277062098028</v>
      </c>
      <c r="CH11" s="13">
        <f t="shared" si="37"/>
        <v>0.00488194652604042</v>
      </c>
      <c r="CI11" s="13">
        <f t="shared" si="37"/>
        <v>0.00452139014850238</v>
      </c>
      <c r="CJ11" s="13">
        <f t="shared" si="37"/>
        <v>0.00336691636273153</v>
      </c>
      <c r="CK11" s="13">
        <f t="shared" si="37"/>
        <v>0.00328024415659258</v>
      </c>
      <c r="CL11" s="13">
        <f t="shared" si="37"/>
        <v>0.00383841316412743</v>
      </c>
      <c r="CM11" s="13">
        <f t="shared" si="37"/>
        <v>0.00567933082251878</v>
      </c>
      <c r="CN11" s="13">
        <f t="shared" si="37"/>
        <v>0.00408456222956206</v>
      </c>
      <c r="CO11" s="13">
        <f t="shared" si="37"/>
        <v>0.00479527431990147</v>
      </c>
      <c r="CP11" s="13">
        <f t="shared" si="37"/>
        <v>0.00434804573622447</v>
      </c>
      <c r="CQ11" s="13">
        <f t="shared" si="37"/>
        <v>0.00510382737375614</v>
      </c>
      <c r="CR11" s="13">
        <f t="shared" si="37"/>
        <v>0.00559612550462539</v>
      </c>
      <c r="CS11" s="13">
        <f t="shared" si="37"/>
        <v>0.00561692683409874</v>
      </c>
      <c r="CT11" s="28" t="s">
        <v>51</v>
      </c>
      <c r="CU11" s="15"/>
    </row>
    <row r="12" ht="18.5" customHeight="1" spans="1:99">
      <c r="A12" s="11" t="s">
        <v>52</v>
      </c>
      <c r="B12" s="13">
        <v>2.7</v>
      </c>
      <c r="C12" s="13">
        <v>1.186</v>
      </c>
      <c r="D12" s="13">
        <v>1.7</v>
      </c>
      <c r="E12" s="13">
        <v>1.018</v>
      </c>
      <c r="F12" s="13">
        <v>0.481</v>
      </c>
      <c r="G12" s="13">
        <v>0.261</v>
      </c>
      <c r="H12" s="13">
        <v>1.021</v>
      </c>
      <c r="I12" s="13">
        <v>1.653</v>
      </c>
      <c r="J12" s="13">
        <v>2.193</v>
      </c>
      <c r="K12" s="13">
        <v>1.095</v>
      </c>
      <c r="L12" s="13">
        <v>0.674</v>
      </c>
      <c r="M12" s="13">
        <v>1.259</v>
      </c>
      <c r="N12" s="13">
        <v>0.806</v>
      </c>
      <c r="O12" s="13">
        <v>0.718</v>
      </c>
      <c r="Q12" s="13"/>
      <c r="R12" s="13">
        <f>(MAX($B$10:$O$13)-B12)/(MAX($B$10:$O$13)-MIN($B$10:$O$13))</f>
        <v>0.652014652014652</v>
      </c>
      <c r="S12" s="13">
        <f>(MAX($B$10:$O$13)-C12)/(MAX($B$10:$O$13)-MIN($B$10:$O$13))</f>
        <v>0.744444444444444</v>
      </c>
      <c r="T12" s="13">
        <f>(MAX($B$10:$O$13)-D12)/(MAX($B$10:$O$13)-MIN($B$10:$O$13))</f>
        <v>0.713064713064713</v>
      </c>
      <c r="U12" s="13">
        <f>(MAX($B$10:$O$13)-E12)/(MAX($B$10:$O$13)-MIN($B$10:$O$13))</f>
        <v>0.754700854700855</v>
      </c>
      <c r="V12" s="13">
        <f>(MAX($B$10:$O$13)-F12)/(MAX($B$10:$O$13)-MIN($B$10:$O$13))</f>
        <v>0.787484737484737</v>
      </c>
      <c r="W12" s="13">
        <f>(MAX($B$10:$O$13)-G12)/(MAX($B$10:$O$13)-MIN($B$10:$O$13))</f>
        <v>0.800915750915751</v>
      </c>
      <c r="X12" s="13">
        <f>(MAX($B$10:$O$13)-H12)/(MAX($B$10:$O$13)-MIN($B$10:$O$13))</f>
        <v>0.754517704517705</v>
      </c>
      <c r="Y12" s="13">
        <f>(MAX($B$10:$O$13)-I12)/(MAX($B$10:$O$13)-MIN($B$10:$O$13))</f>
        <v>0.715934065934066</v>
      </c>
      <c r="Z12" s="13">
        <f>(MAX($B$10:$O$13)-J12)/(MAX($B$10:$O$13)-MIN($B$10:$O$13))</f>
        <v>0.682967032967033</v>
      </c>
      <c r="AA12" s="13">
        <f>(MAX($B$10:$O$13)-K12)/(MAX($B$10:$O$13)-MIN($B$10:$O$13))</f>
        <v>0.75</v>
      </c>
      <c r="AB12" s="13">
        <f>(MAX($B$10:$O$13)-L12)/(MAX($B$10:$O$13)-MIN($B$10:$O$13))</f>
        <v>0.775702075702076</v>
      </c>
      <c r="AC12" s="13">
        <f>(MAX($B$10:$O$13)-M12)/(MAX($B$10:$O$13)-MIN($B$10:$O$13))</f>
        <v>0.73998778998779</v>
      </c>
      <c r="AD12" s="13">
        <f>(MAX($B$10:$O$13)-N12)/(MAX($B$10:$O$13)-MIN($B$10:$O$13))</f>
        <v>0.767643467643468</v>
      </c>
      <c r="AE12" s="13">
        <f>(MAX($B$10:$O$13)-O12)/(MAX($B$10:$O$13)-MIN($B$10:$O$13))</f>
        <v>0.773015873015873</v>
      </c>
      <c r="AF12" s="24"/>
      <c r="AG12" s="13">
        <f t="shared" ref="AG12:AT12" si="38">R12+0.0001</f>
        <v>0.652114652014652</v>
      </c>
      <c r="AH12" s="13">
        <f t="shared" si="38"/>
        <v>0.744544444444444</v>
      </c>
      <c r="AI12" s="13">
        <f t="shared" si="38"/>
        <v>0.713164713064713</v>
      </c>
      <c r="AJ12" s="13">
        <f t="shared" si="38"/>
        <v>0.754800854700855</v>
      </c>
      <c r="AK12" s="13">
        <f t="shared" si="38"/>
        <v>0.787584737484737</v>
      </c>
      <c r="AL12" s="13">
        <f t="shared" si="38"/>
        <v>0.801015750915751</v>
      </c>
      <c r="AM12" s="13">
        <f t="shared" si="38"/>
        <v>0.754617704517704</v>
      </c>
      <c r="AN12" s="13">
        <f t="shared" si="38"/>
        <v>0.716034065934066</v>
      </c>
      <c r="AO12" s="13">
        <f t="shared" si="38"/>
        <v>0.683067032967033</v>
      </c>
      <c r="AP12" s="13">
        <f t="shared" si="38"/>
        <v>0.7501</v>
      </c>
      <c r="AQ12" s="13">
        <f t="shared" si="38"/>
        <v>0.775802075702076</v>
      </c>
      <c r="AR12" s="13">
        <f t="shared" si="38"/>
        <v>0.74008778998779</v>
      </c>
      <c r="AS12" s="13">
        <f t="shared" si="38"/>
        <v>0.767743467643468</v>
      </c>
      <c r="AT12" s="13">
        <f t="shared" si="38"/>
        <v>0.773115873015873</v>
      </c>
      <c r="AU12" s="13">
        <f>SUM(AG12:AT12)</f>
        <v>10.4137931623932</v>
      </c>
      <c r="AV12" s="13"/>
      <c r="AW12" s="13">
        <f t="shared" ref="AW12:BJ12" si="39">AG12/$AU$14</f>
        <v>0.0187359118077163</v>
      </c>
      <c r="AX12" s="13">
        <f t="shared" si="39"/>
        <v>0.0213915129876929</v>
      </c>
      <c r="AY12" s="13">
        <f t="shared" si="39"/>
        <v>0.0204899416491804</v>
      </c>
      <c r="AZ12" s="13">
        <f t="shared" si="39"/>
        <v>0.0216861900010589</v>
      </c>
      <c r="BA12" s="13">
        <f t="shared" si="39"/>
        <v>0.0226281040259251</v>
      </c>
      <c r="BB12" s="13">
        <f t="shared" si="39"/>
        <v>0.0230139905910472</v>
      </c>
      <c r="BC12" s="13">
        <f t="shared" si="39"/>
        <v>0.0216809279115345</v>
      </c>
      <c r="BD12" s="13">
        <f t="shared" si="39"/>
        <v>0.0205723810517292</v>
      </c>
      <c r="BE12" s="13">
        <f t="shared" si="39"/>
        <v>0.0196252049373386</v>
      </c>
      <c r="BF12" s="13">
        <f t="shared" si="39"/>
        <v>0.0215511297032661</v>
      </c>
      <c r="BG12" s="13">
        <f t="shared" si="39"/>
        <v>0.0222895762665225</v>
      </c>
      <c r="BH12" s="13">
        <f t="shared" si="39"/>
        <v>0.021263468809266</v>
      </c>
      <c r="BI12" s="13">
        <f t="shared" si="39"/>
        <v>0.0220580443274493</v>
      </c>
      <c r="BJ12" s="13">
        <f t="shared" si="39"/>
        <v>0.0222123989534981</v>
      </c>
      <c r="BK12" s="13"/>
      <c r="BL12" s="13">
        <f t="shared" ref="BL12:BY12" si="40">AW12*LN(AW12)</f>
        <v>-0.0745185889579264</v>
      </c>
      <c r="BM12" s="13">
        <f t="shared" si="40"/>
        <v>-0.0822452554003675</v>
      </c>
      <c r="BN12" s="13">
        <f t="shared" si="40"/>
        <v>-0.0796612288031762</v>
      </c>
      <c r="BO12" s="13">
        <f t="shared" si="40"/>
        <v>-0.0830815206896557</v>
      </c>
      <c r="BP12" s="13">
        <f t="shared" si="40"/>
        <v>-0.0857279887186134</v>
      </c>
      <c r="BQ12" s="13">
        <f t="shared" si="40"/>
        <v>-0.086800785766746</v>
      </c>
      <c r="BR12" s="13">
        <f t="shared" si="40"/>
        <v>-0.0830666226567435</v>
      </c>
      <c r="BS12" s="13">
        <f t="shared" si="40"/>
        <v>-0.0798991334329277</v>
      </c>
      <c r="BT12" s="13">
        <f t="shared" si="40"/>
        <v>-0.0771455143357613</v>
      </c>
      <c r="BU12" s="13">
        <f t="shared" si="40"/>
        <v>-0.0826987327826534</v>
      </c>
      <c r="BV12" s="13">
        <f t="shared" si="40"/>
        <v>-0.084781437872551</v>
      </c>
      <c r="BW12" s="13">
        <f t="shared" si="40"/>
        <v>-0.0818806163251779</v>
      </c>
      <c r="BX12" s="13">
        <f t="shared" si="40"/>
        <v>-0.0841310998611045</v>
      </c>
      <c r="BY12" s="13">
        <f t="shared" si="40"/>
        <v>-0.0845649270013251</v>
      </c>
      <c r="BZ12" s="13">
        <f>SUM(BL12:BY12)</f>
        <v>-1.15020345260473</v>
      </c>
      <c r="CA12" s="13"/>
      <c r="CB12" s="13"/>
      <c r="CC12" s="13"/>
      <c r="CD12" s="13"/>
      <c r="CE12" s="13"/>
      <c r="CF12" s="13">
        <f t="shared" ref="CF12:CS12" si="41">AW12*$CD$14</f>
        <v>0.00370320452255067</v>
      </c>
      <c r="CG12" s="13">
        <f t="shared" si="41"/>
        <v>0.00422809140292816</v>
      </c>
      <c r="CH12" s="13">
        <f t="shared" si="41"/>
        <v>0.00404989334710648</v>
      </c>
      <c r="CI12" s="13">
        <f t="shared" si="41"/>
        <v>0.00428633512545354</v>
      </c>
      <c r="CJ12" s="13">
        <f t="shared" si="41"/>
        <v>0.00447250702424001</v>
      </c>
      <c r="CK12" s="13">
        <f t="shared" si="41"/>
        <v>0.00454877856564229</v>
      </c>
      <c r="CL12" s="13">
        <f t="shared" si="41"/>
        <v>0.00428529505897987</v>
      </c>
      <c r="CM12" s="13">
        <f t="shared" si="41"/>
        <v>0.0040661877218606</v>
      </c>
      <c r="CN12" s="13">
        <f t="shared" si="41"/>
        <v>0.00387897575660046</v>
      </c>
      <c r="CO12" s="13">
        <f t="shared" si="41"/>
        <v>0.00425964008596274</v>
      </c>
      <c r="CP12" s="13">
        <f t="shared" si="41"/>
        <v>0.00440559608110074</v>
      </c>
      <c r="CQ12" s="13">
        <f t="shared" si="41"/>
        <v>0.00420278311873559</v>
      </c>
      <c r="CR12" s="13">
        <f t="shared" si="41"/>
        <v>0.00435983315625937</v>
      </c>
      <c r="CS12" s="13">
        <f t="shared" si="41"/>
        <v>0.00439034177282028</v>
      </c>
      <c r="CT12" s="28" t="s">
        <v>52</v>
      </c>
      <c r="CU12" s="15"/>
    </row>
    <row r="13" ht="18.5" customHeight="1" spans="1:99">
      <c r="A13" s="11" t="s">
        <v>53</v>
      </c>
      <c r="B13" s="13">
        <v>13.38</v>
      </c>
      <c r="C13" s="13">
        <v>5.867</v>
      </c>
      <c r="D13" s="13">
        <v>7.194</v>
      </c>
      <c r="E13" s="13">
        <v>5.583</v>
      </c>
      <c r="F13" s="13">
        <v>2.957</v>
      </c>
      <c r="G13" s="13">
        <v>1.768</v>
      </c>
      <c r="H13" s="13">
        <v>6.965</v>
      </c>
      <c r="I13" s="13">
        <v>8.763</v>
      </c>
      <c r="J13" s="13">
        <v>12.5</v>
      </c>
      <c r="K13" s="13">
        <v>5.94</v>
      </c>
      <c r="L13" s="13">
        <v>3.963</v>
      </c>
      <c r="M13" s="13">
        <v>6.339</v>
      </c>
      <c r="N13" s="13">
        <v>3.468</v>
      </c>
      <c r="O13" s="13">
        <v>3.123</v>
      </c>
      <c r="Q13" s="13"/>
      <c r="R13" s="13">
        <f>(MAX($B$10:$O$13)-B13)/(MAX($B$10:$O$13)-MIN($B$10:$O$13))</f>
        <v>0</v>
      </c>
      <c r="S13" s="13">
        <f>(MAX($B$10:$O$13)-C13)/(MAX($B$10:$O$13)-MIN($B$10:$O$13))</f>
        <v>0.458669108669109</v>
      </c>
      <c r="T13" s="13">
        <f>(MAX($B$10:$O$13)-D13)/(MAX($B$10:$O$13)-MIN($B$10:$O$13))</f>
        <v>0.377655677655678</v>
      </c>
      <c r="U13" s="13">
        <f>(MAX($B$10:$O$13)-E13)/(MAX($B$10:$O$13)-MIN($B$10:$O$13))</f>
        <v>0.476007326007326</v>
      </c>
      <c r="V13" s="13">
        <f>(MAX($B$10:$O$13)-F13)/(MAX($B$10:$O$13)-MIN($B$10:$O$13))</f>
        <v>0.636324786324786</v>
      </c>
      <c r="W13" s="13">
        <f>(MAX($B$10:$O$13)-G13)/(MAX($B$10:$O$13)-MIN($B$10:$O$13))</f>
        <v>0.708913308913309</v>
      </c>
      <c r="X13" s="13">
        <f>(MAX($B$10:$O$13)-H13)/(MAX($B$10:$O$13)-MIN($B$10:$O$13))</f>
        <v>0.391636141636142</v>
      </c>
      <c r="Y13" s="13">
        <f>(MAX($B$10:$O$13)-I13)/(MAX($B$10:$O$13)-MIN($B$10:$O$13))</f>
        <v>0.281868131868132</v>
      </c>
      <c r="Z13" s="13">
        <f>(MAX($B$10:$O$13)-J13)/(MAX($B$10:$O$13)-MIN($B$10:$O$13))</f>
        <v>0.0537240537240538</v>
      </c>
      <c r="AA13" s="13">
        <f>(MAX($B$10:$O$13)-K13)/(MAX($B$10:$O$13)-MIN($B$10:$O$13))</f>
        <v>0.454212454212454</v>
      </c>
      <c r="AB13" s="13">
        <f>(MAX($B$10:$O$13)-L13)/(MAX($B$10:$O$13)-MIN($B$10:$O$13))</f>
        <v>0.574908424908425</v>
      </c>
      <c r="AC13" s="13">
        <f>(MAX($B$10:$O$13)-M13)/(MAX($B$10:$O$13)-MIN($B$10:$O$13))</f>
        <v>0.42985347985348</v>
      </c>
      <c r="AD13" s="13">
        <f>(MAX($B$10:$O$13)-N13)/(MAX($B$10:$O$13)-MIN($B$10:$O$13))</f>
        <v>0.605128205128205</v>
      </c>
      <c r="AE13" s="13">
        <f>(MAX($B$10:$O$13)-O13)/(MAX($B$10:$O$13)-MIN($B$10:$O$13))</f>
        <v>0.626190476190476</v>
      </c>
      <c r="AF13" s="24"/>
      <c r="AG13" s="13">
        <f t="shared" ref="AG13:AT13" si="42">R13+0.0001</f>
        <v>0.0001</v>
      </c>
      <c r="AH13" s="13">
        <f t="shared" si="42"/>
        <v>0.458769108669109</v>
      </c>
      <c r="AI13" s="13">
        <f t="shared" si="42"/>
        <v>0.377755677655678</v>
      </c>
      <c r="AJ13" s="13">
        <f t="shared" si="42"/>
        <v>0.476107326007326</v>
      </c>
      <c r="AK13" s="13">
        <f t="shared" si="42"/>
        <v>0.636424786324786</v>
      </c>
      <c r="AL13" s="13">
        <f t="shared" si="42"/>
        <v>0.709013308913309</v>
      </c>
      <c r="AM13" s="13">
        <f t="shared" si="42"/>
        <v>0.391736141636142</v>
      </c>
      <c r="AN13" s="13">
        <f t="shared" si="42"/>
        <v>0.281968131868132</v>
      </c>
      <c r="AO13" s="13">
        <f t="shared" si="42"/>
        <v>0.0538240537240538</v>
      </c>
      <c r="AP13" s="13">
        <f t="shared" si="42"/>
        <v>0.454312454212454</v>
      </c>
      <c r="AQ13" s="13">
        <f t="shared" si="42"/>
        <v>0.575008424908425</v>
      </c>
      <c r="AR13" s="13">
        <f t="shared" si="42"/>
        <v>0.42995347985348</v>
      </c>
      <c r="AS13" s="13">
        <f t="shared" si="42"/>
        <v>0.605228205128205</v>
      </c>
      <c r="AT13" s="13">
        <f t="shared" si="42"/>
        <v>0.626290476190476</v>
      </c>
      <c r="AU13" s="13">
        <f>SUM(AG13:AT13)</f>
        <v>6.07649157509158</v>
      </c>
      <c r="AV13" s="13"/>
      <c r="AW13" s="13">
        <f t="shared" ref="AW13:BJ13" si="43">AG13/$AU$14</f>
        <v>2.87310088031811e-6</v>
      </c>
      <c r="AX13" s="13">
        <f t="shared" si="43"/>
        <v>0.0131808992997997</v>
      </c>
      <c r="AY13" s="13">
        <f t="shared" si="43"/>
        <v>0.0108533017001769</v>
      </c>
      <c r="AZ13" s="13">
        <f t="shared" si="43"/>
        <v>0.0136790437747755</v>
      </c>
      <c r="BA13" s="13">
        <f t="shared" si="43"/>
        <v>0.0182851261384601</v>
      </c>
      <c r="BB13" s="13">
        <f t="shared" si="43"/>
        <v>0.0203706676199608</v>
      </c>
      <c r="BC13" s="13">
        <f t="shared" si="43"/>
        <v>0.0112549745338722</v>
      </c>
      <c r="BD13" s="13">
        <f t="shared" si="43"/>
        <v>0.00810122887891983</v>
      </c>
      <c r="BE13" s="13">
        <f t="shared" si="43"/>
        <v>0.00154641936136868</v>
      </c>
      <c r="BF13" s="13">
        <f t="shared" si="43"/>
        <v>0.0130528551213728</v>
      </c>
      <c r="BG13" s="13">
        <f t="shared" si="43"/>
        <v>0.0165205721179473</v>
      </c>
      <c r="BH13" s="13">
        <f t="shared" si="43"/>
        <v>0.0123529972146287</v>
      </c>
      <c r="BI13" s="13">
        <f t="shared" si="43"/>
        <v>0.017388816889472</v>
      </c>
      <c r="BJ13" s="13">
        <f t="shared" si="43"/>
        <v>0.0179939571847771</v>
      </c>
      <c r="BK13" s="13"/>
      <c r="BL13" s="13">
        <f t="shared" ref="BL13:BY13" si="44">AW13*LN(AW13)</f>
        <v>-3.66611081703826e-5</v>
      </c>
      <c r="BM13" s="13">
        <f t="shared" si="44"/>
        <v>-0.0570599353913744</v>
      </c>
      <c r="BN13" s="13">
        <f t="shared" si="44"/>
        <v>-0.0490925869951768</v>
      </c>
      <c r="BO13" s="13">
        <f t="shared" si="44"/>
        <v>-0.0587089548625663</v>
      </c>
      <c r="BP13" s="13">
        <f t="shared" si="44"/>
        <v>-0.0731709918737874</v>
      </c>
      <c r="BQ13" s="13">
        <f t="shared" si="44"/>
        <v>-0.0793164389085354</v>
      </c>
      <c r="BR13" s="13">
        <f t="shared" si="44"/>
        <v>-0.0505004524670769</v>
      </c>
      <c r="BS13" s="13">
        <f t="shared" si="44"/>
        <v>-0.0390134080352236</v>
      </c>
      <c r="BT13" s="13">
        <f t="shared" si="44"/>
        <v>-0.0100081370962527</v>
      </c>
      <c r="BU13" s="13">
        <f t="shared" si="44"/>
        <v>-0.0566330540891912</v>
      </c>
      <c r="BV13" s="13">
        <f t="shared" si="44"/>
        <v>-0.0677863669769649</v>
      </c>
      <c r="BW13" s="13">
        <f t="shared" si="44"/>
        <v>-0.05427729779662</v>
      </c>
      <c r="BX13" s="13">
        <f t="shared" si="44"/>
        <v>-0.0704582338133268</v>
      </c>
      <c r="BY13" s="13">
        <f t="shared" si="44"/>
        <v>-0.0722946688740366</v>
      </c>
      <c r="BZ13" s="13">
        <f>SUM(BL13:BY13)</f>
        <v>-0.738357188288303</v>
      </c>
      <c r="CA13" s="13"/>
      <c r="CB13" s="13"/>
      <c r="CC13" s="13"/>
      <c r="CD13" s="13"/>
      <c r="CE13" s="13"/>
      <c r="CF13" s="13">
        <f t="shared" ref="CF13:CS13" si="45">AW13*$CD$14</f>
        <v>5.67876294622416e-7</v>
      </c>
      <c r="CG13" s="13">
        <f t="shared" si="45"/>
        <v>0.00260524101518242</v>
      </c>
      <c r="CH13" s="13">
        <f t="shared" si="45"/>
        <v>0.00214518494499686</v>
      </c>
      <c r="CI13" s="13">
        <f t="shared" si="45"/>
        <v>0.00270370064135627</v>
      </c>
      <c r="CJ13" s="13">
        <f t="shared" si="45"/>
        <v>0.00361410549463983</v>
      </c>
      <c r="CK13" s="13">
        <f t="shared" si="45"/>
        <v>0.00402631850703668</v>
      </c>
      <c r="CL13" s="13">
        <f t="shared" si="45"/>
        <v>0.00222457668582014</v>
      </c>
      <c r="CM13" s="13">
        <f t="shared" si="45"/>
        <v>0.0016012301792688</v>
      </c>
      <c r="CN13" s="13">
        <f t="shared" si="45"/>
        <v>0.000305654041903735</v>
      </c>
      <c r="CO13" s="13">
        <f t="shared" si="45"/>
        <v>0.00257993273098985</v>
      </c>
      <c r="CP13" s="13">
        <f t="shared" si="45"/>
        <v>0.00326533653713668</v>
      </c>
      <c r="CQ13" s="13">
        <f t="shared" si="45"/>
        <v>0.00244160388999208</v>
      </c>
      <c r="CR13" s="13">
        <f t="shared" si="45"/>
        <v>0.00343694750529181</v>
      </c>
      <c r="CS13" s="13">
        <f t="shared" si="45"/>
        <v>0.00355655514976356</v>
      </c>
      <c r="CT13" s="28" t="s">
        <v>53</v>
      </c>
      <c r="CU13" s="15"/>
    </row>
    <row r="14" ht="18.5" customHeight="1" spans="1:99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24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>
        <f>SUM(AU10:AU13)</f>
        <v>34.8056</v>
      </c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>
        <f>SUM(BZ10:BZ13)</f>
        <v>-3.95215273868391</v>
      </c>
      <c r="CA14" s="13">
        <f>-1/(LN(560))</f>
        <v>-0.158029391597474</v>
      </c>
      <c r="CB14" s="13">
        <f>BZ14*CA14</f>
        <v>0.624556292794508</v>
      </c>
      <c r="CC14" s="13">
        <f>1-CB14</f>
        <v>0.375443707205492</v>
      </c>
      <c r="CD14" s="13">
        <f>CC14/(CC9+CC14+CC19+CC24+CC30)</f>
        <v>0.1976527516011</v>
      </c>
      <c r="CE14" s="13" t="s">
        <v>54</v>
      </c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24"/>
      <c r="CU14" s="15"/>
    </row>
    <row r="15" ht="18.5" customHeight="1" spans="1:99">
      <c r="A15" s="11" t="s">
        <v>55</v>
      </c>
      <c r="B15" s="13">
        <v>16.517</v>
      </c>
      <c r="C15" s="13">
        <v>14.724</v>
      </c>
      <c r="D15" s="13">
        <v>13.292</v>
      </c>
      <c r="E15" s="13">
        <v>15.735</v>
      </c>
      <c r="F15" s="13">
        <v>16.125</v>
      </c>
      <c r="G15" s="13">
        <v>17.279</v>
      </c>
      <c r="H15" s="13">
        <v>16.566</v>
      </c>
      <c r="I15" s="13">
        <v>15.507</v>
      </c>
      <c r="J15" s="13">
        <v>16.802</v>
      </c>
      <c r="K15" s="13">
        <v>14.055</v>
      </c>
      <c r="L15" s="13">
        <v>15.882</v>
      </c>
      <c r="M15" s="13">
        <v>14.649</v>
      </c>
      <c r="N15" s="13">
        <v>12.951</v>
      </c>
      <c r="O15" s="13">
        <v>12.457</v>
      </c>
      <c r="Q15" s="13"/>
      <c r="R15" s="13">
        <f>(B15-MIN($B$15:$O$18)/(MAX($B$15:$O$18)-MIN($B$15:$O$18)))</f>
        <v>16.387753935377</v>
      </c>
      <c r="S15" s="13">
        <f>(C15-MIN($B$15:$O$18)/(MAX($B$15:$O$18)-MIN($B$15:$O$18)))</f>
        <v>14.594753935377</v>
      </c>
      <c r="T15" s="13">
        <f>(D15-MIN($B$15:$O$18)/(MAX($B$15:$O$18)-MIN($B$15:$O$18)))</f>
        <v>13.162753935377</v>
      </c>
      <c r="U15" s="13">
        <f>(E15-MIN($B$15:$O$18)/(MAX($B$15:$O$18)-MIN($B$15:$O$18)))</f>
        <v>15.605753935377</v>
      </c>
      <c r="V15" s="13">
        <f>(F15-MIN($B$15:$O$18)/(MAX($B$15:$O$18)-MIN($B$15:$O$18)))</f>
        <v>15.995753935377</v>
      </c>
      <c r="W15" s="13">
        <f>(G15-MIN($B$15:$O$18)/(MAX($B$15:$O$18)-MIN($B$15:$O$18)))</f>
        <v>17.149753935377</v>
      </c>
      <c r="X15" s="13">
        <f>(H15-MIN($B$15:$O$18)/(MAX($B$15:$O$18)-MIN($B$15:$O$18)))</f>
        <v>16.436753935377</v>
      </c>
      <c r="Y15" s="13">
        <f>(I15-MIN($B$15:$O$18)/(MAX($B$15:$O$18)-MIN($B$15:$O$18)))</f>
        <v>15.377753935377</v>
      </c>
      <c r="Z15" s="13">
        <f>(J15-MIN($B$15:$O$18)/(MAX($B$15:$O$18)-MIN($B$15:$O$18)))</f>
        <v>16.672753935377</v>
      </c>
      <c r="AA15" s="13">
        <f>(K15-MIN($B$15:$O$18)/(MAX($B$15:$O$18)-MIN($B$15:$O$18)))</f>
        <v>13.925753935377</v>
      </c>
      <c r="AB15" s="13">
        <f>(L15-MIN($B$15:$O$18)/(MAX($B$15:$O$18)-MIN($B$15:$O$18)))</f>
        <v>15.752753935377</v>
      </c>
      <c r="AC15" s="13">
        <f>(M15-MIN($B$15:$O$18)/(MAX($B$15:$O$18)-MIN($B$15:$O$18)))</f>
        <v>14.519753935377</v>
      </c>
      <c r="AD15" s="13">
        <f>(N15-MIN($B$15:$O$18)/(MAX($B$15:$O$18)-MIN($B$15:$O$18)))</f>
        <v>12.821753935377</v>
      </c>
      <c r="AE15" s="13">
        <f>(O15-MIN($B$15:$O$18)/(MAX($B$15:$O$18)-MIN($B$15:$O$18)))</f>
        <v>12.327753935377</v>
      </c>
      <c r="AF15" s="24"/>
      <c r="AG15" s="13">
        <f t="shared" ref="AG15:AT15" si="46">R15+0.0001</f>
        <v>16.387853935377</v>
      </c>
      <c r="AH15" s="13">
        <f t="shared" si="46"/>
        <v>14.594853935377</v>
      </c>
      <c r="AI15" s="13">
        <f t="shared" si="46"/>
        <v>13.162853935377</v>
      </c>
      <c r="AJ15" s="13">
        <f t="shared" si="46"/>
        <v>15.605853935377</v>
      </c>
      <c r="AK15" s="13">
        <f t="shared" si="46"/>
        <v>15.995853935377</v>
      </c>
      <c r="AL15" s="13">
        <f t="shared" si="46"/>
        <v>17.149853935377</v>
      </c>
      <c r="AM15" s="13">
        <f t="shared" si="46"/>
        <v>16.436853935377</v>
      </c>
      <c r="AN15" s="13">
        <f t="shared" si="46"/>
        <v>15.377853935377</v>
      </c>
      <c r="AO15" s="13">
        <f t="shared" si="46"/>
        <v>16.672853935377</v>
      </c>
      <c r="AP15" s="13">
        <f t="shared" si="46"/>
        <v>13.925853935377</v>
      </c>
      <c r="AQ15" s="13">
        <f t="shared" si="46"/>
        <v>15.752853935377</v>
      </c>
      <c r="AR15" s="13">
        <f t="shared" si="46"/>
        <v>14.519853935377</v>
      </c>
      <c r="AS15" s="13">
        <f t="shared" si="46"/>
        <v>12.821853935377</v>
      </c>
      <c r="AT15" s="13">
        <f t="shared" si="46"/>
        <v>12.327853935377</v>
      </c>
      <c r="AU15" s="13">
        <f>SUM(AG15:AT15)</f>
        <v>210.732955095278</v>
      </c>
      <c r="AV15" s="13"/>
      <c r="AW15" s="13">
        <f t="shared" ref="AW15:BJ15" si="47">AG15/$AU$19</f>
        <v>0.0110137955344021</v>
      </c>
      <c r="AX15" s="13">
        <f t="shared" si="47"/>
        <v>0.0098087728712117</v>
      </c>
      <c r="AY15" s="13">
        <f t="shared" si="47"/>
        <v>0.00884636771020298</v>
      </c>
      <c r="AZ15" s="13">
        <f t="shared" si="47"/>
        <v>0.010488236291449</v>
      </c>
      <c r="BA15" s="13">
        <f t="shared" si="47"/>
        <v>0.0107503438422824</v>
      </c>
      <c r="BB15" s="13">
        <f t="shared" si="47"/>
        <v>0.0115259133644919</v>
      </c>
      <c r="BC15" s="13">
        <f t="shared" si="47"/>
        <v>0.011046726995917</v>
      </c>
      <c r="BD15" s="13">
        <f t="shared" si="47"/>
        <v>0.0103350041848079</v>
      </c>
      <c r="BE15" s="13">
        <f t="shared" si="47"/>
        <v>0.0112053356677034</v>
      </c>
      <c r="BF15" s="13">
        <f t="shared" si="47"/>
        <v>0.00935915761093598</v>
      </c>
      <c r="BG15" s="13">
        <f t="shared" si="47"/>
        <v>0.0105870306759939</v>
      </c>
      <c r="BH15" s="13">
        <f t="shared" si="47"/>
        <v>0.00975836757297451</v>
      </c>
      <c r="BI15" s="13">
        <f t="shared" si="47"/>
        <v>0.00861719162088456</v>
      </c>
      <c r="BJ15" s="13">
        <f t="shared" si="47"/>
        <v>0.00828518872316228</v>
      </c>
      <c r="BK15" s="13"/>
      <c r="BL15" s="13">
        <f t="shared" ref="BL15:BY15" si="48">AW15*LN(AW15)</f>
        <v>-0.0496568718153351</v>
      </c>
      <c r="BM15" s="13">
        <f t="shared" si="48"/>
        <v>-0.0453604553583561</v>
      </c>
      <c r="BN15" s="13">
        <f t="shared" si="48"/>
        <v>-0.0418234001900337</v>
      </c>
      <c r="BO15" s="13">
        <f t="shared" si="48"/>
        <v>-0.0478001474188061</v>
      </c>
      <c r="BP15" s="13">
        <f t="shared" si="48"/>
        <v>-0.0487293471249359</v>
      </c>
      <c r="BQ15" s="13">
        <f t="shared" si="48"/>
        <v>-0.0514419660146243</v>
      </c>
      <c r="BR15" s="13">
        <f t="shared" si="48"/>
        <v>-0.0497723661764247</v>
      </c>
      <c r="BS15" s="13">
        <f t="shared" si="48"/>
        <v>-0.0472538992012932</v>
      </c>
      <c r="BT15" s="13">
        <f t="shared" si="48"/>
        <v>-0.0503272548427974</v>
      </c>
      <c r="BU15" s="13">
        <f t="shared" si="48"/>
        <v>-0.043720368782998</v>
      </c>
      <c r="BV15" s="13">
        <f t="shared" si="48"/>
        <v>-0.0481511446961105</v>
      </c>
      <c r="BW15" s="13">
        <f t="shared" si="48"/>
        <v>-0.0451776327249017</v>
      </c>
      <c r="BX15" s="13">
        <f t="shared" si="48"/>
        <v>-0.0409660948884105</v>
      </c>
      <c r="BY15" s="13">
        <f t="shared" si="48"/>
        <v>-0.0397132778668888</v>
      </c>
      <c r="BZ15" s="13">
        <f>SUM(BL15:BY15)</f>
        <v>-0.649894227101916</v>
      </c>
      <c r="CA15" s="13"/>
      <c r="CB15" s="13"/>
      <c r="CC15" s="13"/>
      <c r="CD15" s="13"/>
      <c r="CE15" s="13"/>
      <c r="CF15" s="13">
        <f t="shared" ref="CF15:CS15" si="49">AW15*$CD$19</f>
        <v>0.00236043047793411</v>
      </c>
      <c r="CG15" s="13">
        <f t="shared" si="49"/>
        <v>0.00210217507343605</v>
      </c>
      <c r="CH15" s="13">
        <f t="shared" si="49"/>
        <v>0.00189591643470698</v>
      </c>
      <c r="CI15" s="13">
        <f t="shared" si="49"/>
        <v>0.00224779482466167</v>
      </c>
      <c r="CJ15" s="13">
        <f t="shared" si="49"/>
        <v>0.00230396861593565</v>
      </c>
      <c r="CK15" s="13">
        <f t="shared" si="49"/>
        <v>0.00247018542396173</v>
      </c>
      <c r="CL15" s="13">
        <f t="shared" si="49"/>
        <v>0.00236748821068392</v>
      </c>
      <c r="CM15" s="13">
        <f t="shared" si="49"/>
        <v>0.00221495476207073</v>
      </c>
      <c r="CN15" s="13">
        <f t="shared" si="49"/>
        <v>0.00240148055617279</v>
      </c>
      <c r="CO15" s="13">
        <f t="shared" si="49"/>
        <v>0.00200581541609684</v>
      </c>
      <c r="CP15" s="13">
        <f t="shared" si="49"/>
        <v>0.00226896802291109</v>
      </c>
      <c r="CQ15" s="13">
        <f t="shared" si="49"/>
        <v>0.00209137242126798</v>
      </c>
      <c r="CR15" s="13">
        <f t="shared" si="49"/>
        <v>0.00184680037618281</v>
      </c>
      <c r="CS15" s="13">
        <f t="shared" si="49"/>
        <v>0.00177564690723578</v>
      </c>
      <c r="CT15" s="28" t="s">
        <v>55</v>
      </c>
      <c r="CU15" s="15"/>
    </row>
    <row r="16" ht="35" customHeight="1" spans="1:99">
      <c r="A16" s="11" t="s">
        <v>56</v>
      </c>
      <c r="B16" s="13">
        <v>17.78</v>
      </c>
      <c r="C16" s="13">
        <v>12.25</v>
      </c>
      <c r="D16" s="13">
        <v>14.47</v>
      </c>
      <c r="E16" s="13">
        <v>18.46</v>
      </c>
      <c r="F16" s="13">
        <v>23.28</v>
      </c>
      <c r="G16" s="13">
        <v>20.52</v>
      </c>
      <c r="H16" s="13">
        <v>26.9</v>
      </c>
      <c r="I16" s="13">
        <v>18.12</v>
      </c>
      <c r="J16" s="13">
        <v>21.87</v>
      </c>
      <c r="K16" s="13">
        <v>12.59</v>
      </c>
      <c r="L16" s="13">
        <v>17.95</v>
      </c>
      <c r="M16" s="13">
        <v>19.53</v>
      </c>
      <c r="N16" s="13">
        <v>11.39</v>
      </c>
      <c r="O16" s="13">
        <v>12.6</v>
      </c>
      <c r="Q16" s="13"/>
      <c r="R16" s="13">
        <f>(B16-MIN($B$15:$O$18)/(MAX($B$15:$O$18)-MIN($B$15:$O$18)))</f>
        <v>17.650753935377</v>
      </c>
      <c r="S16" s="13">
        <f>(C16-MIN($B$15:$O$18)/(MAX($B$15:$O$18)-MIN($B$15:$O$18)))</f>
        <v>12.120753935377</v>
      </c>
      <c r="T16" s="13">
        <f>(D16-MIN($B$15:$O$18)/(MAX($B$15:$O$18)-MIN($B$15:$O$18)))</f>
        <v>14.340753935377</v>
      </c>
      <c r="U16" s="13">
        <f>(E16-MIN($B$15:$O$18)/(MAX($B$15:$O$18)-MIN($B$15:$O$18)))</f>
        <v>18.330753935377</v>
      </c>
      <c r="V16" s="13">
        <f>(F16-MIN($B$15:$O$18)/(MAX($B$15:$O$18)-MIN($B$15:$O$18)))</f>
        <v>23.150753935377</v>
      </c>
      <c r="W16" s="13">
        <f>(G16-MIN($B$15:$O$18)/(MAX($B$15:$O$18)-MIN($B$15:$O$18)))</f>
        <v>20.390753935377</v>
      </c>
      <c r="X16" s="13">
        <f>(H16-MIN($B$15:$O$18)/(MAX($B$15:$O$18)-MIN($B$15:$O$18)))</f>
        <v>26.770753935377</v>
      </c>
      <c r="Y16" s="13">
        <f>(I16-MIN($B$15:$O$18)/(MAX($B$15:$O$18)-MIN($B$15:$O$18)))</f>
        <v>17.990753935377</v>
      </c>
      <c r="Z16" s="13">
        <f>(J16-MIN($B$15:$O$18)/(MAX($B$15:$O$18)-MIN($B$15:$O$18)))</f>
        <v>21.740753935377</v>
      </c>
      <c r="AA16" s="13">
        <f>(K16-MIN($B$15:$O$18)/(MAX($B$15:$O$18)-MIN($B$15:$O$18)))</f>
        <v>12.460753935377</v>
      </c>
      <c r="AB16" s="13">
        <f>(L16-MIN($B$15:$O$18)/(MAX($B$15:$O$18)-MIN($B$15:$O$18)))</f>
        <v>17.820753935377</v>
      </c>
      <c r="AC16" s="13">
        <f>(M16-MIN($B$15:$O$18)/(MAX($B$15:$O$18)-MIN($B$15:$O$18)))</f>
        <v>19.400753935377</v>
      </c>
      <c r="AD16" s="13">
        <f>(N16-MIN($B$15:$O$18)/(MAX($B$15:$O$18)-MIN($B$15:$O$18)))</f>
        <v>11.260753935377</v>
      </c>
      <c r="AE16" s="13">
        <f>(O16-MIN($B$15:$O$18)/(MAX($B$15:$O$18)-MIN($B$15:$O$18)))</f>
        <v>12.470753935377</v>
      </c>
      <c r="AF16" s="24"/>
      <c r="AG16" s="13">
        <f t="shared" ref="AG16:AT16" si="50">R16+0.0001</f>
        <v>17.650853935377</v>
      </c>
      <c r="AH16" s="13">
        <f t="shared" si="50"/>
        <v>12.120853935377</v>
      </c>
      <c r="AI16" s="13">
        <f t="shared" si="50"/>
        <v>14.340853935377</v>
      </c>
      <c r="AJ16" s="13">
        <f t="shared" si="50"/>
        <v>18.330853935377</v>
      </c>
      <c r="AK16" s="13">
        <f t="shared" si="50"/>
        <v>23.150853935377</v>
      </c>
      <c r="AL16" s="13">
        <f t="shared" si="50"/>
        <v>20.390853935377</v>
      </c>
      <c r="AM16" s="13">
        <f t="shared" si="50"/>
        <v>26.770853935377</v>
      </c>
      <c r="AN16" s="13">
        <f t="shared" si="50"/>
        <v>17.990853935377</v>
      </c>
      <c r="AO16" s="13">
        <f t="shared" si="50"/>
        <v>21.740853935377</v>
      </c>
      <c r="AP16" s="13">
        <f t="shared" si="50"/>
        <v>12.460853935377</v>
      </c>
      <c r="AQ16" s="13">
        <f t="shared" si="50"/>
        <v>17.820853935377</v>
      </c>
      <c r="AR16" s="13">
        <f t="shared" si="50"/>
        <v>19.400853935377</v>
      </c>
      <c r="AS16" s="13">
        <f t="shared" si="50"/>
        <v>11.260853935377</v>
      </c>
      <c r="AT16" s="13">
        <f t="shared" si="50"/>
        <v>12.470853935377</v>
      </c>
      <c r="AU16" s="13">
        <f>SUM(AG16:AT16)</f>
        <v>245.901955095278</v>
      </c>
      <c r="AV16" s="13"/>
      <c r="AW16" s="13">
        <f t="shared" ref="AW16:BJ16" si="51">AG16/$AU$19</f>
        <v>0.0118626207567163</v>
      </c>
      <c r="AX16" s="13">
        <f t="shared" si="51"/>
        <v>0.00814607010002764</v>
      </c>
      <c r="AY16" s="13">
        <f t="shared" si="51"/>
        <v>0.00963806692784842</v>
      </c>
      <c r="AZ16" s="13">
        <f t="shared" si="51"/>
        <v>0.0123196287940668</v>
      </c>
      <c r="BA16" s="13">
        <f t="shared" si="51"/>
        <v>0.0155590092941101</v>
      </c>
      <c r="BB16" s="13">
        <f t="shared" si="51"/>
        <v>0.0137040943189816</v>
      </c>
      <c r="BC16" s="13">
        <f t="shared" si="51"/>
        <v>0.0179919050223584</v>
      </c>
      <c r="BD16" s="13">
        <f t="shared" si="51"/>
        <v>0.0120911247753916</v>
      </c>
      <c r="BE16" s="13">
        <f t="shared" si="51"/>
        <v>0.014611389687251</v>
      </c>
      <c r="BF16" s="13">
        <f t="shared" si="51"/>
        <v>0.0083745741187029</v>
      </c>
      <c r="BG16" s="13">
        <f t="shared" si="51"/>
        <v>0.011976872766054</v>
      </c>
      <c r="BH16" s="13">
        <f t="shared" si="51"/>
        <v>0.0130387443822507</v>
      </c>
      <c r="BI16" s="13">
        <f t="shared" si="51"/>
        <v>0.00756808934690789</v>
      </c>
      <c r="BJ16" s="13">
        <f t="shared" si="51"/>
        <v>0.00838129482513452</v>
      </c>
      <c r="BK16" s="13"/>
      <c r="BL16" s="13">
        <f t="shared" ref="BL16:BY16" si="52">AW16*LN(AW16)</f>
        <v>-0.0526031658002396</v>
      </c>
      <c r="BM16" s="13">
        <f t="shared" si="52"/>
        <v>-0.0391843865822371</v>
      </c>
      <c r="BN16" s="13">
        <f t="shared" si="52"/>
        <v>-0.0447402412802232</v>
      </c>
      <c r="BO16" s="13">
        <f t="shared" si="52"/>
        <v>-0.0541640050550309</v>
      </c>
      <c r="BP16" s="13">
        <f t="shared" si="52"/>
        <v>-0.0647739517036596</v>
      </c>
      <c r="BQ16" s="13">
        <f t="shared" si="52"/>
        <v>-0.0587913955816213</v>
      </c>
      <c r="BR16" s="13">
        <f t="shared" si="52"/>
        <v>-0.0722884759068947</v>
      </c>
      <c r="BS16" s="13">
        <f t="shared" si="52"/>
        <v>-0.0533857447468067</v>
      </c>
      <c r="BT16" s="13">
        <f t="shared" si="52"/>
        <v>-0.061747059800687</v>
      </c>
      <c r="BU16" s="13">
        <f t="shared" si="52"/>
        <v>-0.0400518617770206</v>
      </c>
      <c r="BV16" s="13">
        <f t="shared" si="52"/>
        <v>-0.0529950002287831</v>
      </c>
      <c r="BW16" s="13">
        <f t="shared" si="52"/>
        <v>-0.0565859342517933</v>
      </c>
      <c r="BX16" s="13">
        <f t="shared" si="52"/>
        <v>-0.0369611455600124</v>
      </c>
      <c r="BY16" s="13">
        <f t="shared" si="52"/>
        <v>-0.0400772805230937</v>
      </c>
      <c r="BZ16" s="13">
        <f>SUM(BL16:BY16)</f>
        <v>-0.728349648798103</v>
      </c>
      <c r="CA16" s="13"/>
      <c r="CB16" s="13"/>
      <c r="CC16" s="13"/>
      <c r="CD16" s="13"/>
      <c r="CE16" s="13"/>
      <c r="CF16" s="13">
        <f t="shared" ref="CF16:CS16" si="53">AW16*$CD$19</f>
        <v>0.00254234714044445</v>
      </c>
      <c r="CG16" s="13">
        <f t="shared" si="53"/>
        <v>0.00174583158725189</v>
      </c>
      <c r="CH16" s="13">
        <f t="shared" si="53"/>
        <v>0.00206559009142685</v>
      </c>
      <c r="CI16" s="13">
        <f t="shared" si="53"/>
        <v>0.00264029118676831</v>
      </c>
      <c r="CJ16" s="13">
        <f t="shared" si="53"/>
        <v>0.00333454163276978</v>
      </c>
      <c r="CK16" s="13">
        <f t="shared" si="53"/>
        <v>0.00293700403298471</v>
      </c>
      <c r="CL16" s="13">
        <f t="shared" si="53"/>
        <v>0.00385594964408209</v>
      </c>
      <c r="CM16" s="13">
        <f t="shared" si="53"/>
        <v>0.00259131916360638</v>
      </c>
      <c r="CN16" s="13">
        <f t="shared" si="53"/>
        <v>0.00313145177201002</v>
      </c>
      <c r="CO16" s="13">
        <f t="shared" si="53"/>
        <v>0.00179480361041382</v>
      </c>
      <c r="CP16" s="13">
        <f t="shared" si="53"/>
        <v>0.00256683315202542</v>
      </c>
      <c r="CQ16" s="13">
        <f t="shared" si="53"/>
        <v>0.00279440902436615</v>
      </c>
      <c r="CR16" s="13">
        <f t="shared" si="53"/>
        <v>0.00162196117572466</v>
      </c>
      <c r="CS16" s="13">
        <f t="shared" si="53"/>
        <v>0.00179624396403623</v>
      </c>
      <c r="CT16" s="28" t="s">
        <v>56</v>
      </c>
      <c r="CU16" s="15"/>
    </row>
    <row r="17" ht="18.5" customHeight="1" spans="1:99">
      <c r="A17" s="11" t="s">
        <v>57</v>
      </c>
      <c r="B17" s="13">
        <v>11.8</v>
      </c>
      <c r="C17" s="13">
        <v>14.08</v>
      </c>
      <c r="D17" s="13">
        <v>11.43</v>
      </c>
      <c r="E17" s="13">
        <v>9.5</v>
      </c>
      <c r="F17" s="13">
        <v>12.8</v>
      </c>
      <c r="G17" s="13">
        <v>12.42</v>
      </c>
      <c r="H17" s="13">
        <v>8.74</v>
      </c>
      <c r="I17" s="13">
        <v>8.06</v>
      </c>
      <c r="J17" s="13">
        <v>7.8</v>
      </c>
      <c r="K17" s="13">
        <v>13.73</v>
      </c>
      <c r="L17" s="13">
        <v>10.28</v>
      </c>
      <c r="M17" s="13">
        <v>12.19</v>
      </c>
      <c r="N17" s="13">
        <v>11.96</v>
      </c>
      <c r="O17" s="13">
        <v>11.51</v>
      </c>
      <c r="Q17" s="13"/>
      <c r="R17" s="13">
        <f>(B17-MIN($B$15:$O$18)/(MAX($B$15:$O$18)-MIN($B$15:$O$18)))</f>
        <v>11.670753935377</v>
      </c>
      <c r="S17" s="13">
        <f>(C17-MIN($B$15:$O$18)/(MAX($B$15:$O$18)-MIN($B$15:$O$18)))</f>
        <v>13.950753935377</v>
      </c>
      <c r="T17" s="13">
        <f>(D17-MIN($B$15:$O$18)/(MAX($B$15:$O$18)-MIN($B$15:$O$18)))</f>
        <v>11.300753935377</v>
      </c>
      <c r="U17" s="13">
        <f>(E17-MIN($B$15:$O$18)/(MAX($B$15:$O$18)-MIN($B$15:$O$18)))</f>
        <v>9.37075393537697</v>
      </c>
      <c r="V17" s="13">
        <f>(F17-MIN($B$15:$O$18)/(MAX($B$15:$O$18)-MIN($B$15:$O$18)))</f>
        <v>12.670753935377</v>
      </c>
      <c r="W17" s="13">
        <f>(G17-MIN($B$15:$O$18)/(MAX($B$15:$O$18)-MIN($B$15:$O$18)))</f>
        <v>12.290753935377</v>
      </c>
      <c r="X17" s="13">
        <f>(H17-MIN($B$15:$O$18)/(MAX($B$15:$O$18)-MIN($B$15:$O$18)))</f>
        <v>8.61075393537697</v>
      </c>
      <c r="Y17" s="13">
        <f>(I17-MIN($B$15:$O$18)/(MAX($B$15:$O$18)-MIN($B$15:$O$18)))</f>
        <v>7.93075393537697</v>
      </c>
      <c r="Z17" s="13">
        <f>(J17-MIN($B$15:$O$18)/(MAX($B$15:$O$18)-MIN($B$15:$O$18)))</f>
        <v>7.67075393537697</v>
      </c>
      <c r="AA17" s="13">
        <f>(K17-MIN($B$15:$O$18)/(MAX($B$15:$O$18)-MIN($B$15:$O$18)))</f>
        <v>13.600753935377</v>
      </c>
      <c r="AB17" s="13">
        <f>(L17-MIN($B$15:$O$18)/(MAX($B$15:$O$18)-MIN($B$15:$O$18)))</f>
        <v>10.150753935377</v>
      </c>
      <c r="AC17" s="13">
        <f>(M17-MIN($B$15:$O$18)/(MAX($B$15:$O$18)-MIN($B$15:$O$18)))</f>
        <v>12.060753935377</v>
      </c>
      <c r="AD17" s="13">
        <f>(N17-MIN($B$15:$O$18)/(MAX($B$15:$O$18)-MIN($B$15:$O$18)))</f>
        <v>11.830753935377</v>
      </c>
      <c r="AE17" s="13">
        <f>(O17-MIN($B$15:$O$18)/(MAX($B$15:$O$18)-MIN($B$15:$O$18)))</f>
        <v>11.380753935377</v>
      </c>
      <c r="AF17" s="24"/>
      <c r="AG17" s="13">
        <f t="shared" ref="AG17:AT17" si="54">R17+0.0001</f>
        <v>11.670853935377</v>
      </c>
      <c r="AH17" s="13">
        <f t="shared" si="54"/>
        <v>13.950853935377</v>
      </c>
      <c r="AI17" s="13">
        <f t="shared" si="54"/>
        <v>11.300853935377</v>
      </c>
      <c r="AJ17" s="13">
        <f t="shared" si="54"/>
        <v>9.37085393537697</v>
      </c>
      <c r="AK17" s="13">
        <f t="shared" si="54"/>
        <v>12.670853935377</v>
      </c>
      <c r="AL17" s="13">
        <f t="shared" si="54"/>
        <v>12.290853935377</v>
      </c>
      <c r="AM17" s="13">
        <f t="shared" si="54"/>
        <v>8.61085393537697</v>
      </c>
      <c r="AN17" s="13">
        <f t="shared" si="54"/>
        <v>7.93085393537697</v>
      </c>
      <c r="AO17" s="13">
        <f t="shared" si="54"/>
        <v>7.67085393537697</v>
      </c>
      <c r="AP17" s="13">
        <f t="shared" si="54"/>
        <v>13.600853935377</v>
      </c>
      <c r="AQ17" s="13">
        <f t="shared" si="54"/>
        <v>10.150853935377</v>
      </c>
      <c r="AR17" s="13">
        <f t="shared" si="54"/>
        <v>12.060853935377</v>
      </c>
      <c r="AS17" s="13">
        <f t="shared" si="54"/>
        <v>11.830853935377</v>
      </c>
      <c r="AT17" s="13">
        <f t="shared" si="54"/>
        <v>11.380853935377</v>
      </c>
      <c r="AU17" s="13">
        <f>SUM(AG17:AT17)</f>
        <v>154.491955095278</v>
      </c>
      <c r="AV17" s="13"/>
      <c r="AW17" s="13">
        <f t="shared" ref="AW17:BJ17" si="55">AG17/$AU$19</f>
        <v>0.00784363831060451</v>
      </c>
      <c r="AX17" s="13">
        <f t="shared" si="55"/>
        <v>0.00937595937701504</v>
      </c>
      <c r="AY17" s="13">
        <f t="shared" si="55"/>
        <v>0.00759497217263439</v>
      </c>
      <c r="AZ17" s="13">
        <f t="shared" si="55"/>
        <v>0.00629787583133074</v>
      </c>
      <c r="BA17" s="13">
        <f t="shared" si="55"/>
        <v>0.00851570895376703</v>
      </c>
      <c r="BB17" s="13">
        <f t="shared" si="55"/>
        <v>0.00826032210936527</v>
      </c>
      <c r="BC17" s="13">
        <f t="shared" si="55"/>
        <v>0.00578710214252723</v>
      </c>
      <c r="BD17" s="13">
        <f t="shared" si="55"/>
        <v>0.00533009410517673</v>
      </c>
      <c r="BE17" s="13">
        <f t="shared" si="55"/>
        <v>0.00515535573795447</v>
      </c>
      <c r="BF17" s="13">
        <f t="shared" si="55"/>
        <v>0.00914073465190816</v>
      </c>
      <c r="BG17" s="13">
        <f t="shared" si="55"/>
        <v>0.0068220909329975</v>
      </c>
      <c r="BH17" s="13">
        <f t="shared" si="55"/>
        <v>0.00810574586143789</v>
      </c>
      <c r="BI17" s="13">
        <f t="shared" si="55"/>
        <v>0.00795116961351052</v>
      </c>
      <c r="BJ17" s="13">
        <f t="shared" si="55"/>
        <v>0.00764873782408739</v>
      </c>
      <c r="BK17" s="13"/>
      <c r="BL17" s="13">
        <f t="shared" ref="BL17:BY17" si="56">AW17*LN(AW17)</f>
        <v>-0.0380263701799262</v>
      </c>
      <c r="BM17" s="13">
        <f t="shared" si="56"/>
        <v>-0.043782039714402</v>
      </c>
      <c r="BN17" s="13">
        <f t="shared" si="56"/>
        <v>-0.037065505782979</v>
      </c>
      <c r="BO17" s="13">
        <f t="shared" si="56"/>
        <v>-0.0319147557782367</v>
      </c>
      <c r="BP17" s="13">
        <f t="shared" si="56"/>
        <v>-0.0405845294287331</v>
      </c>
      <c r="BQ17" s="13">
        <f t="shared" si="56"/>
        <v>-0.0396189143387597</v>
      </c>
      <c r="BR17" s="13">
        <f t="shared" si="56"/>
        <v>-0.0298158655600314</v>
      </c>
      <c r="BS17" s="13">
        <f t="shared" si="56"/>
        <v>-0.0278997720159972</v>
      </c>
      <c r="BT17" s="13">
        <f t="shared" si="56"/>
        <v>-0.0271569661745572</v>
      </c>
      <c r="BU17" s="13">
        <f t="shared" si="56"/>
        <v>-0.0429158819057273</v>
      </c>
      <c r="BV17" s="13">
        <f t="shared" si="56"/>
        <v>-0.0340257875070431</v>
      </c>
      <c r="BW17" s="13">
        <f t="shared" si="56"/>
        <v>-0.0390306424048805</v>
      </c>
      <c r="BX17" s="13">
        <f t="shared" si="56"/>
        <v>-0.0384394225294719</v>
      </c>
      <c r="BY17" s="13">
        <f t="shared" si="56"/>
        <v>-0.0372739411041673</v>
      </c>
      <c r="BZ17" s="13">
        <f>SUM(BL17:BY17)</f>
        <v>-0.507550394424913</v>
      </c>
      <c r="CA17" s="13"/>
      <c r="CB17" s="13"/>
      <c r="CC17" s="13"/>
      <c r="CD17" s="13"/>
      <c r="CE17" s="13"/>
      <c r="CF17" s="13">
        <f t="shared" ref="CF17:CS17" si="57">AW17*$CD$19</f>
        <v>0.00168101567424346</v>
      </c>
      <c r="CG17" s="13">
        <f t="shared" si="57"/>
        <v>0.00200941630015287</v>
      </c>
      <c r="CH17" s="13">
        <f t="shared" si="57"/>
        <v>0.0016277225902143</v>
      </c>
      <c r="CI17" s="13">
        <f t="shared" si="57"/>
        <v>0.00134973434108923</v>
      </c>
      <c r="CJ17" s="13">
        <f t="shared" si="57"/>
        <v>0.00182505103648443</v>
      </c>
      <c r="CK17" s="13">
        <f t="shared" si="57"/>
        <v>0.00177031759883286</v>
      </c>
      <c r="CL17" s="13">
        <f t="shared" si="57"/>
        <v>0.00124026746578609</v>
      </c>
      <c r="CM17" s="13">
        <f t="shared" si="57"/>
        <v>0.00114232341946224</v>
      </c>
      <c r="CN17" s="13">
        <f t="shared" si="57"/>
        <v>0.00110487422527958</v>
      </c>
      <c r="CO17" s="13">
        <f t="shared" si="57"/>
        <v>0.00195900392336853</v>
      </c>
      <c r="CP17" s="13">
        <f t="shared" si="57"/>
        <v>0.00146208192363719</v>
      </c>
      <c r="CQ17" s="13">
        <f t="shared" si="57"/>
        <v>0.00173718946551744</v>
      </c>
      <c r="CR17" s="13">
        <f t="shared" si="57"/>
        <v>0.00170406133220201</v>
      </c>
      <c r="CS17" s="13">
        <f t="shared" si="57"/>
        <v>0.00163924541919358</v>
      </c>
      <c r="CT17" s="28" t="s">
        <v>57</v>
      </c>
      <c r="CU17" s="15"/>
    </row>
    <row r="18" ht="18.5" customHeight="1" spans="1:99">
      <c r="A18" s="11" t="s">
        <v>58</v>
      </c>
      <c r="B18" s="13">
        <v>61.98</v>
      </c>
      <c r="C18" s="13">
        <v>63.58</v>
      </c>
      <c r="D18" s="13">
        <v>66.02</v>
      </c>
      <c r="E18" s="13">
        <v>63.7</v>
      </c>
      <c r="F18" s="13">
        <v>61.28</v>
      </c>
      <c r="G18" s="13">
        <v>66.22</v>
      </c>
      <c r="H18" s="13">
        <v>58.21</v>
      </c>
      <c r="I18" s="13">
        <v>60.28</v>
      </c>
      <c r="J18" s="13">
        <v>57.06</v>
      </c>
      <c r="K18" s="13">
        <v>65.58</v>
      </c>
      <c r="L18" s="13">
        <v>60.02</v>
      </c>
      <c r="M18" s="13">
        <v>62.3</v>
      </c>
      <c r="N18" s="13">
        <v>64.24</v>
      </c>
      <c r="O18" s="13">
        <v>68.15</v>
      </c>
      <c r="Q18" s="13"/>
      <c r="R18" s="13">
        <f>(B18-MIN($B$15:$O$18)/(MAX($B$15:$O$18)-MIN($B$15:$O$18)))</f>
        <v>61.850753935377</v>
      </c>
      <c r="S18" s="13">
        <f>(C18-MIN($B$15:$O$18)/(MAX($B$15:$O$18)-MIN($B$15:$O$18)))</f>
        <v>63.450753935377</v>
      </c>
      <c r="T18" s="13">
        <f>(D18-MIN($B$15:$O$18)/(MAX($B$15:$O$18)-MIN($B$15:$O$18)))</f>
        <v>65.890753935377</v>
      </c>
      <c r="U18" s="13">
        <f>(E18-MIN($B$15:$O$18)/(MAX($B$15:$O$18)-MIN($B$15:$O$18)))</f>
        <v>63.570753935377</v>
      </c>
      <c r="V18" s="13">
        <f>(F18-MIN($B$15:$O$18)/(MAX($B$15:$O$18)-MIN($B$15:$O$18)))</f>
        <v>61.150753935377</v>
      </c>
      <c r="W18" s="13">
        <f>(G18-MIN($B$15:$O$18)/(MAX($B$15:$O$18)-MIN($B$15:$O$18)))</f>
        <v>66.090753935377</v>
      </c>
      <c r="X18" s="13">
        <f>(H18-MIN($B$15:$O$18)/(MAX($B$15:$O$18)-MIN($B$15:$O$18)))</f>
        <v>58.080753935377</v>
      </c>
      <c r="Y18" s="13">
        <f>(I18-MIN($B$15:$O$18)/(MAX($B$15:$O$18)-MIN($B$15:$O$18)))</f>
        <v>60.150753935377</v>
      </c>
      <c r="Z18" s="13">
        <f>(J18-MIN($B$15:$O$18)/(MAX($B$15:$O$18)-MIN($B$15:$O$18)))</f>
        <v>56.930753935377</v>
      </c>
      <c r="AA18" s="13">
        <f>(K18-MIN($B$15:$O$18)/(MAX($B$15:$O$18)-MIN($B$15:$O$18)))</f>
        <v>65.450753935377</v>
      </c>
      <c r="AB18" s="13">
        <f>(L18-MIN($B$15:$O$18)/(MAX($B$15:$O$18)-MIN($B$15:$O$18)))</f>
        <v>59.890753935377</v>
      </c>
      <c r="AC18" s="13">
        <f>(M18-MIN($B$15:$O$18)/(MAX($B$15:$O$18)-MIN($B$15:$O$18)))</f>
        <v>62.170753935377</v>
      </c>
      <c r="AD18" s="13">
        <f>(N18-MIN($B$15:$O$18)/(MAX($B$15:$O$18)-MIN($B$15:$O$18)))</f>
        <v>64.110753935377</v>
      </c>
      <c r="AE18" s="13">
        <f>(O18-MIN($B$15:$O$18)/(MAX($B$15:$O$18)-MIN($B$15:$O$18)))</f>
        <v>68.020753935377</v>
      </c>
      <c r="AF18" s="24"/>
      <c r="AG18" s="13">
        <f t="shared" ref="AG18:AT18" si="58">R18+0.0001</f>
        <v>61.850853935377</v>
      </c>
      <c r="AH18" s="13">
        <f t="shared" si="58"/>
        <v>63.450853935377</v>
      </c>
      <c r="AI18" s="13">
        <f t="shared" si="58"/>
        <v>65.890853935377</v>
      </c>
      <c r="AJ18" s="13">
        <f t="shared" si="58"/>
        <v>63.570853935377</v>
      </c>
      <c r="AK18" s="13">
        <f t="shared" si="58"/>
        <v>61.150853935377</v>
      </c>
      <c r="AL18" s="13">
        <f t="shared" si="58"/>
        <v>66.090853935377</v>
      </c>
      <c r="AM18" s="13">
        <f t="shared" si="58"/>
        <v>58.080853935377</v>
      </c>
      <c r="AN18" s="13">
        <f t="shared" si="58"/>
        <v>60.150853935377</v>
      </c>
      <c r="AO18" s="13">
        <f t="shared" si="58"/>
        <v>56.930853935377</v>
      </c>
      <c r="AP18" s="13">
        <f t="shared" si="58"/>
        <v>65.450853935377</v>
      </c>
      <c r="AQ18" s="13">
        <f t="shared" si="58"/>
        <v>59.890853935377</v>
      </c>
      <c r="AR18" s="13">
        <f t="shared" si="58"/>
        <v>62.170853935377</v>
      </c>
      <c r="AS18" s="13">
        <f t="shared" si="58"/>
        <v>64.110853935377</v>
      </c>
      <c r="AT18" s="13">
        <f t="shared" si="58"/>
        <v>68.020853935377</v>
      </c>
      <c r="AU18" s="13">
        <f>SUM(AG18:AT18)</f>
        <v>876.811955095278</v>
      </c>
      <c r="AV18" s="13"/>
      <c r="AW18" s="13">
        <f t="shared" ref="AW18:BJ18" si="59">AG18/$AU$19</f>
        <v>0.0415681431844993</v>
      </c>
      <c r="AX18" s="13">
        <f t="shared" si="59"/>
        <v>0.0426434562135593</v>
      </c>
      <c r="AY18" s="13">
        <f t="shared" si="59"/>
        <v>0.0442833085828758</v>
      </c>
      <c r="AZ18" s="13">
        <f t="shared" si="59"/>
        <v>0.0427241046907388</v>
      </c>
      <c r="BA18" s="13">
        <f t="shared" si="59"/>
        <v>0.0410976937342855</v>
      </c>
      <c r="BB18" s="13">
        <f t="shared" si="59"/>
        <v>0.0444177227115083</v>
      </c>
      <c r="BC18" s="13">
        <f t="shared" si="59"/>
        <v>0.0390344368597766</v>
      </c>
      <c r="BD18" s="13">
        <f t="shared" si="59"/>
        <v>0.040425623091123</v>
      </c>
      <c r="BE18" s="13">
        <f t="shared" si="59"/>
        <v>0.0382615556201397</v>
      </c>
      <c r="BF18" s="13">
        <f t="shared" si="59"/>
        <v>0.0439875974998843</v>
      </c>
      <c r="BG18" s="13">
        <f t="shared" si="59"/>
        <v>0.0402508847239008</v>
      </c>
      <c r="BH18" s="13">
        <f t="shared" si="59"/>
        <v>0.0417832057903113</v>
      </c>
      <c r="BI18" s="13">
        <f t="shared" si="59"/>
        <v>0.0430870228380466</v>
      </c>
      <c r="BJ18" s="13">
        <f t="shared" si="59"/>
        <v>0.045714819052812</v>
      </c>
      <c r="BK18" s="13"/>
      <c r="BL18" s="13">
        <f t="shared" ref="BL18:BY18" si="60">AW18*LN(AW18)</f>
        <v>-0.13220420357568</v>
      </c>
      <c r="BM18" s="13">
        <f t="shared" si="60"/>
        <v>-0.134535048833211</v>
      </c>
      <c r="BN18" s="13">
        <f t="shared" si="60"/>
        <v>-0.138037602619569</v>
      </c>
      <c r="BO18" s="13">
        <f t="shared" si="60"/>
        <v>-0.134708760526115</v>
      </c>
      <c r="BP18" s="13">
        <f t="shared" si="60"/>
        <v>-0.131175753356394</v>
      </c>
      <c r="BQ18" s="13">
        <f t="shared" si="60"/>
        <v>-0.138321973360794</v>
      </c>
      <c r="BR18" s="13">
        <f t="shared" si="60"/>
        <v>-0.126600819463355</v>
      </c>
      <c r="BS18" s="13">
        <f t="shared" si="60"/>
        <v>-0.129697181333612</v>
      </c>
      <c r="BT18" s="13">
        <f t="shared" si="60"/>
        <v>-0.124859303932462</v>
      </c>
      <c r="BU18" s="13">
        <f t="shared" si="60"/>
        <v>-0.13741054911151</v>
      </c>
      <c r="BV18" s="13">
        <f t="shared" si="60"/>
        <v>-0.129310929893917</v>
      </c>
      <c r="BW18" s="13">
        <f t="shared" si="60"/>
        <v>-0.132672575257795</v>
      </c>
      <c r="BX18" s="13">
        <f t="shared" si="60"/>
        <v>-0.135488583345244</v>
      </c>
      <c r="BY18" s="13">
        <f t="shared" si="60"/>
        <v>-0.141045429093983</v>
      </c>
      <c r="BZ18" s="13">
        <f>SUM(BL18:BY18)</f>
        <v>-1.86606871370364</v>
      </c>
      <c r="CA18" s="13"/>
      <c r="CB18" s="13"/>
      <c r="CC18" s="13"/>
      <c r="CD18" s="13"/>
      <c r="CE18" s="13"/>
      <c r="CF18" s="13">
        <f t="shared" ref="CF18:CS18" si="61">AW18*$CD$19</f>
        <v>0.00890871015149528</v>
      </c>
      <c r="CG18" s="13">
        <f t="shared" si="61"/>
        <v>0.00913916673108083</v>
      </c>
      <c r="CH18" s="13">
        <f t="shared" si="61"/>
        <v>0.00949061301494879</v>
      </c>
      <c r="CI18" s="13">
        <f t="shared" si="61"/>
        <v>0.00915645097454975</v>
      </c>
      <c r="CJ18" s="13">
        <f t="shared" si="61"/>
        <v>0.0088078853979266</v>
      </c>
      <c r="CK18" s="13">
        <f t="shared" si="61"/>
        <v>0.00951942008739699</v>
      </c>
      <c r="CL18" s="13">
        <f t="shared" si="61"/>
        <v>0.00836569683584683</v>
      </c>
      <c r="CM18" s="13">
        <f t="shared" si="61"/>
        <v>0.00866385003568563</v>
      </c>
      <c r="CN18" s="13">
        <f t="shared" si="61"/>
        <v>0.00820005616926971</v>
      </c>
      <c r="CO18" s="13">
        <f t="shared" si="61"/>
        <v>0.00942723745556277</v>
      </c>
      <c r="CP18" s="13">
        <f t="shared" si="61"/>
        <v>0.00862640084150298</v>
      </c>
      <c r="CQ18" s="13">
        <f t="shared" si="61"/>
        <v>0.00895480146741239</v>
      </c>
      <c r="CR18" s="13">
        <f t="shared" si="61"/>
        <v>0.00923423007015987</v>
      </c>
      <c r="CS18" s="13">
        <f t="shared" si="61"/>
        <v>0.00979740833652206</v>
      </c>
      <c r="CT18" s="28" t="s">
        <v>58</v>
      </c>
      <c r="CU18" s="15"/>
    </row>
    <row r="19" ht="18.5" customHeight="1" spans="1:99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24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>
        <f>SUM(AU15:AU18)</f>
        <v>1487.93882038111</v>
      </c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>
        <f>SUM(BZ15:BZ18)</f>
        <v>-3.75186298402857</v>
      </c>
      <c r="CA19" s="13">
        <f>-1/(LN(560))</f>
        <v>-0.158029391597474</v>
      </c>
      <c r="CB19" s="13">
        <f>BZ19*CA19</f>
        <v>0.592904624723118</v>
      </c>
      <c r="CC19" s="13">
        <f>1-CB19</f>
        <v>0.407095375276882</v>
      </c>
      <c r="CD19" s="13">
        <f>CC19/(CC9+CC14+CC19+CC24+CC30)</f>
        <v>0.214315806985993</v>
      </c>
      <c r="CE19" s="13" t="s">
        <v>59</v>
      </c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24"/>
      <c r="CU19" s="15"/>
    </row>
    <row r="20" ht="35" customHeight="1" spans="1:99">
      <c r="A20" s="11" t="s">
        <v>60</v>
      </c>
      <c r="B20" s="13">
        <v>1.40000000000001</v>
      </c>
      <c r="C20" s="13">
        <v>-1</v>
      </c>
      <c r="D20" s="13">
        <v>2.5</v>
      </c>
      <c r="E20" s="13">
        <v>4</v>
      </c>
      <c r="F20" s="13">
        <v>3.5</v>
      </c>
      <c r="G20" s="13">
        <v>5.09999999999999</v>
      </c>
      <c r="H20" s="13">
        <v>8.2</v>
      </c>
      <c r="I20" s="13">
        <v>3.2</v>
      </c>
      <c r="J20" s="13">
        <v>2.5</v>
      </c>
      <c r="K20" s="13">
        <v>4.2</v>
      </c>
      <c r="L20" s="13">
        <v>3.40000000000001</v>
      </c>
      <c r="M20" s="13">
        <v>3.90000000000001</v>
      </c>
      <c r="N20" s="13">
        <v>3.59999999999999</v>
      </c>
      <c r="O20" s="13">
        <v>6.09999999999999</v>
      </c>
      <c r="Q20" s="13"/>
      <c r="R20" s="13">
        <f>(B20-MIN($B$20:$O$23)/(MAX($B$20:$O$23)-MIN($B$20:$O$23)))</f>
        <v>1.4406669377796</v>
      </c>
      <c r="S20" s="13">
        <f>(C20-MIN($B$20:$O$23)/(MAX($B$20:$O$23)-MIN($B$20:$O$23)))</f>
        <v>-0.959333062220415</v>
      </c>
      <c r="T20" s="13">
        <f>(D20-MIN($B$20:$O$23)/(MAX($B$20:$O$23)-MIN($B$20:$O$23)))</f>
        <v>2.54066693777959</v>
      </c>
      <c r="U20" s="13">
        <f>(E20-MIN($B$20:$O$23)/(MAX($B$20:$O$23)-MIN($B$20:$O$23)))</f>
        <v>4.04066693777959</v>
      </c>
      <c r="V20" s="13">
        <f>(F20-MIN($B$20:$O$23)/(MAX($B$20:$O$23)-MIN($B$20:$O$23)))</f>
        <v>3.54066693777959</v>
      </c>
      <c r="W20" s="13">
        <f>(G20-MIN($B$20:$O$23)/(MAX($B$20:$O$23)-MIN($B$20:$O$23)))</f>
        <v>5.14066693777958</v>
      </c>
      <c r="X20" s="13">
        <f>(H20-MIN($B$20:$O$23)/(MAX($B$20:$O$23)-MIN($B$20:$O$23)))</f>
        <v>8.24066693777958</v>
      </c>
      <c r="Y20" s="13">
        <f>(I20-MIN($B$20:$O$23)/(MAX($B$20:$O$23)-MIN($B$20:$O$23)))</f>
        <v>3.24066693777959</v>
      </c>
      <c r="Z20" s="13">
        <f>(J20-MIN($B$20:$O$23)/(MAX($B$20:$O$23)-MIN($B$20:$O$23)))</f>
        <v>2.54066693777959</v>
      </c>
      <c r="AA20" s="13">
        <f>(K20-MIN($B$20:$O$23)/(MAX($B$20:$O$23)-MIN($B$20:$O$23)))</f>
        <v>4.24066693777959</v>
      </c>
      <c r="AB20" s="13">
        <f>(L20-MIN($B$20:$O$23)/(MAX($B$20:$O$23)-MIN($B$20:$O$23)))</f>
        <v>3.4406669377796</v>
      </c>
      <c r="AC20" s="13">
        <f>(M20-MIN($B$20:$O$23)/(MAX($B$20:$O$23)-MIN($B$20:$O$23)))</f>
        <v>3.9406669377796</v>
      </c>
      <c r="AD20" s="13">
        <f>(N20-MIN($B$20:$O$23)/(MAX($B$20:$O$23)-MIN($B$20:$O$23)))</f>
        <v>3.64066693777958</v>
      </c>
      <c r="AE20" s="13">
        <f>(O20-MIN($B$20:$O$23)/(MAX($B$20:$O$23)-MIN($B$20:$O$23)))</f>
        <v>6.14066693777958</v>
      </c>
      <c r="AF20" s="23" t="s">
        <v>61</v>
      </c>
      <c r="AG20" s="13">
        <f>R20+1.2479</f>
        <v>2.68856693777959</v>
      </c>
      <c r="AH20" s="13">
        <f t="shared" ref="AG20:AT20" si="62">S20+1.2479</f>
        <v>0.288566937779585</v>
      </c>
      <c r="AI20" s="13">
        <f t="shared" si="62"/>
        <v>3.78856693777959</v>
      </c>
      <c r="AJ20" s="13">
        <f t="shared" si="62"/>
        <v>5.28856693777958</v>
      </c>
      <c r="AK20" s="13">
        <f t="shared" si="62"/>
        <v>4.78856693777958</v>
      </c>
      <c r="AL20" s="13">
        <f t="shared" si="62"/>
        <v>6.38856693777958</v>
      </c>
      <c r="AM20" s="13">
        <f t="shared" si="62"/>
        <v>9.48856693777958</v>
      </c>
      <c r="AN20" s="13">
        <f t="shared" si="62"/>
        <v>4.48856693777959</v>
      </c>
      <c r="AO20" s="13">
        <f t="shared" si="62"/>
        <v>3.78856693777959</v>
      </c>
      <c r="AP20" s="13">
        <f t="shared" si="62"/>
        <v>5.48856693777959</v>
      </c>
      <c r="AQ20" s="13">
        <f t="shared" si="62"/>
        <v>4.6885669377796</v>
      </c>
      <c r="AR20" s="13">
        <f t="shared" si="62"/>
        <v>5.1885669377796</v>
      </c>
      <c r="AS20" s="13">
        <f t="shared" si="62"/>
        <v>4.88856693777958</v>
      </c>
      <c r="AT20" s="13">
        <f t="shared" si="62"/>
        <v>7.38856693777958</v>
      </c>
      <c r="AU20" s="13">
        <f>SUM(AG20:AT20)</f>
        <v>68.6399371289142</v>
      </c>
      <c r="AV20" s="13"/>
      <c r="AW20" s="13">
        <f t="shared" ref="AW20:BJ20" si="63">AG20/$AU$24</f>
        <v>0.00675309359917238</v>
      </c>
      <c r="AX20" s="13">
        <f t="shared" si="63"/>
        <v>0.000724817192783557</v>
      </c>
      <c r="AY20" s="13">
        <f t="shared" si="63"/>
        <v>0.00951605361876722</v>
      </c>
      <c r="AZ20" s="13">
        <f t="shared" si="63"/>
        <v>0.0132837263727602</v>
      </c>
      <c r="BA20" s="13">
        <f t="shared" si="63"/>
        <v>0.0120278354547625</v>
      </c>
      <c r="BB20" s="13">
        <f t="shared" si="63"/>
        <v>0.0160466863923551</v>
      </c>
      <c r="BC20" s="13">
        <f t="shared" si="63"/>
        <v>0.0238332100839406</v>
      </c>
      <c r="BD20" s="13">
        <f t="shared" si="63"/>
        <v>0.0112743009039639</v>
      </c>
      <c r="BE20" s="13">
        <f t="shared" si="63"/>
        <v>0.00951605361876722</v>
      </c>
      <c r="BF20" s="13">
        <f t="shared" si="63"/>
        <v>0.0137860827399593</v>
      </c>
      <c r="BG20" s="13">
        <f t="shared" si="63"/>
        <v>0.011776657271163</v>
      </c>
      <c r="BH20" s="13">
        <f t="shared" si="63"/>
        <v>0.0130325481891607</v>
      </c>
      <c r="BI20" s="13">
        <f t="shared" si="63"/>
        <v>0.0122790136383621</v>
      </c>
      <c r="BJ20" s="13">
        <f t="shared" si="63"/>
        <v>0.0185584682283504</v>
      </c>
      <c r="BK20" s="13"/>
      <c r="BL20" s="13">
        <f t="shared" ref="BL20:BY20" si="64">AW20*LN(AW20)</f>
        <v>-0.0337503043840814</v>
      </c>
      <c r="BM20" s="13">
        <f t="shared" si="64"/>
        <v>-0.00524013191360014</v>
      </c>
      <c r="BN20" s="13">
        <f t="shared" si="64"/>
        <v>-0.044295088977812</v>
      </c>
      <c r="BO20" s="13">
        <f t="shared" si="64"/>
        <v>-0.05740184528188</v>
      </c>
      <c r="BP20" s="13">
        <f t="shared" si="64"/>
        <v>-0.0531694278395839</v>
      </c>
      <c r="BQ20" s="13">
        <f t="shared" si="64"/>
        <v>-0.0663089664768958</v>
      </c>
      <c r="BR20" s="13">
        <f t="shared" si="64"/>
        <v>-0.0890569671845663</v>
      </c>
      <c r="BS20" s="13">
        <f t="shared" si="64"/>
        <v>-0.0505678258743818</v>
      </c>
      <c r="BT20" s="13">
        <f t="shared" si="64"/>
        <v>-0.044295088977812</v>
      </c>
      <c r="BU20" s="13">
        <f t="shared" si="64"/>
        <v>-0.0590608976868267</v>
      </c>
      <c r="BV20" s="13">
        <f t="shared" si="64"/>
        <v>-0.0523076237657158</v>
      </c>
      <c r="BW20" s="13">
        <f t="shared" si="64"/>
        <v>-0.0565652385476293</v>
      </c>
      <c r="BX20" s="13">
        <f t="shared" si="64"/>
        <v>-0.0540259861594168</v>
      </c>
      <c r="BY20" s="13">
        <f t="shared" si="64"/>
        <v>-0.0739894409212397</v>
      </c>
      <c r="BZ20" s="13">
        <f>SUM(BL20:BY20)</f>
        <v>-0.740034833991442</v>
      </c>
      <c r="CA20" s="13"/>
      <c r="CB20" s="13"/>
      <c r="CC20" s="13"/>
      <c r="CD20" s="13"/>
      <c r="CE20" s="13"/>
      <c r="CF20" s="13">
        <f t="shared" ref="CF20:CS20" si="65">AW20*$CD$24</f>
        <v>0.00136235285808429</v>
      </c>
      <c r="CG20" s="13">
        <f t="shared" si="65"/>
        <v>0.000146222876919451</v>
      </c>
      <c r="CH20" s="13">
        <f t="shared" si="65"/>
        <v>0.00191974576611817</v>
      </c>
      <c r="CI20" s="13">
        <f t="shared" si="65"/>
        <v>0.00267982700434619</v>
      </c>
      <c r="CJ20" s="13">
        <f t="shared" si="65"/>
        <v>0.00242646659160352</v>
      </c>
      <c r="CK20" s="13">
        <f t="shared" si="65"/>
        <v>0.00323721991238007</v>
      </c>
      <c r="CL20" s="13">
        <f t="shared" si="65"/>
        <v>0.00480805447138466</v>
      </c>
      <c r="CM20" s="13">
        <f t="shared" si="65"/>
        <v>0.00227445034395792</v>
      </c>
      <c r="CN20" s="13">
        <f t="shared" si="65"/>
        <v>0.00191974576611817</v>
      </c>
      <c r="CO20" s="13">
        <f t="shared" si="65"/>
        <v>0.00278117116944326</v>
      </c>
      <c r="CP20" s="13">
        <f t="shared" si="65"/>
        <v>0.00237579450905499</v>
      </c>
      <c r="CQ20" s="13">
        <f t="shared" si="65"/>
        <v>0.00262915492179766</v>
      </c>
      <c r="CR20" s="13">
        <f t="shared" si="65"/>
        <v>0.00247713867415205</v>
      </c>
      <c r="CS20" s="13">
        <f t="shared" si="65"/>
        <v>0.00374394073786542</v>
      </c>
      <c r="CT20" s="28" t="s">
        <v>60</v>
      </c>
      <c r="CU20" s="15"/>
    </row>
    <row r="21" ht="18.5" customHeight="1" spans="1:99">
      <c r="A21" s="11" t="s">
        <v>63</v>
      </c>
      <c r="B21" s="13">
        <v>7.723</v>
      </c>
      <c r="C21" s="13">
        <v>7.423</v>
      </c>
      <c r="D21" s="13">
        <v>4.954</v>
      </c>
      <c r="E21" s="13">
        <v>4.434</v>
      </c>
      <c r="F21" s="13">
        <v>6.09</v>
      </c>
      <c r="G21" s="13">
        <v>6.519</v>
      </c>
      <c r="H21" s="13">
        <v>3.448</v>
      </c>
      <c r="I21" s="13">
        <v>3.926</v>
      </c>
      <c r="J21" s="13">
        <v>3.999</v>
      </c>
      <c r="K21" s="13">
        <v>3.828</v>
      </c>
      <c r="L21" s="13">
        <v>4.069</v>
      </c>
      <c r="M21" s="13">
        <v>3.673</v>
      </c>
      <c r="N21" s="13">
        <v>3.819</v>
      </c>
      <c r="O21" s="13">
        <v>3.779</v>
      </c>
      <c r="Q21" s="13"/>
      <c r="R21" s="13">
        <f>(B21-MIN($B$20:$O$23)/(MAX($B$20:$O$23)-MIN($B$20:$O$23)))</f>
        <v>7.76366693777959</v>
      </c>
      <c r="S21" s="13">
        <f>(C21-MIN($B$20:$O$23)/(MAX($B$20:$O$23)-MIN($B$20:$O$23)))</f>
        <v>7.46366693777959</v>
      </c>
      <c r="T21" s="13">
        <f>(D21-MIN($B$20:$O$23)/(MAX($B$20:$O$23)-MIN($B$20:$O$23)))</f>
        <v>4.99466693777959</v>
      </c>
      <c r="U21" s="13">
        <f>(E21-MIN($B$20:$O$23)/(MAX($B$20:$O$23)-MIN($B$20:$O$23)))</f>
        <v>4.47466693777959</v>
      </c>
      <c r="V21" s="13">
        <f>(F21-MIN($B$20:$O$23)/(MAX($B$20:$O$23)-MIN($B$20:$O$23)))</f>
        <v>6.13066693777959</v>
      </c>
      <c r="W21" s="13">
        <f>(G21-MIN($B$20:$O$23)/(MAX($B$20:$O$23)-MIN($B$20:$O$23)))</f>
        <v>6.55966693777959</v>
      </c>
      <c r="X21" s="13">
        <f>(H21-MIN($B$20:$O$23)/(MAX($B$20:$O$23)-MIN($B$20:$O$23)))</f>
        <v>3.48866693777959</v>
      </c>
      <c r="Y21" s="13">
        <f>(I21-MIN($B$20:$O$23)/(MAX($B$20:$O$23)-MIN($B$20:$O$23)))</f>
        <v>3.96666693777959</v>
      </c>
      <c r="Z21" s="13">
        <f>(J21-MIN($B$20:$O$23)/(MAX($B$20:$O$23)-MIN($B$20:$O$23)))</f>
        <v>4.03966693777959</v>
      </c>
      <c r="AA21" s="13">
        <f>(K21-MIN($B$20:$O$23)/(MAX($B$20:$O$23)-MIN($B$20:$O$23)))</f>
        <v>3.86866693777959</v>
      </c>
      <c r="AB21" s="13">
        <f>(L21-MIN($B$20:$O$23)/(MAX($B$20:$O$23)-MIN($B$20:$O$23)))</f>
        <v>4.10966693777959</v>
      </c>
      <c r="AC21" s="13">
        <f>(M21-MIN($B$20:$O$23)/(MAX($B$20:$O$23)-MIN($B$20:$O$23)))</f>
        <v>3.71366693777959</v>
      </c>
      <c r="AD21" s="13">
        <f>(N21-MIN($B$20:$O$23)/(MAX($B$20:$O$23)-MIN($B$20:$O$23)))</f>
        <v>3.85966693777959</v>
      </c>
      <c r="AE21" s="13">
        <f>(O21-MIN($B$20:$O$23)/(MAX($B$20:$O$23)-MIN($B$20:$O$23)))</f>
        <v>3.81966693777959</v>
      </c>
      <c r="AF21" s="24"/>
      <c r="AG21" s="13">
        <f t="shared" ref="AG21:AT21" si="66">R21+1.2479</f>
        <v>9.01156693777959</v>
      </c>
      <c r="AH21" s="13">
        <f t="shared" si="66"/>
        <v>8.71156693777958</v>
      </c>
      <c r="AI21" s="13">
        <f t="shared" si="66"/>
        <v>6.24256693777959</v>
      </c>
      <c r="AJ21" s="13">
        <f t="shared" si="66"/>
        <v>5.72256693777959</v>
      </c>
      <c r="AK21" s="13">
        <f t="shared" si="66"/>
        <v>7.37856693777958</v>
      </c>
      <c r="AL21" s="13">
        <f t="shared" si="66"/>
        <v>7.80756693777959</v>
      </c>
      <c r="AM21" s="13">
        <f t="shared" si="66"/>
        <v>4.73656693777959</v>
      </c>
      <c r="AN21" s="13">
        <f t="shared" si="66"/>
        <v>5.21456693777959</v>
      </c>
      <c r="AO21" s="13">
        <f t="shared" si="66"/>
        <v>5.28756693777959</v>
      </c>
      <c r="AP21" s="13">
        <f t="shared" si="66"/>
        <v>5.11656693777959</v>
      </c>
      <c r="AQ21" s="13">
        <f t="shared" si="66"/>
        <v>5.35756693777959</v>
      </c>
      <c r="AR21" s="13">
        <f t="shared" si="66"/>
        <v>4.96156693777959</v>
      </c>
      <c r="AS21" s="13">
        <f t="shared" si="66"/>
        <v>5.10756693777959</v>
      </c>
      <c r="AT21" s="13">
        <f t="shared" si="66"/>
        <v>5.06756693777958</v>
      </c>
      <c r="AU21" s="13">
        <f>SUM(AG21:AT21)</f>
        <v>85.7239371289142</v>
      </c>
      <c r="AV21" s="13"/>
      <c r="AW21" s="13">
        <f t="shared" ref="AW21:BJ21" si="67">AG21/$AU$24</f>
        <v>0.0226350901481708</v>
      </c>
      <c r="AX21" s="13">
        <f t="shared" si="67"/>
        <v>0.0218815555973722</v>
      </c>
      <c r="AY21" s="13">
        <f t="shared" si="67"/>
        <v>0.0156799662442998</v>
      </c>
      <c r="AZ21" s="13">
        <f t="shared" si="67"/>
        <v>0.0143738396895822</v>
      </c>
      <c r="BA21" s="13">
        <f t="shared" si="67"/>
        <v>0.0185333504099905</v>
      </c>
      <c r="BB21" s="13">
        <f t="shared" si="67"/>
        <v>0.0196109048176325</v>
      </c>
      <c r="BC21" s="13">
        <f t="shared" si="67"/>
        <v>0.0118972227992908</v>
      </c>
      <c r="BD21" s="13">
        <f t="shared" si="67"/>
        <v>0.0130978545168966</v>
      </c>
      <c r="BE21" s="13">
        <f t="shared" si="67"/>
        <v>0.0132812145909242</v>
      </c>
      <c r="BF21" s="13">
        <f t="shared" si="67"/>
        <v>0.012851699896969</v>
      </c>
      <c r="BG21" s="13">
        <f t="shared" si="67"/>
        <v>0.0134570393194439</v>
      </c>
      <c r="BH21" s="13">
        <f t="shared" si="67"/>
        <v>0.0124623737123897</v>
      </c>
      <c r="BI21" s="13">
        <f t="shared" si="67"/>
        <v>0.0128290938604451</v>
      </c>
      <c r="BJ21" s="13">
        <f t="shared" si="67"/>
        <v>0.0127286225870052</v>
      </c>
      <c r="BK21" s="13"/>
      <c r="BL21" s="13">
        <f t="shared" ref="BL21:BY21" si="68">AW21*LN(AW21)</f>
        <v>-0.0857474688795324</v>
      </c>
      <c r="BM21" s="13">
        <f t="shared" si="68"/>
        <v>-0.0836337388793268</v>
      </c>
      <c r="BN21" s="13">
        <f t="shared" si="68"/>
        <v>-0.0651560835487235</v>
      </c>
      <c r="BO21" s="13">
        <f t="shared" si="68"/>
        <v>-0.0609787928714646</v>
      </c>
      <c r="BP21" s="13">
        <f t="shared" si="68"/>
        <v>-0.0739144012853554</v>
      </c>
      <c r="BQ21" s="13">
        <f t="shared" si="68"/>
        <v>-0.077103596323485</v>
      </c>
      <c r="BR21" s="13">
        <f t="shared" si="68"/>
        <v>-0.0527219513564457</v>
      </c>
      <c r="BS21" s="13">
        <f t="shared" si="68"/>
        <v>-0.0567832182701939</v>
      </c>
      <c r="BT21" s="13">
        <f t="shared" si="68"/>
        <v>-0.0573935028754402</v>
      </c>
      <c r="BU21" s="13">
        <f t="shared" si="68"/>
        <v>-0.0559598894006396</v>
      </c>
      <c r="BV21" s="13">
        <f t="shared" si="68"/>
        <v>-0.0579763292166546</v>
      </c>
      <c r="BW21" s="13">
        <f t="shared" si="68"/>
        <v>-0.0546480231401551</v>
      </c>
      <c r="BX21" s="13">
        <f t="shared" si="68"/>
        <v>-0.0558840425492029</v>
      </c>
      <c r="BY21" s="13">
        <f t="shared" si="68"/>
        <v>-0.0555464625115298</v>
      </c>
      <c r="BZ21" s="13">
        <f>SUM(BL21:BY21)</f>
        <v>-0.893447501108149</v>
      </c>
      <c r="CA21" s="13"/>
      <c r="CB21" s="13"/>
      <c r="CC21" s="13"/>
      <c r="CD21" s="13"/>
      <c r="CE21" s="13"/>
      <c r="CF21" s="13">
        <f t="shared" ref="CF21:CS21" si="69">AW21*$CD$24</f>
        <v>0.00456634863762815</v>
      </c>
      <c r="CG21" s="13">
        <f t="shared" si="69"/>
        <v>0.00441433238998254</v>
      </c>
      <c r="CH21" s="13">
        <f t="shared" si="69"/>
        <v>0.00316323867185922</v>
      </c>
      <c r="CI21" s="13">
        <f t="shared" si="69"/>
        <v>0.00289974384260684</v>
      </c>
      <c r="CJ21" s="13">
        <f t="shared" si="69"/>
        <v>0.00373887352961057</v>
      </c>
      <c r="CK21" s="13">
        <f t="shared" si="69"/>
        <v>0.00395625676374379</v>
      </c>
      <c r="CL21" s="13">
        <f t="shared" si="69"/>
        <v>0.00240011710867828</v>
      </c>
      <c r="CM21" s="13">
        <f t="shared" si="69"/>
        <v>0.00264232966326028</v>
      </c>
      <c r="CN21" s="13">
        <f t="shared" si="69"/>
        <v>0.00267932028352071</v>
      </c>
      <c r="CO21" s="13">
        <f t="shared" si="69"/>
        <v>0.00259267102236271</v>
      </c>
      <c r="CP21" s="13">
        <f t="shared" si="69"/>
        <v>0.00271479074130468</v>
      </c>
      <c r="CQ21" s="13">
        <f t="shared" si="69"/>
        <v>0.00251412929441249</v>
      </c>
      <c r="CR21" s="13">
        <f t="shared" si="69"/>
        <v>0.00258811053493335</v>
      </c>
      <c r="CS21" s="13">
        <f t="shared" si="69"/>
        <v>0.00256784170191393</v>
      </c>
      <c r="CT21" s="28" t="s">
        <v>63</v>
      </c>
      <c r="CU21" s="15"/>
    </row>
    <row r="22" ht="18.5" customHeight="1" spans="1:99">
      <c r="A22" s="11" t="s">
        <v>64</v>
      </c>
      <c r="B22" s="13">
        <v>23.59</v>
      </c>
      <c r="C22" s="13">
        <v>13.04</v>
      </c>
      <c r="D22" s="13">
        <v>9.33</v>
      </c>
      <c r="E22" s="13">
        <v>3.21</v>
      </c>
      <c r="F22" s="13">
        <v>3.45</v>
      </c>
      <c r="G22" s="13">
        <v>1.32</v>
      </c>
      <c r="H22" s="13">
        <v>4.88</v>
      </c>
      <c r="I22" s="13">
        <v>4.61</v>
      </c>
      <c r="J22" s="13">
        <v>8.65</v>
      </c>
      <c r="K22" s="13">
        <v>4.19</v>
      </c>
      <c r="L22" s="13">
        <v>2.01</v>
      </c>
      <c r="M22" s="13">
        <v>3.1</v>
      </c>
      <c r="N22" s="13">
        <v>1.46</v>
      </c>
      <c r="O22" s="13">
        <v>2.55</v>
      </c>
      <c r="Q22" s="13"/>
      <c r="R22" s="13">
        <f>(B22-MIN($B$20:$O$23)/(MAX($B$20:$O$23)-MIN($B$20:$O$23)))</f>
        <v>23.6306669377796</v>
      </c>
      <c r="S22" s="13">
        <f>(C22-MIN($B$20:$O$23)/(MAX($B$20:$O$23)-MIN($B$20:$O$23)))</f>
        <v>13.0806669377796</v>
      </c>
      <c r="T22" s="13">
        <f>(D22-MIN($B$20:$O$23)/(MAX($B$20:$O$23)-MIN($B$20:$O$23)))</f>
        <v>9.37066693777959</v>
      </c>
      <c r="U22" s="13">
        <f>(E22-MIN($B$20:$O$23)/(MAX($B$20:$O$23)-MIN($B$20:$O$23)))</f>
        <v>3.25066693777959</v>
      </c>
      <c r="V22" s="13">
        <f>(F22-MIN($B$20:$O$23)/(MAX($B$20:$O$23)-MIN($B$20:$O$23)))</f>
        <v>3.49066693777959</v>
      </c>
      <c r="W22" s="13">
        <f>(G22-MIN($B$20:$O$23)/(MAX($B$20:$O$23)-MIN($B$20:$O$23)))</f>
        <v>1.36066693777959</v>
      </c>
      <c r="X22" s="13">
        <f>(H22-MIN($B$20:$O$23)/(MAX($B$20:$O$23)-MIN($B$20:$O$23)))</f>
        <v>4.92066693777959</v>
      </c>
      <c r="Y22" s="13">
        <f>(I22-MIN($B$20:$O$23)/(MAX($B$20:$O$23)-MIN($B$20:$O$23)))</f>
        <v>4.65066693777959</v>
      </c>
      <c r="Z22" s="13">
        <f>(J22-MIN($B$20:$O$23)/(MAX($B$20:$O$23)-MIN($B$20:$O$23)))</f>
        <v>8.69066693777959</v>
      </c>
      <c r="AA22" s="13">
        <f>(K22-MIN($B$20:$O$23)/(MAX($B$20:$O$23)-MIN($B$20:$O$23)))</f>
        <v>4.23066693777959</v>
      </c>
      <c r="AB22" s="13">
        <f>(L22-MIN($B$20:$O$23)/(MAX($B$20:$O$23)-MIN($B$20:$O$23)))</f>
        <v>2.05066693777959</v>
      </c>
      <c r="AC22" s="13">
        <f>(M22-MIN($B$20:$O$23)/(MAX($B$20:$O$23)-MIN($B$20:$O$23)))</f>
        <v>3.14066693777959</v>
      </c>
      <c r="AD22" s="13">
        <f>(N22-MIN($B$20:$O$23)/(MAX($B$20:$O$23)-MIN($B$20:$O$23)))</f>
        <v>1.50066693777959</v>
      </c>
      <c r="AE22" s="13">
        <f>(O22-MIN($B$20:$O$23)/(MAX($B$20:$O$23)-MIN($B$20:$O$23)))</f>
        <v>2.59066693777959</v>
      </c>
      <c r="AF22" s="24"/>
      <c r="AG22" s="13">
        <f t="shared" ref="AG22:AT22" si="70">R22+1.2479</f>
        <v>24.8785669377796</v>
      </c>
      <c r="AH22" s="13">
        <f t="shared" si="70"/>
        <v>14.3285669377796</v>
      </c>
      <c r="AI22" s="13">
        <f t="shared" si="70"/>
        <v>10.6185669377796</v>
      </c>
      <c r="AJ22" s="13">
        <f t="shared" si="70"/>
        <v>4.49856693777959</v>
      </c>
      <c r="AK22" s="13">
        <f t="shared" si="70"/>
        <v>4.73856693777959</v>
      </c>
      <c r="AL22" s="13">
        <f t="shared" si="70"/>
        <v>2.60856693777959</v>
      </c>
      <c r="AM22" s="13">
        <f t="shared" si="70"/>
        <v>6.16856693777959</v>
      </c>
      <c r="AN22" s="13">
        <f t="shared" si="70"/>
        <v>5.89856693777959</v>
      </c>
      <c r="AO22" s="13">
        <f t="shared" si="70"/>
        <v>9.93856693777959</v>
      </c>
      <c r="AP22" s="13">
        <f t="shared" si="70"/>
        <v>5.47856693777959</v>
      </c>
      <c r="AQ22" s="13">
        <f t="shared" si="70"/>
        <v>3.29856693777959</v>
      </c>
      <c r="AR22" s="13">
        <f t="shared" si="70"/>
        <v>4.38856693777959</v>
      </c>
      <c r="AS22" s="13">
        <f t="shared" si="70"/>
        <v>2.74856693777958</v>
      </c>
      <c r="AT22" s="13">
        <f t="shared" si="70"/>
        <v>3.83856693777959</v>
      </c>
      <c r="AU22" s="13">
        <f>SUM(AG22:AT22)</f>
        <v>103.429937128914</v>
      </c>
      <c r="AV22" s="13"/>
      <c r="AW22" s="13">
        <f t="shared" ref="AW22:BJ22" si="71">AG22/$AU$24</f>
        <v>0.0624895325399088</v>
      </c>
      <c r="AX22" s="13">
        <f t="shared" si="71"/>
        <v>0.035990234170158</v>
      </c>
      <c r="AY22" s="13">
        <f t="shared" si="71"/>
        <v>0.0266715235586153</v>
      </c>
      <c r="AZ22" s="13">
        <f t="shared" si="71"/>
        <v>0.0112994187223239</v>
      </c>
      <c r="BA22" s="13">
        <f t="shared" si="71"/>
        <v>0.0119022463629628</v>
      </c>
      <c r="BB22" s="13">
        <f t="shared" si="71"/>
        <v>0.00655215105229273</v>
      </c>
      <c r="BC22" s="13">
        <f t="shared" si="71"/>
        <v>0.0154940943884361</v>
      </c>
      <c r="BD22" s="13">
        <f t="shared" si="71"/>
        <v>0.0148159132927174</v>
      </c>
      <c r="BE22" s="13">
        <f t="shared" si="71"/>
        <v>0.0249635119101385</v>
      </c>
      <c r="BF22" s="13">
        <f t="shared" si="71"/>
        <v>0.0137609649215993</v>
      </c>
      <c r="BG22" s="13">
        <f t="shared" si="71"/>
        <v>0.0082852805191295</v>
      </c>
      <c r="BH22" s="13">
        <f t="shared" si="71"/>
        <v>0.0110231227203644</v>
      </c>
      <c r="BI22" s="13">
        <f t="shared" si="71"/>
        <v>0.00690380050933207</v>
      </c>
      <c r="BJ22" s="13">
        <f t="shared" si="71"/>
        <v>0.00964164271056698</v>
      </c>
      <c r="BK22" s="13"/>
      <c r="BL22" s="13">
        <f t="shared" ref="BL22:BY22" si="72">AW22*LN(AW22)</f>
        <v>-0.173268239761687</v>
      </c>
      <c r="BM22" s="13">
        <f t="shared" si="72"/>
        <v>-0.1196498088376</v>
      </c>
      <c r="BN22" s="13">
        <f t="shared" si="72"/>
        <v>-0.0966618372441099</v>
      </c>
      <c r="BO22" s="13">
        <f t="shared" si="72"/>
        <v>-0.0506553392743644</v>
      </c>
      <c r="BP22" s="13">
        <f t="shared" si="72"/>
        <v>-0.0527391884049937</v>
      </c>
      <c r="BQ22" s="13">
        <f t="shared" si="72"/>
        <v>-0.0329439657119082</v>
      </c>
      <c r="BR22" s="13">
        <f t="shared" si="72"/>
        <v>-0.0645684827568472</v>
      </c>
      <c r="BS22" s="13">
        <f t="shared" si="72"/>
        <v>-0.0624054187494034</v>
      </c>
      <c r="BT22" s="13">
        <f t="shared" si="72"/>
        <v>-0.0921238476371219</v>
      </c>
      <c r="BU22" s="13">
        <f t="shared" si="72"/>
        <v>-0.0589783854718829</v>
      </c>
      <c r="BV22" s="13">
        <f t="shared" si="72"/>
        <v>-0.0397136260747238</v>
      </c>
      <c r="BW22" s="13">
        <f t="shared" si="72"/>
        <v>-0.0496895932937372</v>
      </c>
      <c r="BX22" s="13">
        <f t="shared" si="72"/>
        <v>-0.0343511243523688</v>
      </c>
      <c r="BY22" s="13">
        <f t="shared" si="72"/>
        <v>-0.0447532637417866</v>
      </c>
      <c r="BZ22" s="13">
        <f>SUM(BL22:BY22)</f>
        <v>-0.972502121312535</v>
      </c>
      <c r="CA22" s="13"/>
      <c r="CB22" s="13"/>
      <c r="CC22" s="13"/>
      <c r="CD22" s="13"/>
      <c r="CE22" s="13"/>
      <c r="CF22" s="13">
        <f t="shared" ref="CF22:CS22" si="73">AW22*$CD$24</f>
        <v>0.0126064879756042</v>
      </c>
      <c r="CG22" s="13">
        <f t="shared" si="73"/>
        <v>0.00726058326673375</v>
      </c>
      <c r="CH22" s="13">
        <f t="shared" si="73"/>
        <v>0.0053806490041831</v>
      </c>
      <c r="CI22" s="13">
        <f t="shared" si="73"/>
        <v>0.00227951755221277</v>
      </c>
      <c r="CJ22" s="13">
        <f t="shared" si="73"/>
        <v>0.00240113055032925</v>
      </c>
      <c r="CK22" s="13">
        <f t="shared" si="73"/>
        <v>0.00132181519204546</v>
      </c>
      <c r="CL22" s="13">
        <f t="shared" si="73"/>
        <v>0.0031257413307733</v>
      </c>
      <c r="CM22" s="13">
        <f t="shared" si="73"/>
        <v>0.00298892670789226</v>
      </c>
      <c r="CN22" s="13">
        <f t="shared" si="73"/>
        <v>0.00503607884285307</v>
      </c>
      <c r="CO22" s="13">
        <f t="shared" si="73"/>
        <v>0.00277610396118841</v>
      </c>
      <c r="CP22" s="13">
        <f t="shared" si="73"/>
        <v>0.00167145256163035</v>
      </c>
      <c r="CQ22" s="13">
        <f t="shared" si="73"/>
        <v>0.00222377826140938</v>
      </c>
      <c r="CR22" s="13">
        <f t="shared" si="73"/>
        <v>0.00139275610761341</v>
      </c>
      <c r="CS22" s="13">
        <f t="shared" si="73"/>
        <v>0.00194508180739244</v>
      </c>
      <c r="CT22" s="28" t="s">
        <v>64</v>
      </c>
      <c r="CU22" s="15"/>
    </row>
    <row r="23" ht="35" customHeight="1" spans="1:99">
      <c r="A23" s="11" t="s">
        <v>65</v>
      </c>
      <c r="B23" s="13">
        <v>10.38</v>
      </c>
      <c r="C23" s="13">
        <v>9.4</v>
      </c>
      <c r="D23" s="13">
        <v>8.75</v>
      </c>
      <c r="E23" s="13">
        <v>8.04</v>
      </c>
      <c r="F23" s="13">
        <v>8.59</v>
      </c>
      <c r="G23" s="13">
        <v>9.19</v>
      </c>
      <c r="H23" s="13">
        <v>8.46</v>
      </c>
      <c r="I23" s="13">
        <v>8.26</v>
      </c>
      <c r="J23" s="13">
        <v>7.83</v>
      </c>
      <c r="K23" s="13">
        <v>9.14</v>
      </c>
      <c r="L23" s="13">
        <v>8.55</v>
      </c>
      <c r="M23" s="13">
        <v>8.94</v>
      </c>
      <c r="N23" s="13">
        <v>8.09</v>
      </c>
      <c r="O23" s="13">
        <v>8.67</v>
      </c>
      <c r="Q23" s="13"/>
      <c r="R23" s="13">
        <f>(B23-MIN($B$20:$O$23)/(MAX($B$20:$O$23)-MIN($B$20:$O$23)))</f>
        <v>10.4206669377796</v>
      </c>
      <c r="S23" s="13">
        <f>(C23-MIN($B$20:$O$23)/(MAX($B$20:$O$23)-MIN($B$20:$O$23)))</f>
        <v>9.44066693777959</v>
      </c>
      <c r="T23" s="13">
        <f>(D23-MIN($B$20:$O$23)/(MAX($B$20:$O$23)-MIN($B$20:$O$23)))</f>
        <v>8.79066693777959</v>
      </c>
      <c r="U23" s="13">
        <f>(E23-MIN($B$20:$O$23)/(MAX($B$20:$O$23)-MIN($B$20:$O$23)))</f>
        <v>8.08066693777958</v>
      </c>
      <c r="V23" s="13">
        <f>(F23-MIN($B$20:$O$23)/(MAX($B$20:$O$23)-MIN($B$20:$O$23)))</f>
        <v>8.63066693777959</v>
      </c>
      <c r="W23" s="13">
        <f>(G23-MIN($B$20:$O$23)/(MAX($B$20:$O$23)-MIN($B$20:$O$23)))</f>
        <v>9.23066693777958</v>
      </c>
      <c r="X23" s="13">
        <f>(H23-MIN($B$20:$O$23)/(MAX($B$20:$O$23)-MIN($B$20:$O$23)))</f>
        <v>8.50066693777959</v>
      </c>
      <c r="Y23" s="13">
        <f>(I23-MIN($B$20:$O$23)/(MAX($B$20:$O$23)-MIN($B$20:$O$23)))</f>
        <v>8.30066693777959</v>
      </c>
      <c r="Z23" s="13">
        <f>(J23-MIN($B$20:$O$23)/(MAX($B$20:$O$23)-MIN($B$20:$O$23)))</f>
        <v>7.87066693777959</v>
      </c>
      <c r="AA23" s="13">
        <f>(K23-MIN($B$20:$O$23)/(MAX($B$20:$O$23)-MIN($B$20:$O$23)))</f>
        <v>9.18066693777959</v>
      </c>
      <c r="AB23" s="13">
        <f>(L23-MIN($B$20:$O$23)/(MAX($B$20:$O$23)-MIN($B$20:$O$23)))</f>
        <v>8.59066693777959</v>
      </c>
      <c r="AC23" s="13">
        <f>(M23-MIN($B$20:$O$23)/(MAX($B$20:$O$23)-MIN($B$20:$O$23)))</f>
        <v>8.98066693777958</v>
      </c>
      <c r="AD23" s="13">
        <f>(N23-MIN($B$20:$O$23)/(MAX($B$20:$O$23)-MIN($B$20:$O$23)))</f>
        <v>8.13066693777959</v>
      </c>
      <c r="AE23" s="13">
        <f>(O23-MIN($B$20:$O$23)/(MAX($B$20:$O$23)-MIN($B$20:$O$23)))</f>
        <v>8.71066693777959</v>
      </c>
      <c r="AF23" s="24"/>
      <c r="AG23" s="13">
        <f t="shared" ref="AG23:AT23" si="74">R23+1.2479</f>
        <v>11.6685669377796</v>
      </c>
      <c r="AH23" s="13">
        <f t="shared" si="74"/>
        <v>10.6885669377796</v>
      </c>
      <c r="AI23" s="13">
        <f t="shared" si="74"/>
        <v>10.0385669377796</v>
      </c>
      <c r="AJ23" s="13">
        <f t="shared" si="74"/>
        <v>9.32856693777958</v>
      </c>
      <c r="AK23" s="13">
        <f t="shared" si="74"/>
        <v>9.87856693777958</v>
      </c>
      <c r="AL23" s="13">
        <f t="shared" si="74"/>
        <v>10.4785669377796</v>
      </c>
      <c r="AM23" s="13">
        <f t="shared" si="74"/>
        <v>9.74856693777959</v>
      </c>
      <c r="AN23" s="13">
        <f t="shared" si="74"/>
        <v>9.54856693777958</v>
      </c>
      <c r="AO23" s="13">
        <f t="shared" si="74"/>
        <v>9.11856693777959</v>
      </c>
      <c r="AP23" s="13">
        <f t="shared" si="74"/>
        <v>10.4285669377796</v>
      </c>
      <c r="AQ23" s="13">
        <f t="shared" si="74"/>
        <v>9.83856693777959</v>
      </c>
      <c r="AR23" s="13">
        <f t="shared" si="74"/>
        <v>10.2285669377796</v>
      </c>
      <c r="AS23" s="13">
        <f t="shared" si="74"/>
        <v>9.37856693777958</v>
      </c>
      <c r="AT23" s="13">
        <f t="shared" si="74"/>
        <v>9.95856693777958</v>
      </c>
      <c r="AU23" s="13">
        <f>SUM(AG23:AT23)</f>
        <v>140.329937128914</v>
      </c>
      <c r="AV23" s="13"/>
      <c r="AW23" s="13">
        <f t="shared" ref="AW23:BJ23" si="75">AG23/$AU$24</f>
        <v>0.0293088944864104</v>
      </c>
      <c r="AX23" s="13">
        <f t="shared" si="75"/>
        <v>0.026847348287135</v>
      </c>
      <c r="AY23" s="13">
        <f t="shared" si="75"/>
        <v>0.025214690093738</v>
      </c>
      <c r="AZ23" s="13">
        <f t="shared" si="75"/>
        <v>0.0234313249901814</v>
      </c>
      <c r="BA23" s="13">
        <f t="shared" si="75"/>
        <v>0.0248128049999788</v>
      </c>
      <c r="BB23" s="13">
        <f t="shared" si="75"/>
        <v>0.026319874101576</v>
      </c>
      <c r="BC23" s="13">
        <f t="shared" si="75"/>
        <v>0.0244862733612994</v>
      </c>
      <c r="BD23" s="13">
        <f t="shared" si="75"/>
        <v>0.0239839169941003</v>
      </c>
      <c r="BE23" s="13">
        <f t="shared" si="75"/>
        <v>0.0229038508046223</v>
      </c>
      <c r="BF23" s="13">
        <f t="shared" si="75"/>
        <v>0.0261942850097762</v>
      </c>
      <c r="BG23" s="13">
        <f t="shared" si="75"/>
        <v>0.024712333726539</v>
      </c>
      <c r="BH23" s="13">
        <f t="shared" si="75"/>
        <v>0.0256919286425771</v>
      </c>
      <c r="BI23" s="13">
        <f t="shared" si="75"/>
        <v>0.0235569140819811</v>
      </c>
      <c r="BJ23" s="13">
        <f t="shared" si="75"/>
        <v>0.0250137475468584</v>
      </c>
      <c r="BK23" s="13"/>
      <c r="BL23" s="13">
        <f t="shared" ref="BL23:BY23" si="76">AW23*LN(AW23)</f>
        <v>-0.10345641864759</v>
      </c>
      <c r="BM23" s="13">
        <f t="shared" si="76"/>
        <v>-0.0971226509866159</v>
      </c>
      <c r="BN23" s="13">
        <f t="shared" si="76"/>
        <v>-0.0927983429256926</v>
      </c>
      <c r="BO23" s="13">
        <f t="shared" si="76"/>
        <v>-0.0879537305983978</v>
      </c>
      <c r="BP23" s="13">
        <f t="shared" si="76"/>
        <v>-0.0917179389681909</v>
      </c>
      <c r="BQ23" s="13">
        <f t="shared" si="76"/>
        <v>-0.0957367248127588</v>
      </c>
      <c r="BR23" s="13">
        <f t="shared" si="76"/>
        <v>-0.0908353225169935</v>
      </c>
      <c r="BS23" s="13">
        <f t="shared" si="76"/>
        <v>-0.0894689275726996</v>
      </c>
      <c r="BT23" s="13">
        <f t="shared" si="76"/>
        <v>-0.0864952525279575</v>
      </c>
      <c r="BU23" s="13">
        <f t="shared" si="76"/>
        <v>-0.0954051921433281</v>
      </c>
      <c r="BV23" s="13">
        <f t="shared" si="76"/>
        <v>-0.0914468249980433</v>
      </c>
      <c r="BW23" s="13">
        <f t="shared" si="76"/>
        <v>-0.0940730108951427</v>
      </c>
      <c r="BX23" s="13">
        <f t="shared" si="76"/>
        <v>-0.0882992269826922</v>
      </c>
      <c r="BY23" s="13">
        <f t="shared" si="76"/>
        <v>-0.0922589480699322</v>
      </c>
      <c r="BZ23" s="13">
        <f>SUM(BL23:BY23)</f>
        <v>-1.29706851264604</v>
      </c>
      <c r="CA23" s="13"/>
      <c r="CB23" s="13"/>
      <c r="CC23" s="13"/>
      <c r="CD23" s="13"/>
      <c r="CE23" s="13"/>
      <c r="CF23" s="13">
        <f t="shared" ref="CF23:CS23" si="77">AW23*$CD$24</f>
        <v>0.00591270587094272</v>
      </c>
      <c r="CG23" s="13">
        <f t="shared" si="77"/>
        <v>0.00541611946196708</v>
      </c>
      <c r="CH23" s="13">
        <f t="shared" si="77"/>
        <v>0.0050867509254016</v>
      </c>
      <c r="CI23" s="13">
        <f t="shared" si="77"/>
        <v>0.004726979139307</v>
      </c>
      <c r="CJ23" s="13">
        <f t="shared" si="77"/>
        <v>0.00500567559332394</v>
      </c>
      <c r="CK23" s="13">
        <f t="shared" si="77"/>
        <v>0.00530970808861515</v>
      </c>
      <c r="CL23" s="13">
        <f t="shared" si="77"/>
        <v>0.00493980188601085</v>
      </c>
      <c r="CM23" s="13">
        <f t="shared" si="77"/>
        <v>0.00483845772091378</v>
      </c>
      <c r="CN23" s="13">
        <f t="shared" si="77"/>
        <v>0.00462056776595508</v>
      </c>
      <c r="CO23" s="13">
        <f t="shared" si="77"/>
        <v>0.00528437204734089</v>
      </c>
      <c r="CP23" s="13">
        <f t="shared" si="77"/>
        <v>0.00498540676030453</v>
      </c>
      <c r="CQ23" s="13">
        <f t="shared" si="77"/>
        <v>0.00518302788224382</v>
      </c>
      <c r="CR23" s="13">
        <f t="shared" si="77"/>
        <v>0.00475231518058127</v>
      </c>
      <c r="CS23" s="13">
        <f t="shared" si="77"/>
        <v>0.00504621325936277</v>
      </c>
      <c r="CT23" s="28" t="s">
        <v>65</v>
      </c>
      <c r="CU23" s="15"/>
    </row>
    <row r="24" ht="18.5" customHeight="1" spans="1:99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24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>
        <f>SUM(AU20:AU23)</f>
        <v>398.123748515657</v>
      </c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>
        <f>SUM(BZ20:BZ23)</f>
        <v>-3.90305296905816</v>
      </c>
      <c r="CA24" s="13">
        <f>-1/(LN(560))</f>
        <v>-0.158029391597474</v>
      </c>
      <c r="CB24" s="13">
        <f>BZ24*CA24</f>
        <v>0.616797086072975</v>
      </c>
      <c r="CC24" s="13">
        <f>1-CB24</f>
        <v>0.383202913927025</v>
      </c>
      <c r="CD24" s="13">
        <f>CC24/(CC9+CC14+CC19+CC24+CC30)</f>
        <v>0.201737594493175</v>
      </c>
      <c r="CE24" s="13" t="s">
        <v>66</v>
      </c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24"/>
      <c r="CU24" s="15"/>
    </row>
    <row r="25" ht="35" customHeight="1" spans="1:99">
      <c r="A25" s="13" t="s">
        <v>67</v>
      </c>
      <c r="B25" s="13">
        <v>2.479</v>
      </c>
      <c r="C25" s="13">
        <v>-3.517</v>
      </c>
      <c r="D25" s="13">
        <v>3.083</v>
      </c>
      <c r="E25" s="13">
        <v>0.094</v>
      </c>
      <c r="F25" s="13">
        <v>2.021</v>
      </c>
      <c r="G25" s="13">
        <v>2.713</v>
      </c>
      <c r="H25" s="13">
        <v>11.117</v>
      </c>
      <c r="I25" s="13">
        <v>1.232</v>
      </c>
      <c r="J25" s="13">
        <v>2.785</v>
      </c>
      <c r="K25" s="13">
        <v>0.308</v>
      </c>
      <c r="L25" s="13">
        <v>2.156</v>
      </c>
      <c r="M25" s="13">
        <v>8.706</v>
      </c>
      <c r="N25" s="13">
        <v>0.266</v>
      </c>
      <c r="O25" s="13">
        <v>-3.827</v>
      </c>
      <c r="Q25" s="13"/>
      <c r="R25" s="13">
        <f>(B25-MIN($B$25:$O$29)/(MAX($B$25:$O$29)-MIN($B$25:$O$29)))</f>
        <v>2.56610198693584</v>
      </c>
      <c r="S25" s="13">
        <f>(C25-MIN($B$25:$O$29)/(MAX($B$25:$O$29)-MIN($B$25:$O$29)))</f>
        <v>-3.42989801306416</v>
      </c>
      <c r="T25" s="13">
        <f>(D25-MIN($B$25:$O$29)/(MAX($B$25:$O$29)-MIN($B$25:$O$29)))</f>
        <v>3.17010198693584</v>
      </c>
      <c r="U25" s="13">
        <f>(E25-MIN($B$25:$O$29)/(MAX($B$25:$O$29)-MIN($B$25:$O$29)))</f>
        <v>0.18110198693584</v>
      </c>
      <c r="V25" s="13">
        <f>(F25-MIN($B$25:$O$29)/(MAX($B$25:$O$29)-MIN($B$25:$O$29)))</f>
        <v>2.10810198693584</v>
      </c>
      <c r="W25" s="13">
        <f>(G25-MIN($B$25:$O$29)/(MAX($B$25:$O$29)-MIN($B$25:$O$29)))</f>
        <v>2.80010198693584</v>
      </c>
      <c r="X25" s="13">
        <f>(H25-MIN($B$25:$O$29)/(MAX($B$25:$O$29)-MIN($B$25:$O$29)))</f>
        <v>11.2041019869358</v>
      </c>
      <c r="Y25" s="13">
        <f>(I25-MIN($B$25:$O$29)/(MAX($B$25:$O$29)-MIN($B$25:$O$29)))</f>
        <v>1.31910198693584</v>
      </c>
      <c r="Z25" s="13">
        <f>(J25-MIN($B$25:$O$29)/(MAX($B$25:$O$29)-MIN($B$25:$O$29)))</f>
        <v>2.87210198693584</v>
      </c>
      <c r="AA25" s="13">
        <f>(K25-MIN($B$25:$O$29)/(MAX($B$25:$O$29)-MIN($B$25:$O$29)))</f>
        <v>0.39510198693584</v>
      </c>
      <c r="AB25" s="13">
        <f>(L25-MIN($B$25:$O$29)/(MAX($B$25:$O$29)-MIN($B$25:$O$29)))</f>
        <v>2.24310198693584</v>
      </c>
      <c r="AC25" s="13">
        <f>(M25-MIN($B$25:$O$29)/(MAX($B$25:$O$29)-MIN($B$25:$O$29)))</f>
        <v>8.79310198693584</v>
      </c>
      <c r="AD25" s="13">
        <f>(N25-MIN($B$25:$O$29)/(MAX($B$25:$O$29)-MIN($B$25:$O$29)))</f>
        <v>0.35310198693584</v>
      </c>
      <c r="AE25" s="13">
        <f>(O25-MIN($B$25:$O$29)/(MAX($B$25:$O$29)-MIN($B$25:$O$29)))</f>
        <v>-3.73989801306416</v>
      </c>
      <c r="AF25" s="23" t="s">
        <v>68</v>
      </c>
      <c r="AG25" s="13">
        <f t="shared" ref="AG25:AT25" si="78">R25+14.6944</f>
        <v>17.2605019869358</v>
      </c>
      <c r="AH25" s="13">
        <f t="shared" si="78"/>
        <v>11.2645019869358</v>
      </c>
      <c r="AI25" s="13">
        <f t="shared" si="78"/>
        <v>17.8645019869358</v>
      </c>
      <c r="AJ25" s="13">
        <f t="shared" si="78"/>
        <v>14.8755019869358</v>
      </c>
      <c r="AK25" s="13">
        <f t="shared" si="78"/>
        <v>16.8025019869358</v>
      </c>
      <c r="AL25" s="13">
        <f t="shared" si="78"/>
        <v>17.4945019869358</v>
      </c>
      <c r="AM25" s="13">
        <f t="shared" si="78"/>
        <v>25.8985019869358</v>
      </c>
      <c r="AN25" s="13">
        <f t="shared" si="78"/>
        <v>16.0135019869358</v>
      </c>
      <c r="AO25" s="13">
        <f t="shared" si="78"/>
        <v>17.5665019869358</v>
      </c>
      <c r="AP25" s="13">
        <f t="shared" si="78"/>
        <v>15.0895019869358</v>
      </c>
      <c r="AQ25" s="13">
        <f t="shared" si="78"/>
        <v>16.9375019869358</v>
      </c>
      <c r="AR25" s="13">
        <f t="shared" si="78"/>
        <v>23.4875019869358</v>
      </c>
      <c r="AS25" s="13">
        <f t="shared" si="78"/>
        <v>15.0475019869358</v>
      </c>
      <c r="AT25" s="13">
        <f t="shared" si="78"/>
        <v>10.9545019869358</v>
      </c>
      <c r="AU25" s="13">
        <f>SUM(AG25:AT25)</f>
        <v>236.557027817102</v>
      </c>
      <c r="AV25" s="13"/>
      <c r="AW25" s="13">
        <f>AG25/$AU$30</f>
        <v>0.0106413938877706</v>
      </c>
      <c r="AX25" s="13">
        <f t="shared" ref="AW25:BJ25" si="79">AH25/$AU$30</f>
        <v>0.00694475761384494</v>
      </c>
      <c r="AY25" s="13">
        <f t="shared" si="79"/>
        <v>0.011013770190214</v>
      </c>
      <c r="AZ25" s="13">
        <f t="shared" si="79"/>
        <v>0.00917100070676445</v>
      </c>
      <c r="BA25" s="13">
        <f t="shared" si="79"/>
        <v>0.0103590290756528</v>
      </c>
      <c r="BB25" s="13">
        <f t="shared" si="79"/>
        <v>0.0107856588791146</v>
      </c>
      <c r="BC25" s="13">
        <f t="shared" si="79"/>
        <v>0.0159668682263579</v>
      </c>
      <c r="BD25" s="13">
        <f t="shared" si="79"/>
        <v>0.0098725971176596</v>
      </c>
      <c r="BE25" s="13">
        <f t="shared" si="79"/>
        <v>0.0108300481072204</v>
      </c>
      <c r="BF25" s="13">
        <f t="shared" si="79"/>
        <v>0.00930293535696793</v>
      </c>
      <c r="BG25" s="13">
        <f t="shared" si="79"/>
        <v>0.0104422588783513</v>
      </c>
      <c r="BH25" s="13">
        <f t="shared" si="79"/>
        <v>0.0144804456018691</v>
      </c>
      <c r="BI25" s="13">
        <f t="shared" si="79"/>
        <v>0.00927704164057286</v>
      </c>
      <c r="BJ25" s="13">
        <f t="shared" si="79"/>
        <v>0.00675363732616699</v>
      </c>
      <c r="BK25" s="13"/>
      <c r="BL25" s="13">
        <f>AW25*LN(AW25)</f>
        <v>-0.0483438928604918</v>
      </c>
      <c r="BM25" s="13">
        <f t="shared" ref="BL25:BY25" si="80">AX25*LN(AX25)</f>
        <v>-0.0345138355751565</v>
      </c>
      <c r="BN25" s="13">
        <f t="shared" si="80"/>
        <v>-0.0496567828925192</v>
      </c>
      <c r="BO25" s="13">
        <f t="shared" si="80"/>
        <v>-0.0430276653658229</v>
      </c>
      <c r="BP25" s="13">
        <f t="shared" si="80"/>
        <v>-0.0473396934624958</v>
      </c>
      <c r="BQ25" s="13">
        <f t="shared" si="80"/>
        <v>-0.0488540507646734</v>
      </c>
      <c r="BR25" s="13">
        <f t="shared" si="80"/>
        <v>-0.0660587569519111</v>
      </c>
      <c r="BS25" s="13">
        <f t="shared" si="80"/>
        <v>-0.0455915777434473</v>
      </c>
      <c r="BT25" s="13">
        <f t="shared" si="80"/>
        <v>-0.049010633009389</v>
      </c>
      <c r="BU25" s="13">
        <f t="shared" si="80"/>
        <v>-0.0435137851921738</v>
      </c>
      <c r="BV25" s="13">
        <f t="shared" si="80"/>
        <v>-0.0476364818021294</v>
      </c>
      <c r="BW25" s="13">
        <f t="shared" si="80"/>
        <v>-0.061324051705865</v>
      </c>
      <c r="BX25" s="13">
        <f t="shared" si="80"/>
        <v>-0.0434185269147583</v>
      </c>
      <c r="BY25" s="13">
        <f t="shared" si="80"/>
        <v>-0.0337524780492694</v>
      </c>
      <c r="BZ25" s="13">
        <f>SUM(BL25:BY25)</f>
        <v>-0.662042212290103</v>
      </c>
      <c r="CA25" s="13"/>
      <c r="CB25" s="13"/>
      <c r="CC25" s="13"/>
      <c r="CD25" s="13"/>
      <c r="CE25" s="13"/>
      <c r="CF25" s="13">
        <f>AW25*$CD$30</f>
        <v>0.00204727308977086</v>
      </c>
      <c r="CG25" s="13">
        <f t="shared" ref="CF25:CS25" si="81">AX25*$CD$30</f>
        <v>0.00133608581053894</v>
      </c>
      <c r="CH25" s="13">
        <f t="shared" si="81"/>
        <v>0.00211891370295566</v>
      </c>
      <c r="CI25" s="13">
        <f t="shared" si="81"/>
        <v>0.00176438755592027</v>
      </c>
      <c r="CJ25" s="13">
        <f t="shared" si="81"/>
        <v>0.0019929495784486</v>
      </c>
      <c r="CK25" s="13">
        <f t="shared" si="81"/>
        <v>0.00207502789686563</v>
      </c>
      <c r="CL25" s="13">
        <f t="shared" si="81"/>
        <v>0.00307182874654292</v>
      </c>
      <c r="CM25" s="13">
        <f t="shared" si="81"/>
        <v>0.00189936606221879</v>
      </c>
      <c r="CN25" s="13">
        <f t="shared" si="81"/>
        <v>0.00208356783751018</v>
      </c>
      <c r="CO25" s="13">
        <f t="shared" si="81"/>
        <v>0.00178977015728045</v>
      </c>
      <c r="CP25" s="13">
        <f t="shared" si="81"/>
        <v>0.00200896196715713</v>
      </c>
      <c r="CQ25" s="13">
        <f t="shared" si="81"/>
        <v>0.00278585934523736</v>
      </c>
      <c r="CR25" s="13">
        <f t="shared" si="81"/>
        <v>0.00178478852523779</v>
      </c>
      <c r="CS25" s="13">
        <f t="shared" si="81"/>
        <v>0.0012993166216527</v>
      </c>
      <c r="CT25" s="24" t="s">
        <v>67</v>
      </c>
      <c r="CU25" s="15"/>
    </row>
    <row r="26" ht="35" customHeight="1" spans="1:99">
      <c r="A26" s="13" t="s">
        <v>69</v>
      </c>
      <c r="B26" s="13">
        <v>0.185</v>
      </c>
      <c r="C26" s="13">
        <v>-0.599</v>
      </c>
      <c r="D26" s="13">
        <v>0.429</v>
      </c>
      <c r="E26" s="13">
        <v>0.017</v>
      </c>
      <c r="F26" s="13">
        <v>0.683</v>
      </c>
      <c r="G26" s="13">
        <v>1.535</v>
      </c>
      <c r="H26" s="13">
        <v>1.596</v>
      </c>
      <c r="I26" s="13">
        <v>0.141</v>
      </c>
      <c r="J26" s="13">
        <v>0.223</v>
      </c>
      <c r="K26" s="13">
        <v>0.052</v>
      </c>
      <c r="L26" s="13">
        <v>0.544</v>
      </c>
      <c r="M26" s="13">
        <v>1.373</v>
      </c>
      <c r="N26" s="13">
        <v>0.077</v>
      </c>
      <c r="O26" s="13">
        <v>-1.225</v>
      </c>
      <c r="Q26" s="13"/>
      <c r="R26" s="13">
        <f>(B26-MIN($B$25:$O$29)/(MAX($B$25:$O$29)-MIN($B$25:$O$29)))</f>
        <v>0.27210198693584</v>
      </c>
      <c r="S26" s="13">
        <f>(C26-MIN($B$25:$O$29)/(MAX($B$25:$O$29)-MIN($B$25:$O$29)))</f>
        <v>-0.51189801306416</v>
      </c>
      <c r="T26" s="13">
        <f>(D26-MIN($B$25:$O$29)/(MAX($B$25:$O$29)-MIN($B$25:$O$29)))</f>
        <v>0.51610198693584</v>
      </c>
      <c r="U26" s="13">
        <f>(E26-MIN($B$25:$O$29)/(MAX($B$25:$O$29)-MIN($B$25:$O$29)))</f>
        <v>0.10410198693584</v>
      </c>
      <c r="V26" s="13">
        <f>(F26-MIN($B$25:$O$29)/(MAX($B$25:$O$29)-MIN($B$25:$O$29)))</f>
        <v>0.77010198693584</v>
      </c>
      <c r="W26" s="13">
        <f>(G26-MIN($B$25:$O$29)/(MAX($B$25:$O$29)-MIN($B$25:$O$29)))</f>
        <v>1.62210198693584</v>
      </c>
      <c r="X26" s="13">
        <f>(H26-MIN($B$25:$O$29)/(MAX($B$25:$O$29)-MIN($B$25:$O$29)))</f>
        <v>1.68310198693584</v>
      </c>
      <c r="Y26" s="13">
        <f>(I26-MIN($B$25:$O$29)/(MAX($B$25:$O$29)-MIN($B$25:$O$29)))</f>
        <v>0.22810198693584</v>
      </c>
      <c r="Z26" s="13">
        <f>(J26-MIN($B$25:$O$29)/(MAX($B$25:$O$29)-MIN($B$25:$O$29)))</f>
        <v>0.31010198693584</v>
      </c>
      <c r="AA26" s="13">
        <f>(K26-MIN($B$25:$O$29)/(MAX($B$25:$O$29)-MIN($B$25:$O$29)))</f>
        <v>0.13910198693584</v>
      </c>
      <c r="AB26" s="13">
        <f>(L26-MIN($B$25:$O$29)/(MAX($B$25:$O$29)-MIN($B$25:$O$29)))</f>
        <v>0.63110198693584</v>
      </c>
      <c r="AC26" s="13">
        <f>(M26-MIN($B$25:$O$29)/(MAX($B$25:$O$29)-MIN($B$25:$O$29)))</f>
        <v>1.46010198693584</v>
      </c>
      <c r="AD26" s="13">
        <f>(N26-MIN($B$25:$O$29)/(MAX($B$25:$O$29)-MIN($B$25:$O$29)))</f>
        <v>0.16410198693584</v>
      </c>
      <c r="AE26" s="13">
        <f>(O26-MIN($B$25:$O$29)/(MAX($B$25:$O$29)-MIN($B$25:$O$29)))</f>
        <v>-1.13789801306416</v>
      </c>
      <c r="AF26" s="24"/>
      <c r="AG26" s="13">
        <f t="shared" ref="AG26:AT26" si="82">R26+14.6944</f>
        <v>14.9665019869358</v>
      </c>
      <c r="AH26" s="13">
        <f t="shared" si="82"/>
        <v>14.1825019869358</v>
      </c>
      <c r="AI26" s="13">
        <f t="shared" si="82"/>
        <v>15.2105019869358</v>
      </c>
      <c r="AJ26" s="13">
        <f t="shared" si="82"/>
        <v>14.7985019869358</v>
      </c>
      <c r="AK26" s="13">
        <f t="shared" si="82"/>
        <v>15.4645019869358</v>
      </c>
      <c r="AL26" s="13">
        <f t="shared" si="82"/>
        <v>16.3165019869358</v>
      </c>
      <c r="AM26" s="13">
        <f t="shared" si="82"/>
        <v>16.3775019869358</v>
      </c>
      <c r="AN26" s="13">
        <f t="shared" si="82"/>
        <v>14.9225019869358</v>
      </c>
      <c r="AO26" s="13">
        <f t="shared" si="82"/>
        <v>15.0045019869358</v>
      </c>
      <c r="AP26" s="13">
        <f t="shared" si="82"/>
        <v>14.8335019869358</v>
      </c>
      <c r="AQ26" s="13">
        <f t="shared" si="82"/>
        <v>15.3255019869358</v>
      </c>
      <c r="AR26" s="13">
        <f t="shared" si="82"/>
        <v>16.1545019869358</v>
      </c>
      <c r="AS26" s="13">
        <f t="shared" si="82"/>
        <v>14.8585019869358</v>
      </c>
      <c r="AT26" s="13">
        <f t="shared" si="82"/>
        <v>13.5565019869358</v>
      </c>
      <c r="AU26" s="13">
        <f>SUM(AG26:AT26)</f>
        <v>211.972027817102</v>
      </c>
      <c r="AV26" s="13"/>
      <c r="AW26" s="13">
        <f t="shared" ref="AW26:BJ26" si="83">AG26/$AU$30</f>
        <v>0.00922710375895378</v>
      </c>
      <c r="AX26" s="13">
        <f t="shared" si="83"/>
        <v>0.00874375438624569</v>
      </c>
      <c r="AY26" s="13">
        <f t="shared" si="83"/>
        <v>0.00937753392086803</v>
      </c>
      <c r="AZ26" s="13">
        <f t="shared" si="83"/>
        <v>0.00912352889337348</v>
      </c>
      <c r="BA26" s="13">
        <f t="shared" si="83"/>
        <v>0.00953412925335254</v>
      </c>
      <c r="BB26" s="13">
        <f t="shared" si="83"/>
        <v>0.0100594017859384</v>
      </c>
      <c r="BC26" s="13">
        <f t="shared" si="83"/>
        <v>0.0100970093264169</v>
      </c>
      <c r="BD26" s="13">
        <f t="shared" si="83"/>
        <v>0.00919997700844465</v>
      </c>
      <c r="BE26" s="13">
        <f t="shared" si="83"/>
        <v>0.00925053140712075</v>
      </c>
      <c r="BF26" s="13">
        <f t="shared" si="83"/>
        <v>0.00914510699036937</v>
      </c>
      <c r="BG26" s="13">
        <f t="shared" si="83"/>
        <v>0.00944843338242598</v>
      </c>
      <c r="BH26" s="13">
        <f t="shared" si="83"/>
        <v>0.00995952602270022</v>
      </c>
      <c r="BI26" s="13">
        <f t="shared" si="83"/>
        <v>0.00916051991679501</v>
      </c>
      <c r="BJ26" s="13">
        <f t="shared" si="83"/>
        <v>0.00835781470854766</v>
      </c>
      <c r="BK26" s="13"/>
      <c r="BL26" s="13">
        <f t="shared" ref="BL26:BY26" si="84">AW26*LN(AW26)</f>
        <v>-0.0432346102465568</v>
      </c>
      <c r="BM26" s="13">
        <f t="shared" si="84"/>
        <v>-0.0414402860973163</v>
      </c>
      <c r="BN26" s="13">
        <f t="shared" si="84"/>
        <v>-0.0437878175383663</v>
      </c>
      <c r="BO26" s="13">
        <f t="shared" si="84"/>
        <v>-0.0428522901746157</v>
      </c>
      <c r="BP26" s="13">
        <f t="shared" si="84"/>
        <v>-0.0443611341997721</v>
      </c>
      <c r="BQ26" s="13">
        <f t="shared" si="84"/>
        <v>-0.046265679327237</v>
      </c>
      <c r="BR26" s="13">
        <f t="shared" si="84"/>
        <v>-0.0464009679649943</v>
      </c>
      <c r="BS26" s="13">
        <f t="shared" si="84"/>
        <v>-0.0431345917077582</v>
      </c>
      <c r="BT26" s="13">
        <f t="shared" si="84"/>
        <v>-0.0433209257061471</v>
      </c>
      <c r="BU26" s="13">
        <f t="shared" si="84"/>
        <v>-0.042932036714268</v>
      </c>
      <c r="BV26" s="13">
        <f t="shared" si="84"/>
        <v>-0.0440477114022115</v>
      </c>
      <c r="BW26" s="13">
        <f t="shared" si="84"/>
        <v>-0.0459057042657417</v>
      </c>
      <c r="BX26" s="13">
        <f t="shared" si="84"/>
        <v>-0.0429889673494211</v>
      </c>
      <c r="BY26" s="13">
        <f t="shared" si="84"/>
        <v>-0.0399884516045586</v>
      </c>
      <c r="BZ26" s="13">
        <f>SUM(BL26:BY26)</f>
        <v>-0.610661174298965</v>
      </c>
      <c r="CA26" s="13"/>
      <c r="CB26" s="13"/>
      <c r="CC26" s="13"/>
      <c r="CD26" s="13"/>
      <c r="CE26" s="13"/>
      <c r="CF26" s="13">
        <f t="shared" ref="CF26:CS26" si="85">AW26*$CD$30</f>
        <v>0.00177518109201268</v>
      </c>
      <c r="CG26" s="13">
        <f t="shared" si="85"/>
        <v>0.00168219062721651</v>
      </c>
      <c r="CH26" s="13">
        <f t="shared" si="85"/>
        <v>0.00180412200197475</v>
      </c>
      <c r="CI26" s="13">
        <f t="shared" si="85"/>
        <v>0.00175525456384207</v>
      </c>
      <c r="CJ26" s="13">
        <f t="shared" si="85"/>
        <v>0.00183424901480412</v>
      </c>
      <c r="CK26" s="13">
        <f t="shared" si="85"/>
        <v>0.00193530497909792</v>
      </c>
      <c r="CL26" s="13">
        <f t="shared" si="85"/>
        <v>0.00194254020658844</v>
      </c>
      <c r="CM26" s="13">
        <f t="shared" si="85"/>
        <v>0.00176996223939657</v>
      </c>
      <c r="CN26" s="13">
        <f t="shared" si="85"/>
        <v>0.00177968828290841</v>
      </c>
      <c r="CO26" s="13">
        <f t="shared" si="85"/>
        <v>0.00175940592387761</v>
      </c>
      <c r="CP26" s="13">
        <f t="shared" si="85"/>
        <v>0.00181776218494868</v>
      </c>
      <c r="CQ26" s="13">
        <f t="shared" si="85"/>
        <v>0.00191609011264769</v>
      </c>
      <c r="CR26" s="13">
        <f t="shared" si="85"/>
        <v>0.00176237118104586</v>
      </c>
      <c r="CS26" s="13">
        <f t="shared" si="85"/>
        <v>0.00160794058772365</v>
      </c>
      <c r="CT26" s="24" t="s">
        <v>69</v>
      </c>
      <c r="CU26" s="15"/>
    </row>
    <row r="27" ht="35" customHeight="1" spans="1:99">
      <c r="A27" s="13" t="s">
        <v>70</v>
      </c>
      <c r="B27" s="13">
        <v>4.414</v>
      </c>
      <c r="C27" s="13">
        <v>6.226</v>
      </c>
      <c r="D27" s="13">
        <v>3.426</v>
      </c>
      <c r="E27" s="13">
        <v>3.472</v>
      </c>
      <c r="F27" s="13">
        <v>4.619</v>
      </c>
      <c r="G27" s="13">
        <v>13.331</v>
      </c>
      <c r="H27" s="13">
        <v>2.007</v>
      </c>
      <c r="I27" s="13">
        <v>2.86</v>
      </c>
      <c r="J27" s="13">
        <v>2.989</v>
      </c>
      <c r="K27" s="13">
        <v>5.658</v>
      </c>
      <c r="L27" s="13">
        <v>4.02</v>
      </c>
      <c r="M27" s="13">
        <v>3.231</v>
      </c>
      <c r="N27" s="13">
        <v>5.057</v>
      </c>
      <c r="O27" s="13">
        <v>3.873</v>
      </c>
      <c r="Q27" s="13"/>
      <c r="R27" s="13">
        <f>(B27-MIN($B$25:$O$29)/(MAX($B$25:$O$29)-MIN($B$25:$O$29)))</f>
        <v>4.50110198693584</v>
      </c>
      <c r="S27" s="13">
        <f>(C27-MIN($B$25:$O$29)/(MAX($B$25:$O$29)-MIN($B$25:$O$29)))</f>
        <v>6.31310198693584</v>
      </c>
      <c r="T27" s="13">
        <f>(D27-MIN($B$25:$O$29)/(MAX($B$25:$O$29)-MIN($B$25:$O$29)))</f>
        <v>3.51310198693584</v>
      </c>
      <c r="U27" s="13">
        <f>(E27-MIN($B$25:$O$29)/(MAX($B$25:$O$29)-MIN($B$25:$O$29)))</f>
        <v>3.55910198693584</v>
      </c>
      <c r="V27" s="13">
        <f>(F27-MIN($B$25:$O$29)/(MAX($B$25:$O$29)-MIN($B$25:$O$29)))</f>
        <v>4.70610198693584</v>
      </c>
      <c r="W27" s="13">
        <f>(G27-MIN($B$25:$O$29)/(MAX($B$25:$O$29)-MIN($B$25:$O$29)))</f>
        <v>13.4181019869358</v>
      </c>
      <c r="X27" s="13">
        <f>(H27-MIN($B$25:$O$29)/(MAX($B$25:$O$29)-MIN($B$25:$O$29)))</f>
        <v>2.09410198693584</v>
      </c>
      <c r="Y27" s="13">
        <f>(I27-MIN($B$25:$O$29)/(MAX($B$25:$O$29)-MIN($B$25:$O$29)))</f>
        <v>2.94710198693584</v>
      </c>
      <c r="Z27" s="13">
        <f>(J27-MIN($B$25:$O$29)/(MAX($B$25:$O$29)-MIN($B$25:$O$29)))</f>
        <v>3.07610198693584</v>
      </c>
      <c r="AA27" s="13">
        <f>(K27-MIN($B$25:$O$29)/(MAX($B$25:$O$29)-MIN($B$25:$O$29)))</f>
        <v>5.74510198693584</v>
      </c>
      <c r="AB27" s="13">
        <f>(L27-MIN($B$25:$O$29)/(MAX($B$25:$O$29)-MIN($B$25:$O$29)))</f>
        <v>4.10710198693584</v>
      </c>
      <c r="AC27" s="13">
        <f>(M27-MIN($B$25:$O$29)/(MAX($B$25:$O$29)-MIN($B$25:$O$29)))</f>
        <v>3.31810198693584</v>
      </c>
      <c r="AD27" s="13">
        <f>(N27-MIN($B$25:$O$29)/(MAX($B$25:$O$29)-MIN($B$25:$O$29)))</f>
        <v>5.14410198693584</v>
      </c>
      <c r="AE27" s="13">
        <f>(O27-MIN($B$25:$O$29)/(MAX($B$25:$O$29)-MIN($B$25:$O$29)))</f>
        <v>3.96010198693584</v>
      </c>
      <c r="AF27" s="24"/>
      <c r="AG27" s="13">
        <f t="shared" ref="AG27:AT27" si="86">R27+14.6944</f>
        <v>19.1955019869358</v>
      </c>
      <c r="AH27" s="13">
        <f t="shared" si="86"/>
        <v>21.0075019869358</v>
      </c>
      <c r="AI27" s="13">
        <f t="shared" si="86"/>
        <v>18.2075019869358</v>
      </c>
      <c r="AJ27" s="13">
        <f t="shared" si="86"/>
        <v>18.2535019869358</v>
      </c>
      <c r="AK27" s="13">
        <f t="shared" si="86"/>
        <v>19.4005019869358</v>
      </c>
      <c r="AL27" s="13">
        <f t="shared" si="86"/>
        <v>28.1125019869358</v>
      </c>
      <c r="AM27" s="13">
        <f t="shared" si="86"/>
        <v>16.7885019869358</v>
      </c>
      <c r="AN27" s="13">
        <f t="shared" si="86"/>
        <v>17.6415019869358</v>
      </c>
      <c r="AO27" s="13">
        <f t="shared" si="86"/>
        <v>17.7705019869358</v>
      </c>
      <c r="AP27" s="13">
        <f t="shared" si="86"/>
        <v>20.4395019869358</v>
      </c>
      <c r="AQ27" s="13">
        <f t="shared" si="86"/>
        <v>18.8015019869358</v>
      </c>
      <c r="AR27" s="13">
        <f t="shared" si="86"/>
        <v>18.0125019869358</v>
      </c>
      <c r="AS27" s="13">
        <f t="shared" si="86"/>
        <v>19.8385019869358</v>
      </c>
      <c r="AT27" s="13">
        <f t="shared" si="86"/>
        <v>18.6545019869358</v>
      </c>
      <c r="AU27" s="13">
        <f>SUM(AG27:AT27)</f>
        <v>272.124027817102</v>
      </c>
      <c r="AV27" s="13"/>
      <c r="AW27" s="13">
        <f t="shared" ref="AW27:BJ27" si="87">AG27/$AU$30</f>
        <v>0.0118343543931151</v>
      </c>
      <c r="AX27" s="13">
        <f t="shared" si="87"/>
        <v>0.0129514833004456</v>
      </c>
      <c r="AY27" s="13">
        <f t="shared" si="87"/>
        <v>0.0112252355407738</v>
      </c>
      <c r="AZ27" s="13">
        <f t="shared" si="87"/>
        <v>0.011253595325397</v>
      </c>
      <c r="BA27" s="13">
        <f t="shared" si="87"/>
        <v>0.0119607403898054</v>
      </c>
      <c r="BB27" s="13">
        <f t="shared" si="87"/>
        <v>0.0173318369906126</v>
      </c>
      <c r="BC27" s="13">
        <f t="shared" si="87"/>
        <v>0.0103503978368545</v>
      </c>
      <c r="BD27" s="13">
        <f t="shared" si="87"/>
        <v>0.0108762868864973</v>
      </c>
      <c r="BE27" s="13">
        <f t="shared" si="87"/>
        <v>0.0109558175868536</v>
      </c>
      <c r="BF27" s="13">
        <f t="shared" si="87"/>
        <v>0.012601301612055</v>
      </c>
      <c r="BG27" s="13">
        <f t="shared" si="87"/>
        <v>0.011591446672647</v>
      </c>
      <c r="BH27" s="13">
        <f t="shared" si="87"/>
        <v>0.0111050147146538</v>
      </c>
      <c r="BI27" s="13">
        <f t="shared" si="87"/>
        <v>0.0122307748607826</v>
      </c>
      <c r="BJ27" s="13">
        <f t="shared" si="87"/>
        <v>0.0115008186652643</v>
      </c>
      <c r="BK27" s="13"/>
      <c r="BL27" s="13">
        <f t="shared" ref="BL27:BY27" si="88">AW27*LN(AW27)</f>
        <v>-0.0525060551453113</v>
      </c>
      <c r="BM27" s="13">
        <f t="shared" si="88"/>
        <v>-0.0562942044229019</v>
      </c>
      <c r="BN27" s="13">
        <f t="shared" si="88"/>
        <v>-0.0503967149074998</v>
      </c>
      <c r="BO27" s="13">
        <f t="shared" si="88"/>
        <v>-0.0504956431583785</v>
      </c>
      <c r="BP27" s="13">
        <f t="shared" si="88"/>
        <v>-0.0529397395556997</v>
      </c>
      <c r="BQ27" s="13">
        <f t="shared" si="88"/>
        <v>-0.0702842418069374</v>
      </c>
      <c r="BR27" s="13">
        <f t="shared" si="88"/>
        <v>-0.0473088772342176</v>
      </c>
      <c r="BS27" s="13">
        <f t="shared" si="88"/>
        <v>-0.0491735460570757</v>
      </c>
      <c r="BT27" s="13">
        <f t="shared" si="88"/>
        <v>-0.0494532971329393</v>
      </c>
      <c r="BU27" s="13">
        <f t="shared" si="88"/>
        <v>-0.055117528307256</v>
      </c>
      <c r="BV27" s="13">
        <f t="shared" si="88"/>
        <v>-0.0516687322280174</v>
      </c>
      <c r="BW27" s="13">
        <f t="shared" si="88"/>
        <v>-0.0499765473258382</v>
      </c>
      <c r="BX27" s="13">
        <f t="shared" si="88"/>
        <v>-0.0538618860127889</v>
      </c>
      <c r="BY27" s="13">
        <f t="shared" si="88"/>
        <v>-0.0513550317817653</v>
      </c>
      <c r="BZ27" s="13">
        <f>SUM(BL27:BY27)</f>
        <v>-0.740832045076627</v>
      </c>
      <c r="CA27" s="13"/>
      <c r="CB27" s="13"/>
      <c r="CC27" s="13"/>
      <c r="CD27" s="13"/>
      <c r="CE27" s="13"/>
      <c r="CF27" s="13">
        <f t="shared" ref="CF27:CS27" si="89">AW27*$CD$30</f>
        <v>0.00227678399459303</v>
      </c>
      <c r="CG27" s="13">
        <f t="shared" si="89"/>
        <v>0.00249170583414744</v>
      </c>
      <c r="CH27" s="13">
        <f t="shared" si="89"/>
        <v>0.00215959703130398</v>
      </c>
      <c r="CI27" s="13">
        <f t="shared" si="89"/>
        <v>0.00216505310449355</v>
      </c>
      <c r="CJ27" s="13">
        <f t="shared" si="89"/>
        <v>0.00230109910337264</v>
      </c>
      <c r="CK27" s="13">
        <f t="shared" si="89"/>
        <v>0.00333443192136272</v>
      </c>
      <c r="CL27" s="13">
        <f t="shared" si="89"/>
        <v>0.00199128903443439</v>
      </c>
      <c r="CM27" s="13">
        <f t="shared" si="89"/>
        <v>0.00209246360901491</v>
      </c>
      <c r="CN27" s="13">
        <f t="shared" si="89"/>
        <v>0.00210776433600306</v>
      </c>
      <c r="CO27" s="13">
        <f t="shared" si="89"/>
        <v>0.00242433519128491</v>
      </c>
      <c r="CP27" s="13">
        <f t="shared" si="89"/>
        <v>0.00223005154162149</v>
      </c>
      <c r="CQ27" s="13">
        <f t="shared" si="89"/>
        <v>0.00213646802539167</v>
      </c>
      <c r="CR27" s="13">
        <f t="shared" si="89"/>
        <v>0.0023530504089603</v>
      </c>
      <c r="CS27" s="13">
        <f t="shared" si="89"/>
        <v>0.00221261582947221</v>
      </c>
      <c r="CT27" s="24" t="s">
        <v>70</v>
      </c>
      <c r="CU27" s="15"/>
    </row>
    <row r="28" ht="18.5" customHeight="1" spans="1:99">
      <c r="A28" s="13" t="s">
        <v>71</v>
      </c>
      <c r="B28" s="13">
        <v>20.66</v>
      </c>
      <c r="C28" s="13">
        <v>24.75</v>
      </c>
      <c r="D28" s="13">
        <v>20.61</v>
      </c>
      <c r="E28" s="13">
        <v>27.13</v>
      </c>
      <c r="F28" s="13">
        <v>25.53</v>
      </c>
      <c r="G28" s="13">
        <v>37.82</v>
      </c>
      <c r="H28" s="13">
        <v>37.49</v>
      </c>
      <c r="I28" s="13">
        <v>40.11</v>
      </c>
      <c r="J28" s="13">
        <v>17.76</v>
      </c>
      <c r="K28" s="13">
        <v>28.7</v>
      </c>
      <c r="L28" s="13">
        <v>33.62</v>
      </c>
      <c r="M28" s="13">
        <v>21.72</v>
      </c>
      <c r="N28" s="13">
        <v>26.02</v>
      </c>
      <c r="O28" s="13">
        <v>27.47</v>
      </c>
      <c r="Q28" s="13"/>
      <c r="R28" s="13">
        <f>(B28-MIN($B$25:$O$29)/(MAX($B$25:$O$29)-MIN($B$25:$O$29)))</f>
        <v>20.7471019869358</v>
      </c>
      <c r="S28" s="13">
        <f>(C28-MIN($B$25:$O$29)/(MAX($B$25:$O$29)-MIN($B$25:$O$29)))</f>
        <v>24.8371019869358</v>
      </c>
      <c r="T28" s="13">
        <f>(D28-MIN($B$25:$O$29)/(MAX($B$25:$O$29)-MIN($B$25:$O$29)))</f>
        <v>20.6971019869358</v>
      </c>
      <c r="U28" s="13">
        <f>(E28-MIN($B$25:$O$29)/(MAX($B$25:$O$29)-MIN($B$25:$O$29)))</f>
        <v>27.2171019869358</v>
      </c>
      <c r="V28" s="13">
        <f>(F28-MIN($B$25:$O$29)/(MAX($B$25:$O$29)-MIN($B$25:$O$29)))</f>
        <v>25.6171019869358</v>
      </c>
      <c r="W28" s="13">
        <f>(G28-MIN($B$25:$O$29)/(MAX($B$25:$O$29)-MIN($B$25:$O$29)))</f>
        <v>37.9071019869358</v>
      </c>
      <c r="X28" s="13">
        <f>(H28-MIN($B$25:$O$29)/(MAX($B$25:$O$29)-MIN($B$25:$O$29)))</f>
        <v>37.5771019869358</v>
      </c>
      <c r="Y28" s="13">
        <f>(I28-MIN($B$25:$O$29)/(MAX($B$25:$O$29)-MIN($B$25:$O$29)))</f>
        <v>40.1971019869358</v>
      </c>
      <c r="Z28" s="13">
        <f>(J28-MIN($B$25:$O$29)/(MAX($B$25:$O$29)-MIN($B$25:$O$29)))</f>
        <v>17.8471019869358</v>
      </c>
      <c r="AA28" s="13">
        <f>(K28-MIN($B$25:$O$29)/(MAX($B$25:$O$29)-MIN($B$25:$O$29)))</f>
        <v>28.7871019869358</v>
      </c>
      <c r="AB28" s="13">
        <f>(L28-MIN($B$25:$O$29)/(MAX($B$25:$O$29)-MIN($B$25:$O$29)))</f>
        <v>33.7071019869358</v>
      </c>
      <c r="AC28" s="13">
        <f>(M28-MIN($B$25:$O$29)/(MAX($B$25:$O$29)-MIN($B$25:$O$29)))</f>
        <v>21.8071019869358</v>
      </c>
      <c r="AD28" s="13">
        <f>(N28-MIN($B$25:$O$29)/(MAX($B$25:$O$29)-MIN($B$25:$O$29)))</f>
        <v>26.1071019869358</v>
      </c>
      <c r="AE28" s="13">
        <f>(O28-MIN($B$25:$O$29)/(MAX($B$25:$O$29)-MIN($B$25:$O$29)))</f>
        <v>27.5571019869358</v>
      </c>
      <c r="AF28" s="24"/>
      <c r="AG28" s="13">
        <f t="shared" ref="AG28:AT28" si="90">R28+14.6944</f>
        <v>35.4415019869358</v>
      </c>
      <c r="AH28" s="13">
        <f t="shared" si="90"/>
        <v>39.5315019869358</v>
      </c>
      <c r="AI28" s="13">
        <f t="shared" si="90"/>
        <v>35.3915019869358</v>
      </c>
      <c r="AJ28" s="13">
        <f t="shared" si="90"/>
        <v>41.9115019869358</v>
      </c>
      <c r="AK28" s="13">
        <f t="shared" si="90"/>
        <v>40.3115019869358</v>
      </c>
      <c r="AL28" s="13">
        <f t="shared" si="90"/>
        <v>52.6015019869358</v>
      </c>
      <c r="AM28" s="13">
        <f t="shared" si="90"/>
        <v>52.2715019869358</v>
      </c>
      <c r="AN28" s="13">
        <f t="shared" si="90"/>
        <v>54.8915019869358</v>
      </c>
      <c r="AO28" s="13">
        <f t="shared" si="90"/>
        <v>32.5415019869358</v>
      </c>
      <c r="AP28" s="13">
        <f t="shared" si="90"/>
        <v>43.4815019869358</v>
      </c>
      <c r="AQ28" s="13">
        <f t="shared" si="90"/>
        <v>48.4015019869358</v>
      </c>
      <c r="AR28" s="13">
        <f t="shared" si="90"/>
        <v>36.5015019869358</v>
      </c>
      <c r="AS28" s="13">
        <f t="shared" si="90"/>
        <v>40.8015019869358</v>
      </c>
      <c r="AT28" s="13">
        <f t="shared" si="90"/>
        <v>42.2515019869358</v>
      </c>
      <c r="AU28" s="13">
        <f>SUM(AG28:AT28)</f>
        <v>596.331027817102</v>
      </c>
      <c r="AV28" s="13"/>
      <c r="AW28" s="13">
        <f t="shared" ref="AW28:BJ28" si="91">AG28/$AU$30</f>
        <v>0.0218502905015534</v>
      </c>
      <c r="AX28" s="13">
        <f t="shared" si="91"/>
        <v>0.0243718452647881</v>
      </c>
      <c r="AY28" s="13">
        <f t="shared" si="91"/>
        <v>0.0218194646487021</v>
      </c>
      <c r="AZ28" s="13">
        <f t="shared" si="91"/>
        <v>0.0258391558605091</v>
      </c>
      <c r="BA28" s="13">
        <f t="shared" si="91"/>
        <v>0.0248527285692681</v>
      </c>
      <c r="BB28" s="13">
        <f t="shared" si="91"/>
        <v>0.032429723200113</v>
      </c>
      <c r="BC28" s="13">
        <f t="shared" si="91"/>
        <v>0.0322262725712945</v>
      </c>
      <c r="BD28" s="13">
        <f t="shared" si="91"/>
        <v>0.0338415472607017</v>
      </c>
      <c r="BE28" s="13">
        <f t="shared" si="91"/>
        <v>0.0200623910361791</v>
      </c>
      <c r="BF28" s="13">
        <f t="shared" si="91"/>
        <v>0.0268070876400393</v>
      </c>
      <c r="BG28" s="13">
        <f t="shared" si="91"/>
        <v>0.0298403515606054</v>
      </c>
      <c r="BH28" s="13">
        <f t="shared" si="91"/>
        <v>0.0225037985820005</v>
      </c>
      <c r="BI28" s="13">
        <f t="shared" si="91"/>
        <v>0.0251548219272107</v>
      </c>
      <c r="BJ28" s="13">
        <f t="shared" si="91"/>
        <v>0.0260487716598978</v>
      </c>
      <c r="BK28" s="13"/>
      <c r="BL28" s="13">
        <f t="shared" ref="BL28:BY28" si="92">AW28*LN(AW28)</f>
        <v>-0.0835454829550714</v>
      </c>
      <c r="BM28" s="13">
        <f t="shared" si="92"/>
        <v>-0.0905249954858099</v>
      </c>
      <c r="BN28" s="13">
        <f t="shared" si="92"/>
        <v>-0.0834584231393561</v>
      </c>
      <c r="BO28" s="13">
        <f t="shared" si="92"/>
        <v>-0.0944644466396272</v>
      </c>
      <c r="BP28" s="13">
        <f t="shared" si="92"/>
        <v>-0.0918255565967978</v>
      </c>
      <c r="BQ28" s="13">
        <f t="shared" si="92"/>
        <v>-0.111191139904299</v>
      </c>
      <c r="BR28" s="13">
        <f t="shared" si="92"/>
        <v>-0.110696383931481</v>
      </c>
      <c r="BS28" s="13">
        <f t="shared" si="92"/>
        <v>-0.11458971332678</v>
      </c>
      <c r="BT28" s="13">
        <f t="shared" si="92"/>
        <v>-0.0784220470262506</v>
      </c>
      <c r="BU28" s="13">
        <f t="shared" si="92"/>
        <v>-0.0970172349881144</v>
      </c>
      <c r="BV28" s="13">
        <f t="shared" si="92"/>
        <v>-0.104796143313762</v>
      </c>
      <c r="BW28" s="13">
        <f t="shared" si="92"/>
        <v>-0.0853810131488875</v>
      </c>
      <c r="BX28" s="13">
        <f t="shared" si="92"/>
        <v>-0.0926378054419504</v>
      </c>
      <c r="BY28" s="13">
        <f t="shared" si="92"/>
        <v>-0.0950203098047659</v>
      </c>
      <c r="BZ28" s="13">
        <f>SUM(BL28:BY28)</f>
        <v>-1.33357069570295</v>
      </c>
      <c r="CA28" s="13"/>
      <c r="CB28" s="13"/>
      <c r="CC28" s="13"/>
      <c r="CD28" s="13"/>
      <c r="CE28" s="13"/>
      <c r="CF28" s="13">
        <f t="shared" ref="CF28:CS28" si="93">AW28*$CD$30</f>
        <v>0.00420372671280547</v>
      </c>
      <c r="CG28" s="13">
        <f t="shared" si="93"/>
        <v>0.00468884278553038</v>
      </c>
      <c r="CH28" s="13">
        <f t="shared" si="93"/>
        <v>0.00419779619846898</v>
      </c>
      <c r="CI28" s="13">
        <f t="shared" si="93"/>
        <v>0.00497113526794732</v>
      </c>
      <c r="CJ28" s="13">
        <f t="shared" si="93"/>
        <v>0.00478135880917962</v>
      </c>
      <c r="CK28" s="13">
        <f t="shared" si="93"/>
        <v>0.00623907923308895</v>
      </c>
      <c r="CL28" s="13">
        <f t="shared" si="93"/>
        <v>0.00619993783846811</v>
      </c>
      <c r="CM28" s="13">
        <f t="shared" si="93"/>
        <v>0.0065106967897002</v>
      </c>
      <c r="CN28" s="13">
        <f t="shared" si="93"/>
        <v>0.00385975688128903</v>
      </c>
      <c r="CO28" s="13">
        <f t="shared" si="93"/>
        <v>0.00515735341811311</v>
      </c>
      <c r="CP28" s="13">
        <f t="shared" si="93"/>
        <v>0.00574091602882376</v>
      </c>
      <c r="CQ28" s="13">
        <f t="shared" si="93"/>
        <v>0.00432945361673906</v>
      </c>
      <c r="CR28" s="13">
        <f t="shared" si="93"/>
        <v>0.00483947784967723</v>
      </c>
      <c r="CS28" s="13">
        <f t="shared" si="93"/>
        <v>0.00501146276543545</v>
      </c>
      <c r="CT28" s="24" t="s">
        <v>71</v>
      </c>
      <c r="CU28" s="15"/>
    </row>
    <row r="29" ht="35" customHeight="1" spans="1:99">
      <c r="A29" s="13" t="s">
        <v>72</v>
      </c>
      <c r="B29" s="13">
        <v>11.104</v>
      </c>
      <c r="C29" s="13">
        <v>10.427</v>
      </c>
      <c r="D29" s="13">
        <v>8.061</v>
      </c>
      <c r="E29" s="13">
        <v>6.602</v>
      </c>
      <c r="F29" s="13">
        <v>7.798</v>
      </c>
      <c r="G29" s="13">
        <v>7.213</v>
      </c>
      <c r="H29" s="13">
        <v>5.805</v>
      </c>
      <c r="I29" s="13">
        <v>4.996</v>
      </c>
      <c r="J29" s="13">
        <v>5.45</v>
      </c>
      <c r="K29" s="13">
        <v>7.221</v>
      </c>
      <c r="L29" s="13">
        <v>5.441</v>
      </c>
      <c r="M29" s="13">
        <v>6.386</v>
      </c>
      <c r="N29" s="13">
        <v>5.824</v>
      </c>
      <c r="O29" s="13">
        <v>5.762</v>
      </c>
      <c r="Q29" s="13"/>
      <c r="R29" s="13">
        <f>(B29-MIN($B$25:$O$29)/(MAX($B$25:$O$29)-MIN($B$25:$O$29)))</f>
        <v>11.1911019869358</v>
      </c>
      <c r="S29" s="13">
        <f>(C29-MIN($B$25:$O$29)/(MAX($B$25:$O$29)-MIN($B$25:$O$29)))</f>
        <v>10.5141019869358</v>
      </c>
      <c r="T29" s="13">
        <f>(D29-MIN($B$25:$O$29)/(MAX($B$25:$O$29)-MIN($B$25:$O$29)))</f>
        <v>8.14810198693584</v>
      </c>
      <c r="U29" s="13">
        <f>(E29-MIN($B$25:$O$29)/(MAX($B$25:$O$29)-MIN($B$25:$O$29)))</f>
        <v>6.68910198693584</v>
      </c>
      <c r="V29" s="13">
        <f>(F29-MIN($B$25:$O$29)/(MAX($B$25:$O$29)-MIN($B$25:$O$29)))</f>
        <v>7.88510198693584</v>
      </c>
      <c r="W29" s="13">
        <f>(G29-MIN($B$25:$O$29)/(MAX($B$25:$O$29)-MIN($B$25:$O$29)))</f>
        <v>7.30010198693584</v>
      </c>
      <c r="X29" s="13">
        <f>(H29-MIN($B$25:$O$29)/(MAX($B$25:$O$29)-MIN($B$25:$O$29)))</f>
        <v>5.89210198693584</v>
      </c>
      <c r="Y29" s="13">
        <f>(I29-MIN($B$25:$O$29)/(MAX($B$25:$O$29)-MIN($B$25:$O$29)))</f>
        <v>5.08310198693584</v>
      </c>
      <c r="Z29" s="13">
        <f>(J29-MIN($B$25:$O$29)/(MAX($B$25:$O$29)-MIN($B$25:$O$29)))</f>
        <v>5.53710198693584</v>
      </c>
      <c r="AA29" s="13">
        <f>(K29-MIN($B$25:$O$29)/(MAX($B$25:$O$29)-MIN($B$25:$O$29)))</f>
        <v>7.30810198693584</v>
      </c>
      <c r="AB29" s="13">
        <f>(L29-MIN($B$25:$O$29)/(MAX($B$25:$O$29)-MIN($B$25:$O$29)))</f>
        <v>5.52810198693584</v>
      </c>
      <c r="AC29" s="13">
        <f>(M29-MIN($B$25:$O$29)/(MAX($B$25:$O$29)-MIN($B$25:$O$29)))</f>
        <v>6.47310198693584</v>
      </c>
      <c r="AD29" s="13">
        <f>(N29-MIN($B$25:$O$29)/(MAX($B$25:$O$29)-MIN($B$25:$O$29)))</f>
        <v>5.91110198693584</v>
      </c>
      <c r="AE29" s="13">
        <f>(O29-MIN($B$25:$O$29)/(MAX($B$25:$O$29)-MIN($B$25:$O$29)))</f>
        <v>5.84910198693584</v>
      </c>
      <c r="AF29" s="24"/>
      <c r="AG29" s="13">
        <f t="shared" ref="AG29:AT29" si="94">R29+14.6944</f>
        <v>25.8855019869358</v>
      </c>
      <c r="AH29" s="13">
        <f t="shared" si="94"/>
        <v>25.2085019869358</v>
      </c>
      <c r="AI29" s="13">
        <f t="shared" si="94"/>
        <v>22.8425019869358</v>
      </c>
      <c r="AJ29" s="13">
        <f t="shared" si="94"/>
        <v>21.3835019869358</v>
      </c>
      <c r="AK29" s="13">
        <f t="shared" si="94"/>
        <v>22.5795019869358</v>
      </c>
      <c r="AL29" s="13">
        <f t="shared" si="94"/>
        <v>21.9945019869358</v>
      </c>
      <c r="AM29" s="13">
        <f t="shared" si="94"/>
        <v>20.5865019869358</v>
      </c>
      <c r="AN29" s="13">
        <f t="shared" si="94"/>
        <v>19.7775019869358</v>
      </c>
      <c r="AO29" s="13">
        <f t="shared" si="94"/>
        <v>20.2315019869358</v>
      </c>
      <c r="AP29" s="13">
        <f t="shared" si="94"/>
        <v>22.0025019869358</v>
      </c>
      <c r="AQ29" s="13">
        <f t="shared" si="94"/>
        <v>20.2225019869358</v>
      </c>
      <c r="AR29" s="13">
        <f t="shared" si="94"/>
        <v>21.1675019869358</v>
      </c>
      <c r="AS29" s="13">
        <f t="shared" si="94"/>
        <v>20.6055019869358</v>
      </c>
      <c r="AT29" s="13">
        <f t="shared" si="94"/>
        <v>20.5435019869358</v>
      </c>
      <c r="AU29" s="13">
        <f>SUM(AG29:AT29)</f>
        <v>305.031027817102</v>
      </c>
      <c r="AV29" s="13"/>
      <c r="AW29" s="13">
        <f t="shared" ref="AW29:BJ29" si="95">AG29/$AU$30</f>
        <v>0.0159588535046165</v>
      </c>
      <c r="AX29" s="13">
        <f t="shared" si="95"/>
        <v>0.0155414714570102</v>
      </c>
      <c r="AY29" s="13">
        <f t="shared" si="95"/>
        <v>0.0140827921000876</v>
      </c>
      <c r="AZ29" s="13">
        <f t="shared" si="95"/>
        <v>0.0131832937138872</v>
      </c>
      <c r="BA29" s="13">
        <f t="shared" si="95"/>
        <v>0.0139206481140898</v>
      </c>
      <c r="BB29" s="13">
        <f t="shared" si="95"/>
        <v>0.0135599856357298</v>
      </c>
      <c r="BC29" s="13">
        <f t="shared" si="95"/>
        <v>0.0126919296194378</v>
      </c>
      <c r="BD29" s="13">
        <f t="shared" si="95"/>
        <v>0.012193167320304</v>
      </c>
      <c r="BE29" s="13">
        <f t="shared" si="95"/>
        <v>0.0124730660641937</v>
      </c>
      <c r="BF29" s="13">
        <f t="shared" si="95"/>
        <v>0.013564917772186</v>
      </c>
      <c r="BG29" s="13">
        <f t="shared" si="95"/>
        <v>0.0124675174106804</v>
      </c>
      <c r="BH29" s="13">
        <f t="shared" si="95"/>
        <v>0.0130501260295697</v>
      </c>
      <c r="BI29" s="13">
        <f t="shared" si="95"/>
        <v>0.0127036434435213</v>
      </c>
      <c r="BJ29" s="13">
        <f t="shared" si="95"/>
        <v>0.0126654193859857</v>
      </c>
      <c r="BK29" s="13"/>
      <c r="BL29" s="13">
        <f t="shared" ref="BL29:BY29" si="96">AW29*LN(AW29)</f>
        <v>-0.0660336108388977</v>
      </c>
      <c r="BM29" s="13">
        <f t="shared" si="96"/>
        <v>-0.0647184676125955</v>
      </c>
      <c r="BN29" s="13">
        <f t="shared" si="96"/>
        <v>-0.0600321493353549</v>
      </c>
      <c r="BO29" s="13">
        <f t="shared" si="96"/>
        <v>-0.0570679061461262</v>
      </c>
      <c r="BP29" s="13">
        <f t="shared" si="96"/>
        <v>-0.0595021686353756</v>
      </c>
      <c r="BQ29" s="13">
        <f t="shared" si="96"/>
        <v>-0.0583165089009687</v>
      </c>
      <c r="BR29" s="13">
        <f t="shared" si="96"/>
        <v>-0.0554229780232709</v>
      </c>
      <c r="BS29" s="13">
        <f t="shared" si="96"/>
        <v>-0.0537338195897605</v>
      </c>
      <c r="BT29" s="13">
        <f t="shared" si="96"/>
        <v>-0.05468421260681</v>
      </c>
      <c r="BU29" s="13">
        <f t="shared" si="96"/>
        <v>-0.0583327871717921</v>
      </c>
      <c r="BV29" s="13">
        <f t="shared" si="96"/>
        <v>-0.0546654337098318</v>
      </c>
      <c r="BW29" s="13">
        <f t="shared" si="96"/>
        <v>-0.0566239420530192</v>
      </c>
      <c r="BX29" s="13">
        <f t="shared" si="96"/>
        <v>-0.0554624105928778</v>
      </c>
      <c r="BY29" s="13">
        <f t="shared" si="96"/>
        <v>-0.055333695956322</v>
      </c>
      <c r="BZ29" s="13">
        <f>SUM(BL29:BY29)</f>
        <v>-0.809930091173003</v>
      </c>
      <c r="CA29" s="13"/>
      <c r="CB29" s="13"/>
      <c r="CC29" s="13"/>
      <c r="CD29" s="13"/>
      <c r="CE29" s="13"/>
      <c r="CF29" s="13">
        <f t="shared" ref="CF29:CS29" si="97">AW29*$CD$30</f>
        <v>0.00307028681281544</v>
      </c>
      <c r="CG29" s="13">
        <f t="shared" si="97"/>
        <v>0.00298998764869936</v>
      </c>
      <c r="CH29" s="13">
        <f t="shared" si="97"/>
        <v>0.00270935571029663</v>
      </c>
      <c r="CI29" s="13">
        <f t="shared" si="97"/>
        <v>0.00253630330195785</v>
      </c>
      <c r="CJ29" s="13">
        <f t="shared" si="97"/>
        <v>0.0026781612048867</v>
      </c>
      <c r="CK29" s="13">
        <f t="shared" si="97"/>
        <v>0.00260877418714976</v>
      </c>
      <c r="CL29" s="13">
        <f t="shared" si="97"/>
        <v>0.00244177090343419</v>
      </c>
      <c r="CM29" s="13">
        <f t="shared" si="97"/>
        <v>0.00234581518146978</v>
      </c>
      <c r="CN29" s="13">
        <f t="shared" si="97"/>
        <v>0.00239966425164511</v>
      </c>
      <c r="CO29" s="13">
        <f t="shared" si="97"/>
        <v>0.0026097230694436</v>
      </c>
      <c r="CP29" s="13">
        <f t="shared" si="97"/>
        <v>0.00239859675906454</v>
      </c>
      <c r="CQ29" s="13">
        <f t="shared" si="97"/>
        <v>0.00251068348002421</v>
      </c>
      <c r="CR29" s="13">
        <f t="shared" si="97"/>
        <v>0.00244402449888206</v>
      </c>
      <c r="CS29" s="13">
        <f t="shared" si="97"/>
        <v>0.00243667066110481</v>
      </c>
      <c r="CT29" s="24" t="s">
        <v>72</v>
      </c>
      <c r="CU29" s="15"/>
    </row>
    <row r="30" ht="18.5" customHeight="1" spans="17:99"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24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>
        <f>SUM(AU25:AU29)</f>
        <v>1622.01513908551</v>
      </c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>
        <f>SUM(BZ25:BZ29)</f>
        <v>-4.15703621854165</v>
      </c>
      <c r="CA30" s="13">
        <f>-1/(LN(700))</f>
        <v>-0.152646578710193</v>
      </c>
      <c r="CB30" s="13">
        <f>BZ30*CA30</f>
        <v>0.634557356334741</v>
      </c>
      <c r="CC30" s="13">
        <f>1-CB30</f>
        <v>0.365442643665259</v>
      </c>
      <c r="CD30" s="13">
        <f>CC30/(CC9+CC14+CC19+CC24+CC30)</f>
        <v>0.192387680727019</v>
      </c>
      <c r="CE30" s="13" t="s">
        <v>73</v>
      </c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24"/>
      <c r="CU30" s="15"/>
    </row>
    <row r="31" ht="18.5" customHeight="1" spans="17:99"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</row>
    <row r="32" ht="18.5" customHeight="1" spans="17:99"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</row>
    <row r="33" ht="51.5" customHeight="1" spans="17:99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24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 t="s">
        <v>37</v>
      </c>
      <c r="CF33" s="12" t="s">
        <v>0</v>
      </c>
      <c r="CG33" s="12" t="s">
        <v>1</v>
      </c>
      <c r="CH33" s="12" t="s">
        <v>2</v>
      </c>
      <c r="CI33" s="12" t="s">
        <v>3</v>
      </c>
      <c r="CJ33" s="12" t="s">
        <v>4</v>
      </c>
      <c r="CK33" s="12" t="s">
        <v>5</v>
      </c>
      <c r="CL33" s="12" t="s">
        <v>6</v>
      </c>
      <c r="CM33" s="12" t="s">
        <v>7</v>
      </c>
      <c r="CN33" s="12" t="s">
        <v>8</v>
      </c>
      <c r="CO33" s="12" t="s">
        <v>9</v>
      </c>
      <c r="CP33" s="12" t="s">
        <v>10</v>
      </c>
      <c r="CQ33" s="12" t="s">
        <v>11</v>
      </c>
      <c r="CR33" s="12" t="s">
        <v>12</v>
      </c>
      <c r="CS33" s="12" t="s">
        <v>13</v>
      </c>
      <c r="CT33" s="24" t="s">
        <v>88</v>
      </c>
      <c r="CU33" s="15"/>
    </row>
    <row r="34" ht="18.5" customHeight="1" spans="1:99">
      <c r="A34" s="10"/>
      <c r="B34" s="10" t="s">
        <v>0</v>
      </c>
      <c r="C34" s="10" t="s">
        <v>1</v>
      </c>
      <c r="D34" s="10" t="s">
        <v>2</v>
      </c>
      <c r="E34" s="10" t="s">
        <v>3</v>
      </c>
      <c r="F34" s="10" t="s">
        <v>4</v>
      </c>
      <c r="G34" s="10" t="s">
        <v>5</v>
      </c>
      <c r="H34" s="10" t="s">
        <v>6</v>
      </c>
      <c r="I34" s="10" t="s">
        <v>7</v>
      </c>
      <c r="J34" s="10" t="s">
        <v>8</v>
      </c>
      <c r="K34" s="10" t="s">
        <v>9</v>
      </c>
      <c r="L34" s="10" t="s">
        <v>10</v>
      </c>
      <c r="M34" s="10" t="s">
        <v>11</v>
      </c>
      <c r="N34" s="10" t="s">
        <v>12</v>
      </c>
      <c r="O34" s="10" t="s">
        <v>13</v>
      </c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24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>
        <v>2022</v>
      </c>
      <c r="CD34" s="13">
        <f>SUM(CF2+CF3+CF4+CF5+CF6+CF7+CF8+CF10+CF11+CF12+CF13+CF15+CF16+CF17+CF18+CF20+CF21+CF22+CF23+CF25+CF26+CF27+CF28+CF29)</f>
        <v>0.0860340187925016</v>
      </c>
      <c r="CE34" s="13">
        <f t="shared" ref="CD34:CQ34" si="98">SUM(CG2+CG3+CG4+CG5+CG6+CG7+CG8+CG10+CG11+CG12+CG13+CG15+CG16+CG17+CG18+CG20+CG21+CG22+CG23+CG25+CG26+CG27+CG28+CG29)</f>
        <v>0.0765056845045421</v>
      </c>
      <c r="CF34" s="13">
        <f t="shared" si="98"/>
        <v>0.0732244973540253</v>
      </c>
      <c r="CG34" s="13">
        <f t="shared" si="98"/>
        <v>0.0677305724323932</v>
      </c>
      <c r="CH34" s="13">
        <f t="shared" si="98"/>
        <v>0.072471775720628</v>
      </c>
      <c r="CI34" s="13">
        <f t="shared" si="98"/>
        <v>0.0749860672142397</v>
      </c>
      <c r="CJ34" s="13">
        <f t="shared" si="98"/>
        <v>0.0729490181315362</v>
      </c>
      <c r="CK34" s="13">
        <f t="shared" si="98"/>
        <v>0.0681603231736725</v>
      </c>
      <c r="CL34" s="13">
        <f t="shared" si="98"/>
        <v>0.0663681700946299</v>
      </c>
      <c r="CM34" s="13">
        <f t="shared" si="98"/>
        <v>0.071694788324973</v>
      </c>
      <c r="CN34" s="13">
        <f t="shared" si="98"/>
        <v>0.0666265478607127</v>
      </c>
      <c r="CO34" s="13">
        <f t="shared" si="98"/>
        <v>0.0690977202779412</v>
      </c>
      <c r="CP34" s="13">
        <f t="shared" si="98"/>
        <v>0.065784505831025</v>
      </c>
      <c r="CQ34" s="13">
        <f t="shared" si="98"/>
        <v>0.0683663102871798</v>
      </c>
      <c r="CR34" s="13">
        <f>SUM(CD34:CQ34)</f>
        <v>1</v>
      </c>
      <c r="CS34" s="13"/>
      <c r="CT34" s="24"/>
      <c r="CU34" s="15"/>
    </row>
    <row r="35" ht="18.5" customHeight="1" spans="1:15">
      <c r="A35" s="11" t="s">
        <v>22</v>
      </c>
      <c r="B35" s="12">
        <v>15.794</v>
      </c>
      <c r="C35" s="12">
        <v>8.258</v>
      </c>
      <c r="D35" s="12">
        <v>8.225</v>
      </c>
      <c r="E35" s="12">
        <v>5.303</v>
      </c>
      <c r="F35" s="12">
        <v>3.786</v>
      </c>
      <c r="G35" s="12">
        <v>2.196</v>
      </c>
      <c r="H35" s="12">
        <v>6.087</v>
      </c>
      <c r="I35" s="12">
        <v>7.065</v>
      </c>
      <c r="J35" s="12">
        <v>9.745</v>
      </c>
      <c r="K35" s="12">
        <v>8.153</v>
      </c>
      <c r="L35" s="12">
        <v>4.075</v>
      </c>
      <c r="M35" s="12">
        <v>7.729</v>
      </c>
      <c r="N35" s="12">
        <v>4.147</v>
      </c>
      <c r="O35" s="12">
        <v>3.594</v>
      </c>
    </row>
    <row r="36" ht="117.5" customHeight="1" spans="1:99">
      <c r="A36" s="11" t="s">
        <v>43</v>
      </c>
      <c r="B36" s="12">
        <v>5.218</v>
      </c>
      <c r="C36" s="12">
        <v>3.109</v>
      </c>
      <c r="D36" s="12">
        <v>2.436</v>
      </c>
      <c r="E36" s="12">
        <v>1.42</v>
      </c>
      <c r="F36" s="12">
        <v>1.674</v>
      </c>
      <c r="G36" s="12">
        <v>0.968</v>
      </c>
      <c r="H36" s="12">
        <v>1.917</v>
      </c>
      <c r="I36" s="12">
        <v>1.572</v>
      </c>
      <c r="J36" s="12">
        <v>2.167</v>
      </c>
      <c r="K36" s="12">
        <v>1.729</v>
      </c>
      <c r="L36" s="12">
        <v>0.972</v>
      </c>
      <c r="M36" s="12">
        <v>1.136</v>
      </c>
      <c r="N36" s="12">
        <v>0.901</v>
      </c>
      <c r="O36" s="12">
        <v>1.081</v>
      </c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25" t="s">
        <v>37</v>
      </c>
      <c r="CD36" s="25" t="s">
        <v>0</v>
      </c>
      <c r="CE36" s="25" t="s">
        <v>1</v>
      </c>
      <c r="CF36" s="25" t="s">
        <v>2</v>
      </c>
      <c r="CG36" s="25" t="s">
        <v>3</v>
      </c>
      <c r="CH36" s="25" t="s">
        <v>4</v>
      </c>
      <c r="CI36" s="25" t="s">
        <v>5</v>
      </c>
      <c r="CJ36" s="25" t="s">
        <v>6</v>
      </c>
      <c r="CK36" s="25" t="s">
        <v>7</v>
      </c>
      <c r="CL36" s="25" t="s">
        <v>8</v>
      </c>
      <c r="CM36" s="25" t="s">
        <v>9</v>
      </c>
      <c r="CN36" s="25" t="s">
        <v>10</v>
      </c>
      <c r="CO36" s="25" t="s">
        <v>11</v>
      </c>
      <c r="CP36" s="25" t="s">
        <v>12</v>
      </c>
      <c r="CQ36" s="25" t="s">
        <v>13</v>
      </c>
      <c r="CR36" s="15"/>
      <c r="CS36" s="15"/>
      <c r="CT36" s="15"/>
      <c r="CU36" s="15"/>
    </row>
    <row r="37" ht="51.5" customHeight="1" spans="1:99">
      <c r="A37" s="11" t="s">
        <v>44</v>
      </c>
      <c r="B37" s="12">
        <v>6.4418</v>
      </c>
      <c r="C37" s="12">
        <v>7.8026</v>
      </c>
      <c r="D37" s="12">
        <v>4.5006</v>
      </c>
      <c r="E37" s="12">
        <v>4.0012</v>
      </c>
      <c r="F37" s="12">
        <v>9.1297</v>
      </c>
      <c r="G37" s="12">
        <v>9.4613</v>
      </c>
      <c r="H37" s="12">
        <v>4.5595</v>
      </c>
      <c r="I37" s="12">
        <v>2.782</v>
      </c>
      <c r="J37" s="12">
        <v>2.9134</v>
      </c>
      <c r="K37" s="12">
        <v>4.0914</v>
      </c>
      <c r="L37" s="12">
        <v>3.896</v>
      </c>
      <c r="M37" s="12">
        <v>2.6242</v>
      </c>
      <c r="N37" s="12">
        <v>3.3657</v>
      </c>
      <c r="O37" s="12">
        <v>4.3118</v>
      </c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24">
        <v>2022</v>
      </c>
      <c r="CD37" s="24">
        <v>0.0860340187925015</v>
      </c>
      <c r="CE37" s="24">
        <v>0.0765056845045421</v>
      </c>
      <c r="CF37" s="24">
        <v>0.0732244973540253</v>
      </c>
      <c r="CG37" s="24">
        <v>0.0677305724323932</v>
      </c>
      <c r="CH37" s="24">
        <v>0.072471775720628</v>
      </c>
      <c r="CI37" s="24">
        <v>0.0749860672142397</v>
      </c>
      <c r="CJ37" s="24">
        <v>0.0729490181315362</v>
      </c>
      <c r="CK37" s="24">
        <v>0.0681603231736725</v>
      </c>
      <c r="CL37" s="24">
        <v>0.0663681700946299</v>
      </c>
      <c r="CM37" s="24">
        <v>0.071694788324973</v>
      </c>
      <c r="CN37" s="24">
        <v>0.0666265478607127</v>
      </c>
      <c r="CO37" s="24">
        <v>0.0690977202779412</v>
      </c>
      <c r="CP37" s="24">
        <v>0.065784505831025</v>
      </c>
      <c r="CQ37" s="24">
        <v>0.0683663102871798</v>
      </c>
      <c r="CR37" s="15"/>
      <c r="CS37" s="15"/>
      <c r="CT37" s="15"/>
      <c r="CU37" s="15"/>
    </row>
    <row r="38" ht="84.5" customHeight="1" spans="1:99">
      <c r="A38" s="11" t="s">
        <v>45</v>
      </c>
      <c r="B38" s="13">
        <v>4.264</v>
      </c>
      <c r="C38" s="13">
        <v>4.248</v>
      </c>
      <c r="D38" s="13">
        <v>4.204</v>
      </c>
      <c r="E38" s="13">
        <v>3.852</v>
      </c>
      <c r="F38" s="13">
        <v>4.17</v>
      </c>
      <c r="G38" s="13">
        <v>4.047</v>
      </c>
      <c r="H38" s="13">
        <v>4.109</v>
      </c>
      <c r="I38" s="13">
        <v>3.775</v>
      </c>
      <c r="J38" s="13">
        <v>4.156</v>
      </c>
      <c r="K38" s="13">
        <v>3.772</v>
      </c>
      <c r="L38" s="13">
        <v>3.806</v>
      </c>
      <c r="M38" s="13">
        <v>3.452</v>
      </c>
      <c r="N38" s="13">
        <v>4.002</v>
      </c>
      <c r="O38" s="13">
        <v>3.817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24" t="s">
        <v>113</v>
      </c>
      <c r="CD38" s="24">
        <v>160.77</v>
      </c>
      <c r="CE38" s="24">
        <v>116.79</v>
      </c>
      <c r="CF38" s="24">
        <v>190.76</v>
      </c>
      <c r="CG38" s="24">
        <v>179.23</v>
      </c>
      <c r="CH38" s="24">
        <v>113.68</v>
      </c>
      <c r="CI38" s="24">
        <v>155.27</v>
      </c>
      <c r="CJ38" s="24">
        <v>135.68</v>
      </c>
      <c r="CK38" s="24">
        <v>195.17</v>
      </c>
      <c r="CL38" s="24">
        <v>168.8</v>
      </c>
      <c r="CM38" s="24">
        <v>266.86</v>
      </c>
      <c r="CN38" s="24">
        <v>225.62</v>
      </c>
      <c r="CO38" s="24">
        <v>363.38</v>
      </c>
      <c r="CP38" s="24">
        <v>254.61</v>
      </c>
      <c r="CQ38" s="24">
        <v>227.66</v>
      </c>
      <c r="CR38" s="15"/>
      <c r="CS38" s="15"/>
      <c r="CT38" s="15"/>
      <c r="CU38" s="15"/>
    </row>
    <row r="39" ht="84.5" customHeight="1" spans="1:99">
      <c r="A39" s="13" t="s">
        <v>46</v>
      </c>
      <c r="B39" s="12">
        <v>2.063</v>
      </c>
      <c r="C39" s="12">
        <v>2.492</v>
      </c>
      <c r="D39" s="12">
        <v>2.226</v>
      </c>
      <c r="E39" s="12">
        <v>2.464</v>
      </c>
      <c r="F39" s="12">
        <v>2.374</v>
      </c>
      <c r="G39" s="12">
        <v>2.582</v>
      </c>
      <c r="H39" s="12">
        <v>2.084</v>
      </c>
      <c r="I39" s="12">
        <v>2.283</v>
      </c>
      <c r="J39" s="12">
        <v>2.27</v>
      </c>
      <c r="K39" s="12">
        <v>1.969</v>
      </c>
      <c r="L39" s="12">
        <v>2.015</v>
      </c>
      <c r="M39" s="12">
        <v>2.021</v>
      </c>
      <c r="N39" s="12">
        <v>2.081</v>
      </c>
      <c r="O39" s="12">
        <v>2.109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24" t="s">
        <v>314</v>
      </c>
      <c r="CD39" s="24">
        <v>48.38</v>
      </c>
      <c r="CE39" s="24">
        <v>58.66</v>
      </c>
      <c r="CF39" s="24">
        <v>52.95</v>
      </c>
      <c r="CG39" s="24">
        <v>63.97</v>
      </c>
      <c r="CH39" s="24">
        <v>56.93</v>
      </c>
      <c r="CI39" s="24">
        <v>63.8</v>
      </c>
      <c r="CJ39" s="24">
        <v>50.72</v>
      </c>
      <c r="CK39" s="24">
        <v>60.48</v>
      </c>
      <c r="CL39" s="24">
        <v>54.62</v>
      </c>
      <c r="CM39" s="24">
        <v>52.2</v>
      </c>
      <c r="CN39" s="24">
        <v>52.94</v>
      </c>
      <c r="CO39" s="24">
        <v>58.55</v>
      </c>
      <c r="CP39" s="24">
        <v>52</v>
      </c>
      <c r="CQ39" s="24">
        <v>55.25</v>
      </c>
      <c r="CR39" s="15"/>
      <c r="CS39" s="15"/>
      <c r="CT39" s="15"/>
      <c r="CU39" s="15"/>
    </row>
    <row r="40" ht="68" customHeight="1" spans="1:99">
      <c r="A40" s="12" t="s">
        <v>47</v>
      </c>
      <c r="B40" s="12">
        <v>3.927</v>
      </c>
      <c r="C40" s="12">
        <v>1.512</v>
      </c>
      <c r="D40" s="12">
        <v>1.254</v>
      </c>
      <c r="E40" s="12">
        <v>0.757</v>
      </c>
      <c r="F40" s="12">
        <v>0.677</v>
      </c>
      <c r="G40" s="12">
        <v>0.441</v>
      </c>
      <c r="H40" s="12">
        <v>0.771</v>
      </c>
      <c r="I40" s="12">
        <v>0.7</v>
      </c>
      <c r="J40" s="12">
        <v>0.765</v>
      </c>
      <c r="K40" s="12">
        <v>1.015</v>
      </c>
      <c r="L40" s="12">
        <v>0.488</v>
      </c>
      <c r="M40" s="12">
        <v>0.58</v>
      </c>
      <c r="N40" s="12">
        <v>0.506</v>
      </c>
      <c r="O40" s="12">
        <v>0.396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24" t="s">
        <v>44</v>
      </c>
      <c r="CD40" s="24">
        <v>6.4418</v>
      </c>
      <c r="CE40" s="24">
        <v>7.8026</v>
      </c>
      <c r="CF40" s="24">
        <v>4.5006</v>
      </c>
      <c r="CG40" s="24">
        <v>4.0012</v>
      </c>
      <c r="CH40" s="24">
        <v>9.1297</v>
      </c>
      <c r="CI40" s="24">
        <v>9.4613</v>
      </c>
      <c r="CJ40" s="24">
        <v>4.5595</v>
      </c>
      <c r="CK40" s="24">
        <v>2.782</v>
      </c>
      <c r="CL40" s="24">
        <v>2.9134</v>
      </c>
      <c r="CM40" s="24">
        <v>4.0914</v>
      </c>
      <c r="CN40" s="24">
        <v>3.896</v>
      </c>
      <c r="CO40" s="24">
        <v>2.6242</v>
      </c>
      <c r="CP40" s="24">
        <v>3.3657</v>
      </c>
      <c r="CQ40" s="24">
        <v>4.3118</v>
      </c>
      <c r="CR40" s="15"/>
      <c r="CS40" s="15"/>
      <c r="CT40" s="15"/>
      <c r="CU40" s="15"/>
    </row>
    <row r="41" ht="150.5" customHeight="1" spans="1:99">
      <c r="A41" s="12" t="s">
        <v>48</v>
      </c>
      <c r="B41" s="13">
        <v>8.389</v>
      </c>
      <c r="C41" s="13">
        <v>3.631</v>
      </c>
      <c r="D41" s="13">
        <v>4.647</v>
      </c>
      <c r="E41" s="13">
        <v>2.545</v>
      </c>
      <c r="F41" s="13">
        <v>1.903</v>
      </c>
      <c r="G41" s="13">
        <v>1.503</v>
      </c>
      <c r="H41" s="13">
        <v>2.601</v>
      </c>
      <c r="I41" s="13">
        <v>3.068</v>
      </c>
      <c r="J41" s="13">
        <v>3.658</v>
      </c>
      <c r="K41" s="13">
        <v>4.614</v>
      </c>
      <c r="L41" s="13">
        <v>2.193</v>
      </c>
      <c r="M41" s="13">
        <v>4.128</v>
      </c>
      <c r="N41" s="13">
        <v>2.294</v>
      </c>
      <c r="O41" s="13">
        <v>2.461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24" t="s">
        <v>114</v>
      </c>
      <c r="CD41" s="24">
        <v>16.08</v>
      </c>
      <c r="CE41" s="24">
        <v>11.68</v>
      </c>
      <c r="CF41" s="24">
        <v>19.08</v>
      </c>
      <c r="CG41" s="24">
        <v>17.92</v>
      </c>
      <c r="CH41" s="24">
        <v>11.37</v>
      </c>
      <c r="CI41" s="24">
        <v>15.53</v>
      </c>
      <c r="CJ41" s="24">
        <v>13.57</v>
      </c>
      <c r="CK41" s="24">
        <v>19.52</v>
      </c>
      <c r="CL41" s="24">
        <v>16.88</v>
      </c>
      <c r="CM41" s="24">
        <v>26.69</v>
      </c>
      <c r="CN41" s="24">
        <v>22.56</v>
      </c>
      <c r="CO41" s="24">
        <v>36.34</v>
      </c>
      <c r="CP41" s="24">
        <v>25.46</v>
      </c>
      <c r="CQ41" s="24">
        <v>22.77</v>
      </c>
      <c r="CR41" s="15"/>
      <c r="CS41" s="15"/>
      <c r="CT41" s="15"/>
      <c r="CU41" s="15"/>
    </row>
    <row r="42" ht="68" customHeight="1" spans="1:99">
      <c r="A42" s="16" t="s">
        <v>115</v>
      </c>
      <c r="B42" s="17">
        <f>ROUND(100*(B35/B41),2)</f>
        <v>188.27</v>
      </c>
      <c r="C42" s="17">
        <f t="shared" ref="C42:O42" si="99">ROUND(100*(C35/C41),2)</f>
        <v>227.43</v>
      </c>
      <c r="D42" s="17">
        <f t="shared" si="99"/>
        <v>177</v>
      </c>
      <c r="E42" s="17">
        <f t="shared" si="99"/>
        <v>208.37</v>
      </c>
      <c r="F42" s="17">
        <f t="shared" si="99"/>
        <v>198.95</v>
      </c>
      <c r="G42" s="17">
        <f t="shared" si="99"/>
        <v>146.11</v>
      </c>
      <c r="H42" s="17">
        <f t="shared" si="99"/>
        <v>234.03</v>
      </c>
      <c r="I42" s="17">
        <f t="shared" si="99"/>
        <v>230.28</v>
      </c>
      <c r="J42" s="17">
        <f t="shared" si="99"/>
        <v>266.4</v>
      </c>
      <c r="K42" s="17">
        <f t="shared" si="99"/>
        <v>176.7</v>
      </c>
      <c r="L42" s="17">
        <f t="shared" si="99"/>
        <v>185.82</v>
      </c>
      <c r="M42" s="17">
        <f t="shared" si="99"/>
        <v>187.23</v>
      </c>
      <c r="N42" s="17">
        <f t="shared" si="99"/>
        <v>180.78</v>
      </c>
      <c r="O42" s="17">
        <f t="shared" si="99"/>
        <v>146.04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24" t="s">
        <v>63</v>
      </c>
      <c r="CD42" s="24">
        <v>7.723</v>
      </c>
      <c r="CE42" s="24">
        <v>7.423</v>
      </c>
      <c r="CF42" s="24">
        <v>4.954</v>
      </c>
      <c r="CG42" s="24">
        <v>4.434</v>
      </c>
      <c r="CH42" s="24">
        <v>6.09</v>
      </c>
      <c r="CI42" s="24">
        <v>6.519</v>
      </c>
      <c r="CJ42" s="24">
        <v>3.448</v>
      </c>
      <c r="CK42" s="24">
        <v>3.926</v>
      </c>
      <c r="CL42" s="24">
        <v>3.999</v>
      </c>
      <c r="CM42" s="24">
        <v>3.828</v>
      </c>
      <c r="CN42" s="24">
        <v>4.069</v>
      </c>
      <c r="CO42" s="24">
        <v>3.673</v>
      </c>
      <c r="CP42" s="24">
        <v>3.819</v>
      </c>
      <c r="CQ42" s="24">
        <v>3.779</v>
      </c>
      <c r="CR42" s="15"/>
      <c r="CS42" s="15"/>
      <c r="CT42" s="15"/>
      <c r="CU42" s="15"/>
    </row>
    <row r="43" ht="68" customHeight="1" spans="1:99">
      <c r="A43" s="17" t="s">
        <v>314</v>
      </c>
      <c r="B43" s="17">
        <f>ROUND(100*(B39/B38),2)</f>
        <v>48.38</v>
      </c>
      <c r="C43" s="17">
        <f t="shared" ref="C43:O43" si="100">ROUND(100*(C39/C38),2)</f>
        <v>58.66</v>
      </c>
      <c r="D43" s="17">
        <f t="shared" si="100"/>
        <v>52.95</v>
      </c>
      <c r="E43" s="17">
        <f t="shared" si="100"/>
        <v>63.97</v>
      </c>
      <c r="F43" s="17">
        <f t="shared" si="100"/>
        <v>56.93</v>
      </c>
      <c r="G43" s="17">
        <f t="shared" si="100"/>
        <v>63.8</v>
      </c>
      <c r="H43" s="17">
        <f t="shared" si="100"/>
        <v>50.72</v>
      </c>
      <c r="I43" s="17">
        <f t="shared" si="100"/>
        <v>60.48</v>
      </c>
      <c r="J43" s="17">
        <f t="shared" si="100"/>
        <v>54.62</v>
      </c>
      <c r="K43" s="17">
        <f t="shared" si="100"/>
        <v>52.2</v>
      </c>
      <c r="L43" s="17">
        <f t="shared" si="100"/>
        <v>52.94</v>
      </c>
      <c r="M43" s="17">
        <f t="shared" si="100"/>
        <v>58.55</v>
      </c>
      <c r="N43" s="17">
        <f t="shared" si="100"/>
        <v>52</v>
      </c>
      <c r="O43" s="17">
        <f t="shared" si="100"/>
        <v>55.25</v>
      </c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24" t="s">
        <v>60</v>
      </c>
      <c r="CD43" s="24">
        <v>1.40000000000001</v>
      </c>
      <c r="CE43" s="24">
        <v>-1</v>
      </c>
      <c r="CF43" s="24">
        <v>2.5</v>
      </c>
      <c r="CG43" s="24">
        <v>4</v>
      </c>
      <c r="CH43" s="24">
        <v>3.5</v>
      </c>
      <c r="CI43" s="24">
        <v>5.09999999999999</v>
      </c>
      <c r="CJ43" s="24">
        <v>8.2</v>
      </c>
      <c r="CK43" s="24">
        <v>3.2</v>
      </c>
      <c r="CL43" s="24">
        <v>2.5</v>
      </c>
      <c r="CM43" s="24">
        <v>4.2</v>
      </c>
      <c r="CN43" s="24">
        <v>3.40000000000001</v>
      </c>
      <c r="CO43" s="24">
        <v>3.90000000000001</v>
      </c>
      <c r="CP43" s="24">
        <v>3.59999999999999</v>
      </c>
      <c r="CQ43" s="24">
        <v>6.09999999999999</v>
      </c>
      <c r="CR43" s="15"/>
      <c r="CS43" s="15"/>
      <c r="CT43" s="15"/>
      <c r="CU43" s="15"/>
    </row>
    <row r="44" ht="18.5" customHeight="1" spans="1:15">
      <c r="A44" s="17" t="s">
        <v>44</v>
      </c>
      <c r="B44" s="16">
        <v>6.4418</v>
      </c>
      <c r="C44" s="16">
        <v>7.8026</v>
      </c>
      <c r="D44" s="16">
        <v>4.5006</v>
      </c>
      <c r="E44" s="16">
        <v>4.0012</v>
      </c>
      <c r="F44" s="16">
        <v>9.1297</v>
      </c>
      <c r="G44" s="16">
        <v>9.4613</v>
      </c>
      <c r="H44" s="16">
        <v>4.5595</v>
      </c>
      <c r="I44" s="16">
        <v>2.782</v>
      </c>
      <c r="J44" s="16">
        <v>2.9134</v>
      </c>
      <c r="K44" s="16">
        <v>4.0914</v>
      </c>
      <c r="L44" s="16">
        <v>3.896</v>
      </c>
      <c r="M44" s="16">
        <v>2.6242</v>
      </c>
      <c r="N44" s="16">
        <v>3.3657</v>
      </c>
      <c r="O44" s="16">
        <v>4.3118</v>
      </c>
    </row>
    <row r="45" s="7" customFormat="1" ht="35" customHeight="1" spans="1:15">
      <c r="A45" s="17" t="s">
        <v>114</v>
      </c>
      <c r="B45" s="17">
        <f>ROUND(10*(B41/B36),2)</f>
        <v>16.08</v>
      </c>
      <c r="C45" s="17">
        <f t="shared" ref="C45:O45" si="101">ROUND(10*(C41/C36),2)</f>
        <v>11.68</v>
      </c>
      <c r="D45" s="17">
        <f t="shared" si="101"/>
        <v>19.08</v>
      </c>
      <c r="E45" s="17">
        <f t="shared" si="101"/>
        <v>17.92</v>
      </c>
      <c r="F45" s="17">
        <f t="shared" si="101"/>
        <v>11.37</v>
      </c>
      <c r="G45" s="17">
        <f t="shared" si="101"/>
        <v>15.53</v>
      </c>
      <c r="H45" s="17">
        <f t="shared" si="101"/>
        <v>13.57</v>
      </c>
      <c r="I45" s="17">
        <f t="shared" si="101"/>
        <v>19.52</v>
      </c>
      <c r="J45" s="17">
        <f t="shared" si="101"/>
        <v>16.88</v>
      </c>
      <c r="K45" s="17">
        <f t="shared" si="101"/>
        <v>26.69</v>
      </c>
      <c r="L45" s="17">
        <f t="shared" si="101"/>
        <v>22.56</v>
      </c>
      <c r="M45" s="17">
        <f t="shared" si="101"/>
        <v>36.34</v>
      </c>
      <c r="N45" s="17">
        <f t="shared" si="101"/>
        <v>25.46</v>
      </c>
      <c r="O45" s="17">
        <f t="shared" si="101"/>
        <v>22.77</v>
      </c>
    </row>
    <row r="46" ht="18.5" customHeight="1" spans="1:15">
      <c r="A46" s="17" t="s">
        <v>63</v>
      </c>
      <c r="B46" s="17">
        <v>7.723</v>
      </c>
      <c r="C46" s="17">
        <v>7.423</v>
      </c>
      <c r="D46" s="17">
        <v>4.954</v>
      </c>
      <c r="E46" s="17">
        <v>4.434</v>
      </c>
      <c r="F46" s="17">
        <v>6.09</v>
      </c>
      <c r="G46" s="17">
        <v>6.519</v>
      </c>
      <c r="H46" s="17">
        <v>3.448</v>
      </c>
      <c r="I46" s="17">
        <v>3.926</v>
      </c>
      <c r="J46" s="17">
        <v>3.999</v>
      </c>
      <c r="K46" s="17">
        <v>3.828</v>
      </c>
      <c r="L46" s="17">
        <v>4.069</v>
      </c>
      <c r="M46" s="17">
        <v>3.673</v>
      </c>
      <c r="N46" s="17">
        <v>3.819</v>
      </c>
      <c r="O46" s="17">
        <v>3.779</v>
      </c>
    </row>
    <row r="47" ht="101" customHeight="1" spans="1:99">
      <c r="A47" s="18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25"/>
      <c r="CD47" s="25" t="s">
        <v>315</v>
      </c>
      <c r="CE47" s="25" t="s">
        <v>115</v>
      </c>
      <c r="CF47" s="25" t="s">
        <v>314</v>
      </c>
      <c r="CG47" s="25" t="s">
        <v>44</v>
      </c>
      <c r="CH47" s="25" t="s">
        <v>114</v>
      </c>
      <c r="CI47" s="25" t="s">
        <v>63</v>
      </c>
      <c r="CJ47" s="25" t="s">
        <v>60</v>
      </c>
      <c r="CK47" s="15"/>
      <c r="CL47" s="25"/>
      <c r="CM47" s="25" t="s">
        <v>315</v>
      </c>
      <c r="CN47" s="25" t="s">
        <v>115</v>
      </c>
      <c r="CO47" s="25" t="s">
        <v>314</v>
      </c>
      <c r="CP47" s="25" t="s">
        <v>44</v>
      </c>
      <c r="CQ47" s="25" t="s">
        <v>114</v>
      </c>
      <c r="CR47" s="25" t="s">
        <v>63</v>
      </c>
      <c r="CS47" s="25" t="s">
        <v>60</v>
      </c>
      <c r="CT47" s="15"/>
      <c r="CU47" s="25"/>
    </row>
    <row r="48" ht="35" customHeight="1" spans="1:99">
      <c r="A48" s="11" t="s">
        <v>50</v>
      </c>
      <c r="B48" s="13">
        <v>8.101</v>
      </c>
      <c r="C48" s="13">
        <v>3.985</v>
      </c>
      <c r="D48" s="13">
        <v>5.412</v>
      </c>
      <c r="E48" s="13">
        <v>3.548</v>
      </c>
      <c r="F48" s="13">
        <v>1.834</v>
      </c>
      <c r="G48" s="13">
        <v>1.023</v>
      </c>
      <c r="H48" s="13">
        <v>4.204</v>
      </c>
      <c r="I48" s="13">
        <v>5.651</v>
      </c>
      <c r="J48" s="13">
        <v>7.44</v>
      </c>
      <c r="K48" s="13">
        <v>4.226</v>
      </c>
      <c r="L48" s="13">
        <v>2.495</v>
      </c>
      <c r="M48" s="13">
        <v>4.327</v>
      </c>
      <c r="N48" s="13">
        <v>2.678</v>
      </c>
      <c r="O48" s="13">
        <v>2.507</v>
      </c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24" t="s">
        <v>0</v>
      </c>
      <c r="CD48" s="24">
        <v>0.0860340187925015</v>
      </c>
      <c r="CE48" s="24">
        <v>53.12</v>
      </c>
      <c r="CF48" s="24">
        <v>48.38</v>
      </c>
      <c r="CG48" s="24">
        <v>6.4418</v>
      </c>
      <c r="CH48" s="24">
        <v>16.08</v>
      </c>
      <c r="CI48" s="24">
        <v>7.723</v>
      </c>
      <c r="CJ48" s="24">
        <v>1.40000000000001</v>
      </c>
      <c r="CK48" s="15"/>
      <c r="CL48" s="24" t="s">
        <v>0</v>
      </c>
      <c r="CM48" s="24">
        <f>ROUND(CD48*1000,2)</f>
        <v>86.03</v>
      </c>
      <c r="CN48" s="24">
        <v>53.12</v>
      </c>
      <c r="CO48" s="24">
        <v>48.38</v>
      </c>
      <c r="CP48" s="24">
        <f>ROUND(CG48*10,2)</f>
        <v>64.42</v>
      </c>
      <c r="CQ48" s="24">
        <v>16.08</v>
      </c>
      <c r="CR48" s="24">
        <f>ROUND(CI48*10,2)</f>
        <v>77.23</v>
      </c>
      <c r="CS48" s="24">
        <v>1.40000000000001</v>
      </c>
      <c r="CT48" s="15"/>
      <c r="CU48" s="24"/>
    </row>
    <row r="49" ht="35" customHeight="1" spans="1:99">
      <c r="A49" s="11" t="s">
        <v>51</v>
      </c>
      <c r="B49" s="13">
        <v>11.41</v>
      </c>
      <c r="C49" s="13">
        <v>4.23</v>
      </c>
      <c r="D49" s="13">
        <v>-0.7</v>
      </c>
      <c r="E49" s="13">
        <v>0.34</v>
      </c>
      <c r="F49" s="13">
        <v>3.67</v>
      </c>
      <c r="G49" s="13">
        <v>3.92</v>
      </c>
      <c r="H49" s="13">
        <v>2.31</v>
      </c>
      <c r="I49" s="13">
        <v>-3</v>
      </c>
      <c r="J49" s="13">
        <v>1.6</v>
      </c>
      <c r="K49" s="13">
        <v>-0.45</v>
      </c>
      <c r="L49" s="13">
        <v>0.84</v>
      </c>
      <c r="M49" s="13">
        <v>-1.34</v>
      </c>
      <c r="N49" s="13">
        <v>-2.76</v>
      </c>
      <c r="O49" s="13">
        <v>-2.82</v>
      </c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24" t="s">
        <v>1</v>
      </c>
      <c r="CD49" s="24">
        <v>0.0765056845045421</v>
      </c>
      <c r="CE49" s="24">
        <v>43.97</v>
      </c>
      <c r="CF49" s="24">
        <v>58.66</v>
      </c>
      <c r="CG49" s="24">
        <v>7.8026</v>
      </c>
      <c r="CH49" s="24">
        <v>11.68</v>
      </c>
      <c r="CI49" s="24">
        <v>7.423</v>
      </c>
      <c r="CJ49" s="24">
        <v>-1</v>
      </c>
      <c r="CK49" s="15"/>
      <c r="CL49" s="24" t="s">
        <v>1</v>
      </c>
      <c r="CM49" s="24">
        <f t="shared" ref="CM49:CM61" si="102">ROUND(CD49*1000,2)</f>
        <v>76.51</v>
      </c>
      <c r="CN49" s="24">
        <v>43.97</v>
      </c>
      <c r="CO49" s="24">
        <v>58.66</v>
      </c>
      <c r="CP49" s="24">
        <f t="shared" ref="CP49:CP61" si="103">ROUND(CG49*10,2)</f>
        <v>78.03</v>
      </c>
      <c r="CQ49" s="24">
        <v>11.68</v>
      </c>
      <c r="CR49" s="24">
        <f t="shared" ref="CR49:CR61" si="104">ROUND(CI49*10,2)</f>
        <v>74.23</v>
      </c>
      <c r="CS49" s="24">
        <v>-1</v>
      </c>
      <c r="CT49" s="15"/>
      <c r="CU49" s="24"/>
    </row>
    <row r="50" ht="35" customHeight="1" spans="1:99">
      <c r="A50" s="11" t="s">
        <v>52</v>
      </c>
      <c r="B50" s="13">
        <v>2.7</v>
      </c>
      <c r="C50" s="13">
        <v>1.186</v>
      </c>
      <c r="D50" s="13">
        <v>1.7</v>
      </c>
      <c r="E50" s="13">
        <v>1.018</v>
      </c>
      <c r="F50" s="13">
        <v>0.481</v>
      </c>
      <c r="G50" s="13">
        <v>0.261</v>
      </c>
      <c r="H50" s="13">
        <v>1.021</v>
      </c>
      <c r="I50" s="13">
        <v>1.653</v>
      </c>
      <c r="J50" s="13">
        <v>2.193</v>
      </c>
      <c r="K50" s="13">
        <v>1.095</v>
      </c>
      <c r="L50" s="13">
        <v>0.674</v>
      </c>
      <c r="M50" s="13">
        <v>1.259</v>
      </c>
      <c r="N50" s="13">
        <v>0.806</v>
      </c>
      <c r="O50" s="13">
        <v>0.718</v>
      </c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24" t="s">
        <v>2</v>
      </c>
      <c r="CD50" s="24">
        <v>0.0732244973540253</v>
      </c>
      <c r="CE50" s="24">
        <v>56.5</v>
      </c>
      <c r="CF50" s="24">
        <v>52.95</v>
      </c>
      <c r="CG50" s="24">
        <v>4.5006</v>
      </c>
      <c r="CH50" s="24">
        <v>19.08</v>
      </c>
      <c r="CI50" s="24">
        <v>4.954</v>
      </c>
      <c r="CJ50" s="24">
        <v>2.5</v>
      </c>
      <c r="CK50" s="15"/>
      <c r="CL50" s="24" t="s">
        <v>2</v>
      </c>
      <c r="CM50" s="24">
        <f t="shared" si="102"/>
        <v>73.22</v>
      </c>
      <c r="CN50" s="24">
        <v>56.5</v>
      </c>
      <c r="CO50" s="24">
        <v>52.95</v>
      </c>
      <c r="CP50" s="24">
        <f t="shared" si="103"/>
        <v>45.01</v>
      </c>
      <c r="CQ50" s="24">
        <v>19.08</v>
      </c>
      <c r="CR50" s="24">
        <f t="shared" si="104"/>
        <v>49.54</v>
      </c>
      <c r="CS50" s="24">
        <v>2.5</v>
      </c>
      <c r="CT50" s="15"/>
      <c r="CU50" s="24"/>
    </row>
    <row r="51" ht="35" customHeight="1" spans="1:99">
      <c r="A51" s="11" t="s">
        <v>53</v>
      </c>
      <c r="B51" s="13">
        <v>13.38</v>
      </c>
      <c r="C51" s="13">
        <v>5.867</v>
      </c>
      <c r="D51" s="13">
        <v>7.194</v>
      </c>
      <c r="E51" s="13">
        <v>5.583</v>
      </c>
      <c r="F51" s="13">
        <v>2.957</v>
      </c>
      <c r="G51" s="13">
        <v>1.768</v>
      </c>
      <c r="H51" s="13">
        <v>6.965</v>
      </c>
      <c r="I51" s="13">
        <v>8.763</v>
      </c>
      <c r="J51" s="13">
        <v>12.5</v>
      </c>
      <c r="K51" s="13">
        <v>5.94</v>
      </c>
      <c r="L51" s="13">
        <v>3.963</v>
      </c>
      <c r="M51" s="13">
        <v>6.339</v>
      </c>
      <c r="N51" s="13">
        <v>3.468</v>
      </c>
      <c r="O51" s="13">
        <v>3.123</v>
      </c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24" t="s">
        <v>3</v>
      </c>
      <c r="CD51" s="24">
        <v>0.0677305724323932</v>
      </c>
      <c r="CE51" s="24">
        <v>47.99</v>
      </c>
      <c r="CF51" s="24">
        <v>63.97</v>
      </c>
      <c r="CG51" s="24">
        <v>4.0012</v>
      </c>
      <c r="CH51" s="24">
        <v>17.92</v>
      </c>
      <c r="CI51" s="24">
        <v>4.434</v>
      </c>
      <c r="CJ51" s="24">
        <v>4</v>
      </c>
      <c r="CK51" s="15"/>
      <c r="CL51" s="24" t="s">
        <v>3</v>
      </c>
      <c r="CM51" s="24">
        <f t="shared" si="102"/>
        <v>67.73</v>
      </c>
      <c r="CN51" s="24">
        <v>47.99</v>
      </c>
      <c r="CO51" s="24">
        <v>63.97</v>
      </c>
      <c r="CP51" s="24">
        <f t="shared" si="103"/>
        <v>40.01</v>
      </c>
      <c r="CQ51" s="24">
        <v>17.92</v>
      </c>
      <c r="CR51" s="24">
        <f t="shared" si="104"/>
        <v>44.34</v>
      </c>
      <c r="CS51" s="24">
        <v>4</v>
      </c>
      <c r="CT51" s="15"/>
      <c r="CU51" s="24"/>
    </row>
    <row r="52" ht="35" customHeight="1" spans="1:99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24" t="s">
        <v>4</v>
      </c>
      <c r="CD52" s="24">
        <v>0.072471775720628</v>
      </c>
      <c r="CE52" s="24">
        <v>50.26</v>
      </c>
      <c r="CF52" s="24">
        <v>56.93</v>
      </c>
      <c r="CG52" s="24">
        <v>9.1297</v>
      </c>
      <c r="CH52" s="24">
        <v>11.37</v>
      </c>
      <c r="CI52" s="24">
        <v>6.09</v>
      </c>
      <c r="CJ52" s="24">
        <v>3.5</v>
      </c>
      <c r="CK52" s="15"/>
      <c r="CL52" s="24" t="s">
        <v>4</v>
      </c>
      <c r="CM52" s="24">
        <f t="shared" si="102"/>
        <v>72.47</v>
      </c>
      <c r="CN52" s="24">
        <v>50.26</v>
      </c>
      <c r="CO52" s="24">
        <v>56.93</v>
      </c>
      <c r="CP52" s="24">
        <f t="shared" si="103"/>
        <v>91.3</v>
      </c>
      <c r="CQ52" s="24">
        <v>11.37</v>
      </c>
      <c r="CR52" s="24">
        <f t="shared" si="104"/>
        <v>60.9</v>
      </c>
      <c r="CS52" s="24">
        <v>3.5</v>
      </c>
      <c r="CT52" s="15"/>
      <c r="CU52" s="24"/>
    </row>
    <row r="53" ht="68" customHeight="1" spans="1:99">
      <c r="A53" s="20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24" t="s">
        <v>5</v>
      </c>
      <c r="CD53" s="24">
        <v>0.0749860672142397</v>
      </c>
      <c r="CE53" s="24">
        <v>68.44</v>
      </c>
      <c r="CF53" s="24">
        <v>63.8</v>
      </c>
      <c r="CG53" s="24">
        <v>9.4613</v>
      </c>
      <c r="CH53" s="24">
        <v>15.53</v>
      </c>
      <c r="CI53" s="24">
        <v>6.519</v>
      </c>
      <c r="CJ53" s="24">
        <v>5.09999999999999</v>
      </c>
      <c r="CK53" s="15"/>
      <c r="CL53" s="24" t="s">
        <v>5</v>
      </c>
      <c r="CM53" s="24">
        <f t="shared" si="102"/>
        <v>74.99</v>
      </c>
      <c r="CN53" s="24">
        <v>68.44</v>
      </c>
      <c r="CO53" s="24">
        <v>63.8</v>
      </c>
      <c r="CP53" s="24">
        <f t="shared" si="103"/>
        <v>94.61</v>
      </c>
      <c r="CQ53" s="24">
        <v>15.53</v>
      </c>
      <c r="CR53" s="24">
        <f t="shared" si="104"/>
        <v>65.19</v>
      </c>
      <c r="CS53" s="24">
        <v>5.09999999999999</v>
      </c>
      <c r="CT53" s="15"/>
      <c r="CU53" s="24"/>
    </row>
    <row r="54" ht="35" customHeight="1" spans="1:99">
      <c r="A54" s="20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24" t="s">
        <v>6</v>
      </c>
      <c r="CD54" s="24">
        <v>0.0729490181315362</v>
      </c>
      <c r="CE54" s="24">
        <v>42.73</v>
      </c>
      <c r="CF54" s="24">
        <v>50.72</v>
      </c>
      <c r="CG54" s="24">
        <v>4.5595</v>
      </c>
      <c r="CH54" s="24">
        <v>13.57</v>
      </c>
      <c r="CI54" s="24">
        <v>3.448</v>
      </c>
      <c r="CJ54" s="24">
        <v>8.2</v>
      </c>
      <c r="CK54" s="15"/>
      <c r="CL54" s="24" t="s">
        <v>6</v>
      </c>
      <c r="CM54" s="24">
        <f t="shared" si="102"/>
        <v>72.95</v>
      </c>
      <c r="CN54" s="24">
        <v>42.73</v>
      </c>
      <c r="CO54" s="24">
        <v>50.72</v>
      </c>
      <c r="CP54" s="24">
        <f t="shared" si="103"/>
        <v>45.6</v>
      </c>
      <c r="CQ54" s="24">
        <v>13.57</v>
      </c>
      <c r="CR54" s="24">
        <f t="shared" si="104"/>
        <v>34.48</v>
      </c>
      <c r="CS54" s="24">
        <v>8.2</v>
      </c>
      <c r="CT54" s="15"/>
      <c r="CU54" s="24"/>
    </row>
    <row r="55" ht="35" customHeight="1" spans="1:99">
      <c r="A55" s="20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24" t="s">
        <v>7</v>
      </c>
      <c r="CD55" s="24">
        <v>0.0681603231736725</v>
      </c>
      <c r="CE55" s="24">
        <v>43.43</v>
      </c>
      <c r="CF55" s="24">
        <v>60.48</v>
      </c>
      <c r="CG55" s="24">
        <v>2.782</v>
      </c>
      <c r="CH55" s="24">
        <v>19.52</v>
      </c>
      <c r="CI55" s="24">
        <v>3.926</v>
      </c>
      <c r="CJ55" s="24">
        <v>3.2</v>
      </c>
      <c r="CK55" s="15"/>
      <c r="CL55" s="24" t="s">
        <v>7</v>
      </c>
      <c r="CM55" s="24">
        <f t="shared" si="102"/>
        <v>68.16</v>
      </c>
      <c r="CN55" s="24">
        <v>43.43</v>
      </c>
      <c r="CO55" s="24">
        <v>60.48</v>
      </c>
      <c r="CP55" s="24">
        <f t="shared" si="103"/>
        <v>27.82</v>
      </c>
      <c r="CQ55" s="24">
        <v>19.52</v>
      </c>
      <c r="CR55" s="24">
        <f t="shared" si="104"/>
        <v>39.26</v>
      </c>
      <c r="CS55" s="24">
        <v>3.2</v>
      </c>
      <c r="CT55" s="15"/>
      <c r="CU55" s="24"/>
    </row>
    <row r="56" ht="35" customHeight="1" spans="1:99">
      <c r="A56" s="20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24" t="s">
        <v>8</v>
      </c>
      <c r="CD56" s="24">
        <v>0.0663681700946299</v>
      </c>
      <c r="CE56" s="24">
        <v>37.54</v>
      </c>
      <c r="CF56" s="24">
        <v>54.62</v>
      </c>
      <c r="CG56" s="24">
        <v>2.9134</v>
      </c>
      <c r="CH56" s="24">
        <v>16.88</v>
      </c>
      <c r="CI56" s="24">
        <v>3.999</v>
      </c>
      <c r="CJ56" s="24">
        <v>2.5</v>
      </c>
      <c r="CK56" s="15"/>
      <c r="CL56" s="24" t="s">
        <v>8</v>
      </c>
      <c r="CM56" s="24">
        <f t="shared" si="102"/>
        <v>66.37</v>
      </c>
      <c r="CN56" s="24">
        <v>37.54</v>
      </c>
      <c r="CO56" s="24">
        <v>54.62</v>
      </c>
      <c r="CP56" s="24">
        <f t="shared" si="103"/>
        <v>29.13</v>
      </c>
      <c r="CQ56" s="24">
        <v>16.88</v>
      </c>
      <c r="CR56" s="24">
        <f t="shared" si="104"/>
        <v>39.99</v>
      </c>
      <c r="CS56" s="24">
        <v>2.5</v>
      </c>
      <c r="CT56" s="15"/>
      <c r="CU56" s="24"/>
    </row>
    <row r="57" ht="35" customHeight="1" spans="1:99">
      <c r="A57" s="11" t="s">
        <v>55</v>
      </c>
      <c r="B57" s="13">
        <v>16.517</v>
      </c>
      <c r="C57" s="13">
        <v>14.724</v>
      </c>
      <c r="D57" s="13">
        <v>13.292</v>
      </c>
      <c r="E57" s="13">
        <v>15.735</v>
      </c>
      <c r="F57" s="13">
        <v>16.125</v>
      </c>
      <c r="G57" s="13">
        <v>17.279</v>
      </c>
      <c r="H57" s="13">
        <v>16.566</v>
      </c>
      <c r="I57" s="13">
        <v>15.507</v>
      </c>
      <c r="J57" s="13">
        <v>16.802</v>
      </c>
      <c r="K57" s="13">
        <v>14.055</v>
      </c>
      <c r="L57" s="13">
        <v>15.882</v>
      </c>
      <c r="M57" s="13">
        <v>14.649</v>
      </c>
      <c r="N57" s="13">
        <v>12.951</v>
      </c>
      <c r="O57" s="13">
        <v>12.457</v>
      </c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24" t="s">
        <v>9</v>
      </c>
      <c r="CD57" s="24">
        <v>0.071694788324973</v>
      </c>
      <c r="CE57" s="24">
        <v>56.59</v>
      </c>
      <c r="CF57" s="24">
        <v>52.2</v>
      </c>
      <c r="CG57" s="24">
        <v>4.0914</v>
      </c>
      <c r="CH57" s="24">
        <v>26.69</v>
      </c>
      <c r="CI57" s="24">
        <v>3.828</v>
      </c>
      <c r="CJ57" s="24">
        <v>4.2</v>
      </c>
      <c r="CK57" s="15"/>
      <c r="CL57" s="24" t="s">
        <v>9</v>
      </c>
      <c r="CM57" s="24">
        <f t="shared" si="102"/>
        <v>71.69</v>
      </c>
      <c r="CN57" s="24">
        <v>56.59</v>
      </c>
      <c r="CO57" s="24">
        <v>52.2</v>
      </c>
      <c r="CP57" s="24">
        <f t="shared" si="103"/>
        <v>40.91</v>
      </c>
      <c r="CQ57" s="24">
        <v>26.69</v>
      </c>
      <c r="CR57" s="24">
        <f t="shared" si="104"/>
        <v>38.28</v>
      </c>
      <c r="CS57" s="24">
        <v>4.2</v>
      </c>
      <c r="CT57" s="15"/>
      <c r="CU57" s="24"/>
    </row>
    <row r="58" ht="35" customHeight="1" spans="1:99">
      <c r="A58" s="11" t="s">
        <v>56</v>
      </c>
      <c r="B58" s="13">
        <v>17.78</v>
      </c>
      <c r="C58" s="13">
        <v>12.25</v>
      </c>
      <c r="D58" s="13">
        <v>14.47</v>
      </c>
      <c r="E58" s="13">
        <v>18.46</v>
      </c>
      <c r="F58" s="13">
        <v>23.28</v>
      </c>
      <c r="G58" s="13">
        <v>20.52</v>
      </c>
      <c r="H58" s="13">
        <v>26.9</v>
      </c>
      <c r="I58" s="13">
        <v>18.12</v>
      </c>
      <c r="J58" s="13">
        <v>21.87</v>
      </c>
      <c r="K58" s="13">
        <v>12.59</v>
      </c>
      <c r="L58" s="13">
        <v>17.95</v>
      </c>
      <c r="M58" s="13">
        <v>19.53</v>
      </c>
      <c r="N58" s="13">
        <v>11.39</v>
      </c>
      <c r="O58" s="13">
        <v>12.6</v>
      </c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24" t="s">
        <v>10</v>
      </c>
      <c r="CD58" s="24">
        <v>0.0666265478607127</v>
      </c>
      <c r="CE58" s="24">
        <v>53.82</v>
      </c>
      <c r="CF58" s="24">
        <v>52.94</v>
      </c>
      <c r="CG58" s="24">
        <v>3.896</v>
      </c>
      <c r="CH58" s="24">
        <v>22.56</v>
      </c>
      <c r="CI58" s="24">
        <v>4.069</v>
      </c>
      <c r="CJ58" s="24">
        <v>3.40000000000001</v>
      </c>
      <c r="CK58" s="15"/>
      <c r="CL58" s="24" t="s">
        <v>10</v>
      </c>
      <c r="CM58" s="24">
        <f t="shared" si="102"/>
        <v>66.63</v>
      </c>
      <c r="CN58" s="24">
        <v>53.82</v>
      </c>
      <c r="CO58" s="24">
        <v>52.94</v>
      </c>
      <c r="CP58" s="24">
        <f t="shared" si="103"/>
        <v>38.96</v>
      </c>
      <c r="CQ58" s="24">
        <v>22.56</v>
      </c>
      <c r="CR58" s="24">
        <f t="shared" si="104"/>
        <v>40.69</v>
      </c>
      <c r="CS58" s="24">
        <v>3.40000000000001</v>
      </c>
      <c r="CT58" s="15"/>
      <c r="CU58" s="24"/>
    </row>
    <row r="59" ht="35" customHeight="1" spans="1:99">
      <c r="A59" s="11" t="s">
        <v>57</v>
      </c>
      <c r="B59" s="13">
        <v>11.8</v>
      </c>
      <c r="C59" s="13">
        <v>14.08</v>
      </c>
      <c r="D59" s="13">
        <v>11.43</v>
      </c>
      <c r="E59" s="13">
        <v>9.5</v>
      </c>
      <c r="F59" s="13">
        <v>12.8</v>
      </c>
      <c r="G59" s="13">
        <v>12.42</v>
      </c>
      <c r="H59" s="13">
        <v>8.74</v>
      </c>
      <c r="I59" s="13">
        <v>8.06</v>
      </c>
      <c r="J59" s="13">
        <v>7.8</v>
      </c>
      <c r="K59" s="13">
        <v>13.73</v>
      </c>
      <c r="L59" s="13">
        <v>10.28</v>
      </c>
      <c r="M59" s="13">
        <v>12.19</v>
      </c>
      <c r="N59" s="13">
        <v>11.96</v>
      </c>
      <c r="O59" s="13">
        <v>11.51</v>
      </c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24" t="s">
        <v>11</v>
      </c>
      <c r="CD59" s="24">
        <v>0.0690977202779412</v>
      </c>
      <c r="CE59" s="24">
        <v>53.41</v>
      </c>
      <c r="CF59" s="24">
        <v>58.55</v>
      </c>
      <c r="CG59" s="24">
        <v>2.6242</v>
      </c>
      <c r="CH59" s="24">
        <v>36.34</v>
      </c>
      <c r="CI59" s="24">
        <v>3.673</v>
      </c>
      <c r="CJ59" s="24">
        <v>3.90000000000001</v>
      </c>
      <c r="CK59" s="15"/>
      <c r="CL59" s="24" t="s">
        <v>11</v>
      </c>
      <c r="CM59" s="24">
        <f t="shared" si="102"/>
        <v>69.1</v>
      </c>
      <c r="CN59" s="24">
        <v>53.41</v>
      </c>
      <c r="CO59" s="24">
        <v>58.55</v>
      </c>
      <c r="CP59" s="24">
        <f t="shared" si="103"/>
        <v>26.24</v>
      </c>
      <c r="CQ59" s="24">
        <v>36.34</v>
      </c>
      <c r="CR59" s="24">
        <f t="shared" si="104"/>
        <v>36.73</v>
      </c>
      <c r="CS59" s="24">
        <v>3.90000000000001</v>
      </c>
      <c r="CT59" s="15"/>
      <c r="CU59" s="24"/>
    </row>
    <row r="60" ht="35" customHeight="1" spans="1:99">
      <c r="A60" s="11" t="s">
        <v>58</v>
      </c>
      <c r="B60" s="13">
        <v>61.98</v>
      </c>
      <c r="C60" s="13">
        <v>63.58</v>
      </c>
      <c r="D60" s="13">
        <v>66.02</v>
      </c>
      <c r="E60" s="13">
        <v>63.7</v>
      </c>
      <c r="F60" s="13">
        <v>61.28</v>
      </c>
      <c r="G60" s="13">
        <v>66.22</v>
      </c>
      <c r="H60" s="13">
        <v>58.21</v>
      </c>
      <c r="I60" s="13">
        <v>60.28</v>
      </c>
      <c r="J60" s="13">
        <v>57.06</v>
      </c>
      <c r="K60" s="13">
        <v>65.58</v>
      </c>
      <c r="L60" s="13">
        <v>60.02</v>
      </c>
      <c r="M60" s="13">
        <v>62.3</v>
      </c>
      <c r="N60" s="13">
        <v>64.24</v>
      </c>
      <c r="O60" s="13">
        <v>68.15</v>
      </c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24" t="s">
        <v>12</v>
      </c>
      <c r="CD60" s="24">
        <v>0.065784505831025</v>
      </c>
      <c r="CE60" s="24">
        <v>55.32</v>
      </c>
      <c r="CF60" s="24">
        <v>52</v>
      </c>
      <c r="CG60" s="24">
        <v>3.3657</v>
      </c>
      <c r="CH60" s="24">
        <v>25.46</v>
      </c>
      <c r="CI60" s="24">
        <v>3.819</v>
      </c>
      <c r="CJ60" s="24">
        <v>3.59999999999999</v>
      </c>
      <c r="CK60" s="15"/>
      <c r="CL60" s="24" t="s">
        <v>12</v>
      </c>
      <c r="CM60" s="24">
        <f t="shared" si="102"/>
        <v>65.78</v>
      </c>
      <c r="CN60" s="24">
        <v>55.32</v>
      </c>
      <c r="CO60" s="24">
        <v>52</v>
      </c>
      <c r="CP60" s="24">
        <f t="shared" si="103"/>
        <v>33.66</v>
      </c>
      <c r="CQ60" s="24">
        <v>25.46</v>
      </c>
      <c r="CR60" s="24">
        <f t="shared" si="104"/>
        <v>38.19</v>
      </c>
      <c r="CS60" s="24">
        <v>3.59999999999999</v>
      </c>
      <c r="CT60" s="15"/>
      <c r="CU60" s="24"/>
    </row>
    <row r="61" ht="51.5" customHeight="1" spans="1:99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24" t="s">
        <v>13</v>
      </c>
      <c r="CD61" s="24">
        <v>0.0683663102871798</v>
      </c>
      <c r="CE61" s="24">
        <v>68.48</v>
      </c>
      <c r="CF61" s="24">
        <v>55.25</v>
      </c>
      <c r="CG61" s="24">
        <v>4.3118</v>
      </c>
      <c r="CH61" s="24">
        <v>22.77</v>
      </c>
      <c r="CI61" s="24">
        <v>3.779</v>
      </c>
      <c r="CJ61" s="24">
        <v>6.09999999999999</v>
      </c>
      <c r="CK61" s="15"/>
      <c r="CL61" s="24" t="s">
        <v>13</v>
      </c>
      <c r="CM61" s="24">
        <f t="shared" si="102"/>
        <v>68.37</v>
      </c>
      <c r="CN61" s="24">
        <v>68.48</v>
      </c>
      <c r="CO61" s="24">
        <v>55.25</v>
      </c>
      <c r="CP61" s="24">
        <f t="shared" si="103"/>
        <v>43.12</v>
      </c>
      <c r="CQ61" s="24">
        <v>22.77</v>
      </c>
      <c r="CR61" s="24">
        <f t="shared" si="104"/>
        <v>37.79</v>
      </c>
      <c r="CS61" s="24">
        <v>6.09999999999999</v>
      </c>
      <c r="CT61" s="15"/>
      <c r="CU61" s="24"/>
    </row>
    <row r="62" ht="18.5" customHeight="1" spans="1:99">
      <c r="A62" s="20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24"/>
      <c r="CD62" s="24"/>
      <c r="CE62" s="24"/>
      <c r="CF62" s="24"/>
      <c r="CG62" s="24"/>
      <c r="CH62" s="24"/>
      <c r="CI62" s="24"/>
      <c r="CJ62" s="24"/>
      <c r="CK62" s="15"/>
      <c r="CL62" s="24"/>
      <c r="CM62" s="24">
        <v>1</v>
      </c>
      <c r="CN62" s="24">
        <v>2</v>
      </c>
      <c r="CO62" s="24">
        <v>3</v>
      </c>
      <c r="CP62" s="24">
        <v>4</v>
      </c>
      <c r="CQ62" s="24">
        <v>5</v>
      </c>
      <c r="CR62" s="24">
        <v>6</v>
      </c>
      <c r="CS62" s="24">
        <v>7</v>
      </c>
      <c r="CT62" s="15"/>
      <c r="CU62" s="24"/>
    </row>
    <row r="63" ht="134" customHeight="1" spans="1:99">
      <c r="A63" s="20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24"/>
      <c r="CD63" s="24"/>
      <c r="CE63" s="24"/>
      <c r="CF63" s="24"/>
      <c r="CG63" s="24"/>
      <c r="CH63" s="24"/>
      <c r="CI63" s="24"/>
      <c r="CJ63" s="24"/>
      <c r="CK63" s="15"/>
      <c r="CL63" s="26"/>
      <c r="CM63" s="26" t="s">
        <v>115</v>
      </c>
      <c r="CN63" s="26" t="s">
        <v>314</v>
      </c>
      <c r="CO63" s="26" t="s">
        <v>44</v>
      </c>
      <c r="CP63" s="26" t="s">
        <v>114</v>
      </c>
      <c r="CQ63" s="26" t="s">
        <v>63</v>
      </c>
      <c r="CR63" s="26" t="s">
        <v>60</v>
      </c>
      <c r="CS63" s="26" t="s">
        <v>315</v>
      </c>
      <c r="CT63" s="15"/>
      <c r="CU63" s="30" t="s">
        <v>316</v>
      </c>
    </row>
    <row r="64" ht="51.5" customHeight="1" spans="1:99">
      <c r="A64" s="20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24"/>
      <c r="CD64" s="24"/>
      <c r="CE64" s="24"/>
      <c r="CF64" s="24"/>
      <c r="CG64" s="24"/>
      <c r="CH64" s="24"/>
      <c r="CI64" s="24"/>
      <c r="CJ64" s="24"/>
      <c r="CK64" s="15"/>
      <c r="CL64" s="24" t="s">
        <v>0</v>
      </c>
      <c r="CM64" s="24">
        <v>53.12</v>
      </c>
      <c r="CN64" s="24">
        <v>48.38</v>
      </c>
      <c r="CO64" s="24">
        <v>64.42</v>
      </c>
      <c r="CP64" s="24">
        <v>16.08</v>
      </c>
      <c r="CQ64" s="24">
        <v>77.23</v>
      </c>
      <c r="CR64" s="24">
        <v>1.40000000000001</v>
      </c>
      <c r="CS64" s="24">
        <v>86.03</v>
      </c>
      <c r="CT64" s="15"/>
      <c r="CU64" s="31" t="s">
        <v>317</v>
      </c>
    </row>
    <row r="65" ht="35" customHeight="1" spans="1:99">
      <c r="A65" s="20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24"/>
      <c r="CD65" s="24"/>
      <c r="CE65" s="24"/>
      <c r="CF65" s="24"/>
      <c r="CG65" s="24"/>
      <c r="CH65" s="24"/>
      <c r="CI65" s="24"/>
      <c r="CJ65" s="24"/>
      <c r="CK65" s="15"/>
      <c r="CL65" s="24" t="s">
        <v>1</v>
      </c>
      <c r="CM65" s="24">
        <v>43.97</v>
      </c>
      <c r="CN65" s="24">
        <v>58.66</v>
      </c>
      <c r="CO65" s="24">
        <v>78.03</v>
      </c>
      <c r="CP65" s="24">
        <v>11.68</v>
      </c>
      <c r="CQ65" s="24">
        <v>74.23</v>
      </c>
      <c r="CR65" s="24">
        <v>-1</v>
      </c>
      <c r="CS65" s="24">
        <v>76.51</v>
      </c>
      <c r="CT65" s="15"/>
      <c r="CU65" s="24" t="s">
        <v>119</v>
      </c>
    </row>
    <row r="66" ht="35" customHeight="1" spans="1:99">
      <c r="A66" s="11" t="s">
        <v>60</v>
      </c>
      <c r="B66" s="13">
        <v>1.40000000000001</v>
      </c>
      <c r="C66" s="13">
        <v>-1</v>
      </c>
      <c r="D66" s="13">
        <v>2.5</v>
      </c>
      <c r="E66" s="13">
        <v>4</v>
      </c>
      <c r="F66" s="13">
        <v>3.5</v>
      </c>
      <c r="G66" s="13">
        <v>5.09999999999999</v>
      </c>
      <c r="H66" s="13">
        <v>8.2</v>
      </c>
      <c r="I66" s="13">
        <v>3.2</v>
      </c>
      <c r="J66" s="13">
        <v>2.5</v>
      </c>
      <c r="K66" s="13">
        <v>4.2</v>
      </c>
      <c r="L66" s="13">
        <v>3.40000000000001</v>
      </c>
      <c r="M66" s="13">
        <v>3.90000000000001</v>
      </c>
      <c r="N66" s="13">
        <v>3.59999999999999</v>
      </c>
      <c r="O66" s="13">
        <v>6.09999999999999</v>
      </c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24"/>
      <c r="CD66" s="24"/>
      <c r="CE66" s="24"/>
      <c r="CF66" s="24"/>
      <c r="CG66" s="24"/>
      <c r="CH66" s="24"/>
      <c r="CI66" s="24"/>
      <c r="CJ66" s="24"/>
      <c r="CK66" s="15"/>
      <c r="CL66" s="24" t="s">
        <v>2</v>
      </c>
      <c r="CM66" s="24">
        <v>56.5</v>
      </c>
      <c r="CN66" s="24">
        <v>52.95</v>
      </c>
      <c r="CO66" s="24">
        <v>45.01</v>
      </c>
      <c r="CP66" s="24">
        <v>19.08</v>
      </c>
      <c r="CQ66" s="24">
        <v>49.54</v>
      </c>
      <c r="CR66" s="24">
        <v>2.5</v>
      </c>
      <c r="CS66" s="24">
        <v>73.22</v>
      </c>
      <c r="CT66" s="15"/>
      <c r="CU66" s="24"/>
    </row>
    <row r="67" ht="35" customHeight="1" spans="1:99">
      <c r="A67" s="11" t="s">
        <v>63</v>
      </c>
      <c r="B67" s="13">
        <v>7.723</v>
      </c>
      <c r="C67" s="13">
        <v>7.423</v>
      </c>
      <c r="D67" s="13">
        <v>4.954</v>
      </c>
      <c r="E67" s="13">
        <v>4.434</v>
      </c>
      <c r="F67" s="13">
        <v>6.09</v>
      </c>
      <c r="G67" s="13">
        <v>6.519</v>
      </c>
      <c r="H67" s="13">
        <v>3.448</v>
      </c>
      <c r="I67" s="13">
        <v>3.926</v>
      </c>
      <c r="J67" s="13">
        <v>3.999</v>
      </c>
      <c r="K67" s="13">
        <v>3.828</v>
      </c>
      <c r="L67" s="13">
        <v>4.069</v>
      </c>
      <c r="M67" s="13">
        <v>3.673</v>
      </c>
      <c r="N67" s="13">
        <v>3.819</v>
      </c>
      <c r="O67" s="13">
        <v>3.779</v>
      </c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24"/>
      <c r="CD67" s="24"/>
      <c r="CE67" s="24"/>
      <c r="CF67" s="24"/>
      <c r="CG67" s="24"/>
      <c r="CH67" s="24"/>
      <c r="CI67" s="24"/>
      <c r="CJ67" s="24"/>
      <c r="CK67" s="15"/>
      <c r="CL67" s="24" t="s">
        <v>3</v>
      </c>
      <c r="CM67" s="24">
        <v>47.99</v>
      </c>
      <c r="CN67" s="24">
        <v>63.97</v>
      </c>
      <c r="CO67" s="24">
        <v>40.01</v>
      </c>
      <c r="CP67" s="24">
        <v>17.92</v>
      </c>
      <c r="CQ67" s="24">
        <v>44.34</v>
      </c>
      <c r="CR67" s="24">
        <v>4</v>
      </c>
      <c r="CS67" s="24">
        <v>67.73</v>
      </c>
      <c r="CT67" s="15"/>
      <c r="CU67" s="24"/>
    </row>
    <row r="68" ht="35" customHeight="1" spans="1:99">
      <c r="A68" s="11" t="s">
        <v>64</v>
      </c>
      <c r="B68" s="13">
        <v>23.59</v>
      </c>
      <c r="C68" s="13">
        <v>13.04</v>
      </c>
      <c r="D68" s="13">
        <v>9.33</v>
      </c>
      <c r="E68" s="13">
        <v>3.21</v>
      </c>
      <c r="F68" s="13">
        <v>3.45</v>
      </c>
      <c r="G68" s="13">
        <v>1.32</v>
      </c>
      <c r="H68" s="13">
        <v>4.88</v>
      </c>
      <c r="I68" s="13">
        <v>4.61</v>
      </c>
      <c r="J68" s="13">
        <v>8.65</v>
      </c>
      <c r="K68" s="13">
        <v>4.19</v>
      </c>
      <c r="L68" s="13">
        <v>2.01</v>
      </c>
      <c r="M68" s="13">
        <v>3.1</v>
      </c>
      <c r="N68" s="13">
        <v>1.46</v>
      </c>
      <c r="O68" s="13">
        <v>2.55</v>
      </c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24"/>
      <c r="CD68" s="24"/>
      <c r="CE68" s="24"/>
      <c r="CF68" s="24"/>
      <c r="CG68" s="24"/>
      <c r="CH68" s="24"/>
      <c r="CI68" s="24"/>
      <c r="CJ68" s="24"/>
      <c r="CK68" s="15"/>
      <c r="CL68" s="24" t="s">
        <v>4</v>
      </c>
      <c r="CM68" s="24">
        <v>50.26</v>
      </c>
      <c r="CN68" s="24">
        <v>56.93</v>
      </c>
      <c r="CO68" s="24">
        <v>91.3</v>
      </c>
      <c r="CP68" s="24">
        <v>11.37</v>
      </c>
      <c r="CQ68" s="24">
        <v>60.9</v>
      </c>
      <c r="CR68" s="24">
        <v>3.5</v>
      </c>
      <c r="CS68" s="24">
        <v>72.47</v>
      </c>
      <c r="CT68" s="15"/>
      <c r="CU68" s="24"/>
    </row>
    <row r="69" ht="68" customHeight="1" spans="1:99">
      <c r="A69" s="11" t="s">
        <v>65</v>
      </c>
      <c r="B69" s="13">
        <v>10.38</v>
      </c>
      <c r="C69" s="13">
        <v>9.4</v>
      </c>
      <c r="D69" s="13">
        <v>8.75</v>
      </c>
      <c r="E69" s="13">
        <v>8.04</v>
      </c>
      <c r="F69" s="13">
        <v>8.59</v>
      </c>
      <c r="G69" s="13">
        <v>9.19</v>
      </c>
      <c r="H69" s="13">
        <v>8.46</v>
      </c>
      <c r="I69" s="13">
        <v>8.26</v>
      </c>
      <c r="J69" s="13">
        <v>7.83</v>
      </c>
      <c r="K69" s="13">
        <v>9.14</v>
      </c>
      <c r="L69" s="13">
        <v>8.55</v>
      </c>
      <c r="M69" s="13">
        <v>8.94</v>
      </c>
      <c r="N69" s="13">
        <v>8.09</v>
      </c>
      <c r="O69" s="13">
        <v>8.67</v>
      </c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24"/>
      <c r="CD69" s="24"/>
      <c r="CE69" s="24"/>
      <c r="CF69" s="24"/>
      <c r="CG69" s="24"/>
      <c r="CH69" s="24"/>
      <c r="CI69" s="24"/>
      <c r="CJ69" s="24"/>
      <c r="CK69" s="15"/>
      <c r="CL69" s="24" t="s">
        <v>5</v>
      </c>
      <c r="CM69" s="24">
        <v>68.44</v>
      </c>
      <c r="CN69" s="24">
        <v>63.8</v>
      </c>
      <c r="CO69" s="24">
        <v>94.61</v>
      </c>
      <c r="CP69" s="24">
        <v>15.53</v>
      </c>
      <c r="CQ69" s="24">
        <v>65.19</v>
      </c>
      <c r="CR69" s="24">
        <v>5.09999999999999</v>
      </c>
      <c r="CS69" s="24">
        <v>74.99</v>
      </c>
      <c r="CT69" s="15"/>
      <c r="CU69" s="24"/>
    </row>
    <row r="70" ht="35" customHeight="1" spans="1:99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24"/>
      <c r="CD70" s="24"/>
      <c r="CE70" s="24"/>
      <c r="CF70" s="24"/>
      <c r="CG70" s="24"/>
      <c r="CH70" s="24"/>
      <c r="CI70" s="24"/>
      <c r="CJ70" s="24"/>
      <c r="CK70" s="15"/>
      <c r="CL70" s="24" t="s">
        <v>6</v>
      </c>
      <c r="CM70" s="24">
        <v>42.73</v>
      </c>
      <c r="CN70" s="24">
        <v>50.72</v>
      </c>
      <c r="CO70" s="24">
        <v>45.6</v>
      </c>
      <c r="CP70" s="24">
        <v>13.57</v>
      </c>
      <c r="CQ70" s="24">
        <v>34.48</v>
      </c>
      <c r="CR70" s="24">
        <v>8.2</v>
      </c>
      <c r="CS70" s="24">
        <v>72.95</v>
      </c>
      <c r="CT70" s="15"/>
      <c r="CU70" s="24"/>
    </row>
    <row r="71" ht="35" customHeight="1" spans="1:99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24"/>
      <c r="CD71" s="24"/>
      <c r="CE71" s="24"/>
      <c r="CF71" s="24"/>
      <c r="CG71" s="24"/>
      <c r="CH71" s="24"/>
      <c r="CI71" s="24"/>
      <c r="CJ71" s="24"/>
      <c r="CK71" s="15"/>
      <c r="CL71" s="24" t="s">
        <v>7</v>
      </c>
      <c r="CM71" s="24">
        <v>43.43</v>
      </c>
      <c r="CN71" s="24">
        <v>60.48</v>
      </c>
      <c r="CO71" s="24">
        <v>27.82</v>
      </c>
      <c r="CP71" s="24">
        <v>19.52</v>
      </c>
      <c r="CQ71" s="24">
        <v>39.26</v>
      </c>
      <c r="CR71" s="24">
        <v>3.2</v>
      </c>
      <c r="CS71" s="24">
        <v>68.16</v>
      </c>
      <c r="CT71" s="15"/>
      <c r="CU71" s="24"/>
    </row>
    <row r="72" ht="35" customHeight="1" spans="1:99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24"/>
      <c r="CD72" s="24"/>
      <c r="CE72" s="24"/>
      <c r="CF72" s="24"/>
      <c r="CG72" s="24"/>
      <c r="CH72" s="24"/>
      <c r="CI72" s="24"/>
      <c r="CJ72" s="24"/>
      <c r="CK72" s="15"/>
      <c r="CL72" s="24" t="s">
        <v>8</v>
      </c>
      <c r="CM72" s="24">
        <v>37.54</v>
      </c>
      <c r="CN72" s="24">
        <v>54.62</v>
      </c>
      <c r="CO72" s="24">
        <v>29.13</v>
      </c>
      <c r="CP72" s="24">
        <v>16.88</v>
      </c>
      <c r="CQ72" s="24">
        <v>39.99</v>
      </c>
      <c r="CR72" s="24">
        <v>2.5</v>
      </c>
      <c r="CS72" s="24">
        <v>66.37</v>
      </c>
      <c r="CT72" s="15"/>
      <c r="CU72" s="24"/>
    </row>
    <row r="73" ht="35" customHeight="1" spans="1:99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24"/>
      <c r="CD73" s="24"/>
      <c r="CE73" s="24"/>
      <c r="CF73" s="24"/>
      <c r="CG73" s="24"/>
      <c r="CH73" s="24"/>
      <c r="CI73" s="24"/>
      <c r="CJ73" s="24"/>
      <c r="CK73" s="15"/>
      <c r="CL73" s="24" t="s">
        <v>9</v>
      </c>
      <c r="CM73" s="24">
        <v>56.59</v>
      </c>
      <c r="CN73" s="24">
        <v>52.2</v>
      </c>
      <c r="CO73" s="24">
        <v>40.91</v>
      </c>
      <c r="CP73" s="24">
        <v>26.69</v>
      </c>
      <c r="CQ73" s="24">
        <v>38.28</v>
      </c>
      <c r="CR73" s="24">
        <v>4.2</v>
      </c>
      <c r="CS73" s="24">
        <v>71.69</v>
      </c>
      <c r="CT73" s="15"/>
      <c r="CU73" s="24"/>
    </row>
    <row r="74" ht="35" customHeight="1" spans="1:99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24"/>
      <c r="CD74" s="24"/>
      <c r="CE74" s="24"/>
      <c r="CF74" s="24"/>
      <c r="CG74" s="24"/>
      <c r="CH74" s="24"/>
      <c r="CI74" s="24"/>
      <c r="CJ74" s="24"/>
      <c r="CK74" s="15"/>
      <c r="CL74" s="24" t="s">
        <v>10</v>
      </c>
      <c r="CM74" s="24">
        <v>53.82</v>
      </c>
      <c r="CN74" s="24">
        <v>52.94</v>
      </c>
      <c r="CO74" s="24">
        <v>38.96</v>
      </c>
      <c r="CP74" s="24">
        <v>22.56</v>
      </c>
      <c r="CQ74" s="24">
        <v>40.69</v>
      </c>
      <c r="CR74" s="24">
        <v>3.40000000000001</v>
      </c>
      <c r="CS74" s="24">
        <v>66.63</v>
      </c>
      <c r="CT74" s="15"/>
      <c r="CU74" s="24"/>
    </row>
    <row r="75" ht="35" customHeight="1" spans="1:99">
      <c r="A75" s="13" t="s">
        <v>67</v>
      </c>
      <c r="B75" s="13">
        <v>2.479</v>
      </c>
      <c r="C75" s="13">
        <v>-3.517</v>
      </c>
      <c r="D75" s="13">
        <v>3.083</v>
      </c>
      <c r="E75" s="13">
        <v>0.094</v>
      </c>
      <c r="F75" s="13">
        <v>2.021</v>
      </c>
      <c r="G75" s="13">
        <v>2.713</v>
      </c>
      <c r="H75" s="13">
        <v>11.117</v>
      </c>
      <c r="I75" s="13">
        <v>1.232</v>
      </c>
      <c r="J75" s="13">
        <v>2.785</v>
      </c>
      <c r="K75" s="13">
        <v>0.308</v>
      </c>
      <c r="L75" s="13">
        <v>2.156</v>
      </c>
      <c r="M75" s="13">
        <v>8.706</v>
      </c>
      <c r="N75" s="13">
        <v>0.266</v>
      </c>
      <c r="O75" s="13">
        <v>-3.827</v>
      </c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24"/>
      <c r="CD75" s="24"/>
      <c r="CE75" s="24"/>
      <c r="CF75" s="24"/>
      <c r="CG75" s="24"/>
      <c r="CH75" s="24"/>
      <c r="CI75" s="24"/>
      <c r="CJ75" s="24"/>
      <c r="CK75" s="15"/>
      <c r="CL75" s="24" t="s">
        <v>11</v>
      </c>
      <c r="CM75" s="24">
        <v>53.41</v>
      </c>
      <c r="CN75" s="24">
        <v>58.55</v>
      </c>
      <c r="CO75" s="24">
        <v>26.24</v>
      </c>
      <c r="CP75" s="24">
        <v>36.34</v>
      </c>
      <c r="CQ75" s="24">
        <v>36.73</v>
      </c>
      <c r="CR75" s="24">
        <v>3.90000000000001</v>
      </c>
      <c r="CS75" s="24">
        <v>69.1</v>
      </c>
      <c r="CT75" s="15"/>
      <c r="CU75" s="24"/>
    </row>
    <row r="76" ht="35" customHeight="1" spans="1:99">
      <c r="A76" s="13" t="s">
        <v>69</v>
      </c>
      <c r="B76" s="13">
        <v>0.185</v>
      </c>
      <c r="C76" s="13">
        <v>-0.599</v>
      </c>
      <c r="D76" s="13">
        <v>0.429</v>
      </c>
      <c r="E76" s="13">
        <v>0.017</v>
      </c>
      <c r="F76" s="13">
        <v>0.683</v>
      </c>
      <c r="G76" s="13">
        <v>1.535</v>
      </c>
      <c r="H76" s="13">
        <v>1.596</v>
      </c>
      <c r="I76" s="13">
        <v>0.141</v>
      </c>
      <c r="J76" s="13">
        <v>0.223</v>
      </c>
      <c r="K76" s="13">
        <v>0.052</v>
      </c>
      <c r="L76" s="13">
        <v>0.544</v>
      </c>
      <c r="M76" s="13">
        <v>1.373</v>
      </c>
      <c r="N76" s="13">
        <v>0.077</v>
      </c>
      <c r="O76" s="13">
        <v>-1.225</v>
      </c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24"/>
      <c r="CD76" s="24"/>
      <c r="CE76" s="24"/>
      <c r="CF76" s="24"/>
      <c r="CG76" s="24"/>
      <c r="CH76" s="24"/>
      <c r="CI76" s="24"/>
      <c r="CJ76" s="24"/>
      <c r="CK76" s="15"/>
      <c r="CL76" s="24" t="s">
        <v>12</v>
      </c>
      <c r="CM76" s="24">
        <v>55.32</v>
      </c>
      <c r="CN76" s="24">
        <v>52</v>
      </c>
      <c r="CO76" s="24">
        <v>33.66</v>
      </c>
      <c r="CP76" s="24">
        <v>25.46</v>
      </c>
      <c r="CQ76" s="24">
        <v>38.19</v>
      </c>
      <c r="CR76" s="24">
        <v>3.59999999999999</v>
      </c>
      <c r="CS76" s="24">
        <v>65.78</v>
      </c>
      <c r="CT76" s="15"/>
      <c r="CU76" s="24"/>
    </row>
    <row r="77" ht="51.5" customHeight="1" spans="1:99">
      <c r="A77" s="13" t="s">
        <v>70</v>
      </c>
      <c r="B77" s="13">
        <v>4.414</v>
      </c>
      <c r="C77" s="13">
        <v>6.226</v>
      </c>
      <c r="D77" s="13">
        <v>3.426</v>
      </c>
      <c r="E77" s="13">
        <v>3.472</v>
      </c>
      <c r="F77" s="13">
        <v>4.619</v>
      </c>
      <c r="G77" s="13">
        <v>13.331</v>
      </c>
      <c r="H77" s="13">
        <v>2.007</v>
      </c>
      <c r="I77" s="13">
        <v>2.86</v>
      </c>
      <c r="J77" s="13">
        <v>2.989</v>
      </c>
      <c r="K77" s="13">
        <v>5.658</v>
      </c>
      <c r="L77" s="13">
        <v>4.02</v>
      </c>
      <c r="M77" s="13">
        <v>3.231</v>
      </c>
      <c r="N77" s="13">
        <v>5.057</v>
      </c>
      <c r="O77" s="13">
        <v>3.873</v>
      </c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24"/>
      <c r="CD77" s="24"/>
      <c r="CE77" s="24"/>
      <c r="CF77" s="24"/>
      <c r="CG77" s="24"/>
      <c r="CH77" s="24"/>
      <c r="CI77" s="24"/>
      <c r="CJ77" s="24"/>
      <c r="CK77" s="15"/>
      <c r="CL77" s="24" t="s">
        <v>13</v>
      </c>
      <c r="CM77" s="24">
        <v>68.48</v>
      </c>
      <c r="CN77" s="24">
        <v>55.25</v>
      </c>
      <c r="CO77" s="24">
        <v>43.12</v>
      </c>
      <c r="CP77" s="24">
        <v>22.77</v>
      </c>
      <c r="CQ77" s="24">
        <v>37.79</v>
      </c>
      <c r="CR77" s="24">
        <v>6.09999999999999</v>
      </c>
      <c r="CS77" s="24">
        <v>68.37</v>
      </c>
      <c r="CT77" s="15"/>
      <c r="CU77" s="24"/>
    </row>
    <row r="78" ht="18.5" customHeight="1" spans="1:15">
      <c r="A78" s="13" t="s">
        <v>71</v>
      </c>
      <c r="B78" s="13">
        <v>20.66</v>
      </c>
      <c r="C78" s="13">
        <v>24.75</v>
      </c>
      <c r="D78" s="13">
        <v>20.61</v>
      </c>
      <c r="E78" s="13">
        <v>27.13</v>
      </c>
      <c r="F78" s="13">
        <v>25.53</v>
      </c>
      <c r="G78" s="13">
        <v>37.82</v>
      </c>
      <c r="H78" s="13">
        <v>37.49</v>
      </c>
      <c r="I78" s="13">
        <v>40.11</v>
      </c>
      <c r="J78" s="13">
        <v>17.76</v>
      </c>
      <c r="K78" s="13">
        <v>28.7</v>
      </c>
      <c r="L78" s="13">
        <v>33.62</v>
      </c>
      <c r="M78" s="13">
        <v>21.72</v>
      </c>
      <c r="N78" s="13">
        <v>26.02</v>
      </c>
      <c r="O78" s="13">
        <v>27.47</v>
      </c>
    </row>
    <row r="79" ht="134" customHeight="1" spans="1:99">
      <c r="A79" s="13" t="s">
        <v>72</v>
      </c>
      <c r="B79" s="13">
        <v>11.104</v>
      </c>
      <c r="C79" s="13">
        <v>10.427</v>
      </c>
      <c r="D79" s="13">
        <v>8.061</v>
      </c>
      <c r="E79" s="13">
        <v>6.602</v>
      </c>
      <c r="F79" s="13">
        <v>7.798</v>
      </c>
      <c r="G79" s="13">
        <v>7.213</v>
      </c>
      <c r="H79" s="13">
        <v>5.805</v>
      </c>
      <c r="I79" s="13">
        <v>4.996</v>
      </c>
      <c r="J79" s="13">
        <v>5.45</v>
      </c>
      <c r="K79" s="13">
        <v>7.221</v>
      </c>
      <c r="L79" s="13">
        <v>5.441</v>
      </c>
      <c r="M79" s="13">
        <v>6.386</v>
      </c>
      <c r="N79" s="13">
        <v>5.824</v>
      </c>
      <c r="O79" s="13">
        <v>5.762</v>
      </c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25"/>
      <c r="CD79" s="25"/>
      <c r="CE79" s="25"/>
      <c r="CF79" s="25"/>
      <c r="CG79" s="25"/>
      <c r="CH79" s="25"/>
      <c r="CI79" s="25"/>
      <c r="CJ79" s="15"/>
      <c r="CK79" s="15"/>
      <c r="CL79" s="25"/>
      <c r="CM79" s="25" t="s">
        <v>115</v>
      </c>
      <c r="CN79" s="25" t="s">
        <v>63</v>
      </c>
      <c r="CO79" s="25" t="s">
        <v>60</v>
      </c>
      <c r="CP79" s="25" t="s">
        <v>315</v>
      </c>
      <c r="CQ79" s="35" t="s">
        <v>318</v>
      </c>
      <c r="CR79" s="25"/>
      <c r="CS79" s="25"/>
      <c r="CT79" s="15"/>
      <c r="CU79" s="15"/>
    </row>
    <row r="80" ht="51.5" customHeight="1" spans="7:99">
      <c r="G80" s="17" t="s">
        <v>314</v>
      </c>
      <c r="H80" s="17">
        <v>48.38</v>
      </c>
      <c r="I80" s="17">
        <v>58.66</v>
      </c>
      <c r="J80" s="17">
        <v>52.95</v>
      </c>
      <c r="K80" s="17">
        <v>63.97</v>
      </c>
      <c r="L80" s="17">
        <v>56.93</v>
      </c>
      <c r="M80" s="17">
        <v>63.8</v>
      </c>
      <c r="N80" s="17">
        <v>50.72</v>
      </c>
      <c r="O80" s="17">
        <v>60.48</v>
      </c>
      <c r="P80" s="17">
        <v>54.62</v>
      </c>
      <c r="Q80" s="17">
        <v>52.2</v>
      </c>
      <c r="R80" s="17">
        <v>52.94</v>
      </c>
      <c r="S80" s="17">
        <v>58.55</v>
      </c>
      <c r="T80" s="17">
        <v>52</v>
      </c>
      <c r="U80" s="17">
        <v>55.25</v>
      </c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24"/>
      <c r="CD80" s="17" t="s">
        <v>314</v>
      </c>
      <c r="CE80" s="17" t="s">
        <v>44</v>
      </c>
      <c r="CF80" s="25" t="s">
        <v>315</v>
      </c>
      <c r="CG80" s="24"/>
      <c r="CH80" s="24"/>
      <c r="CI80" s="24"/>
      <c r="CJ80" s="15"/>
      <c r="CK80" s="15"/>
      <c r="CL80" s="24" t="s">
        <v>0</v>
      </c>
      <c r="CM80" s="24">
        <v>53.12</v>
      </c>
      <c r="CN80" s="24">
        <v>77.23</v>
      </c>
      <c r="CO80" s="24">
        <v>1.40000000000001</v>
      </c>
      <c r="CP80" s="24">
        <v>86.03</v>
      </c>
      <c r="CQ80" s="31" t="s">
        <v>317</v>
      </c>
      <c r="CR80" s="24"/>
      <c r="CS80" s="24"/>
      <c r="CT80" s="15"/>
      <c r="CU80" s="15"/>
    </row>
    <row r="81" ht="35" customHeight="1" spans="7:99">
      <c r="G81" s="17" t="s">
        <v>44</v>
      </c>
      <c r="H81" s="16">
        <v>6.4418</v>
      </c>
      <c r="I81" s="16">
        <v>7.8026</v>
      </c>
      <c r="J81" s="16">
        <v>4.5006</v>
      </c>
      <c r="K81" s="16">
        <v>4.0012</v>
      </c>
      <c r="L81" s="16">
        <v>9.1297</v>
      </c>
      <c r="M81" s="16">
        <v>9.4613</v>
      </c>
      <c r="N81" s="16">
        <v>4.5595</v>
      </c>
      <c r="O81" s="16">
        <v>2.782</v>
      </c>
      <c r="P81" s="16">
        <v>2.9134</v>
      </c>
      <c r="Q81" s="16">
        <v>4.0914</v>
      </c>
      <c r="R81" s="16">
        <v>3.896</v>
      </c>
      <c r="S81" s="16">
        <v>2.6242</v>
      </c>
      <c r="T81" s="16">
        <v>3.3657</v>
      </c>
      <c r="U81" s="16">
        <v>4.3118</v>
      </c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24" t="s">
        <v>0</v>
      </c>
      <c r="CD81" s="17">
        <v>48.38</v>
      </c>
      <c r="CE81" s="16">
        <v>6.4418</v>
      </c>
      <c r="CF81" s="24">
        <v>86.03</v>
      </c>
      <c r="CG81" s="24"/>
      <c r="CH81" s="24"/>
      <c r="CI81" s="24"/>
      <c r="CJ81" s="15"/>
      <c r="CK81" s="15"/>
      <c r="CL81" s="24" t="s">
        <v>1</v>
      </c>
      <c r="CM81" s="24">
        <v>43.97</v>
      </c>
      <c r="CN81" s="24">
        <v>74.23</v>
      </c>
      <c r="CO81" s="24">
        <v>-1</v>
      </c>
      <c r="CP81" s="24">
        <v>76.51</v>
      </c>
      <c r="CQ81" s="24" t="s">
        <v>319</v>
      </c>
      <c r="CR81" s="24"/>
      <c r="CS81" s="24"/>
      <c r="CT81" s="15"/>
      <c r="CU81" s="15"/>
    </row>
    <row r="82" ht="35" customHeight="1" spans="17:99"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24" t="s">
        <v>1</v>
      </c>
      <c r="CD82" s="17">
        <v>58.66</v>
      </c>
      <c r="CE82" s="16">
        <v>7.8026</v>
      </c>
      <c r="CF82" s="24">
        <v>76.51</v>
      </c>
      <c r="CG82" s="24"/>
      <c r="CH82" s="24"/>
      <c r="CI82" s="24"/>
      <c r="CJ82" s="15"/>
      <c r="CK82" s="15"/>
      <c r="CL82" s="24" t="s">
        <v>2</v>
      </c>
      <c r="CM82" s="24">
        <v>56.5</v>
      </c>
      <c r="CN82" s="24">
        <v>49.54</v>
      </c>
      <c r="CO82" s="24">
        <v>2.5</v>
      </c>
      <c r="CP82" s="24">
        <v>73.22</v>
      </c>
      <c r="CQ82" s="24"/>
      <c r="CR82" s="24"/>
      <c r="CS82" s="24"/>
      <c r="CT82" s="15"/>
      <c r="CU82" s="15"/>
    </row>
    <row r="83" ht="35" customHeight="1" spans="17:99"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24" t="s">
        <v>2</v>
      </c>
      <c r="CD83" s="17">
        <v>52.95</v>
      </c>
      <c r="CE83" s="16">
        <v>4.5006</v>
      </c>
      <c r="CF83" s="24">
        <v>73.22</v>
      </c>
      <c r="CG83" s="24"/>
      <c r="CH83" s="24"/>
      <c r="CI83" s="24"/>
      <c r="CJ83" s="15"/>
      <c r="CK83" s="15"/>
      <c r="CL83" s="24" t="s">
        <v>3</v>
      </c>
      <c r="CM83" s="24">
        <v>47.99</v>
      </c>
      <c r="CN83" s="24">
        <v>44.34</v>
      </c>
      <c r="CO83" s="24">
        <v>4</v>
      </c>
      <c r="CP83" s="24">
        <v>67.73</v>
      </c>
      <c r="CQ83" s="24"/>
      <c r="CR83" s="24"/>
      <c r="CS83" s="24"/>
      <c r="CT83" s="15"/>
      <c r="CU83" s="15"/>
    </row>
    <row r="84" ht="35" customHeight="1" spans="17:99"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24" t="s">
        <v>3</v>
      </c>
      <c r="CD84" s="17">
        <v>63.97</v>
      </c>
      <c r="CE84" s="16">
        <v>4.0012</v>
      </c>
      <c r="CF84" s="24">
        <v>67.73</v>
      </c>
      <c r="CG84" s="24"/>
      <c r="CH84" s="24"/>
      <c r="CI84" s="24"/>
      <c r="CJ84" s="15"/>
      <c r="CK84" s="15"/>
      <c r="CL84" s="24" t="s">
        <v>4</v>
      </c>
      <c r="CM84" s="24">
        <v>50.26</v>
      </c>
      <c r="CN84" s="24">
        <v>60.9</v>
      </c>
      <c r="CO84" s="24">
        <v>3.5</v>
      </c>
      <c r="CP84" s="24">
        <v>72.47</v>
      </c>
      <c r="CQ84" s="24"/>
      <c r="CR84" s="24"/>
      <c r="CS84" s="24"/>
      <c r="CT84" s="15"/>
      <c r="CU84" s="15"/>
    </row>
    <row r="85" ht="68" customHeight="1" spans="17:99"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24" t="s">
        <v>4</v>
      </c>
      <c r="CD85" s="17">
        <v>56.93</v>
      </c>
      <c r="CE85" s="16">
        <v>9.1297</v>
      </c>
      <c r="CF85" s="24">
        <v>72.47</v>
      </c>
      <c r="CG85" s="24"/>
      <c r="CH85" s="24"/>
      <c r="CI85" s="24"/>
      <c r="CJ85" s="15"/>
      <c r="CK85" s="15"/>
      <c r="CL85" s="24" t="s">
        <v>5</v>
      </c>
      <c r="CM85" s="24">
        <v>68.44</v>
      </c>
      <c r="CN85" s="24">
        <v>65.19</v>
      </c>
      <c r="CO85" s="24">
        <v>5.09999999999999</v>
      </c>
      <c r="CP85" s="24">
        <v>74.99</v>
      </c>
      <c r="CQ85" s="24"/>
      <c r="CR85" s="24"/>
      <c r="CS85" s="24"/>
      <c r="CT85" s="15"/>
      <c r="CU85" s="15"/>
    </row>
    <row r="86" ht="35" customHeight="1" spans="17:99"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24" t="s">
        <v>5</v>
      </c>
      <c r="CD86" s="17">
        <v>63.8</v>
      </c>
      <c r="CE86" s="16">
        <v>9.4613</v>
      </c>
      <c r="CF86" s="24">
        <v>74.99</v>
      </c>
      <c r="CG86" s="24"/>
      <c r="CH86" s="24"/>
      <c r="CI86" s="24"/>
      <c r="CJ86" s="15"/>
      <c r="CK86" s="15"/>
      <c r="CL86" s="24" t="s">
        <v>6</v>
      </c>
      <c r="CM86" s="24">
        <v>42.73</v>
      </c>
      <c r="CN86" s="24">
        <v>34.48</v>
      </c>
      <c r="CO86" s="24">
        <v>8.2</v>
      </c>
      <c r="CP86" s="24">
        <v>72.95</v>
      </c>
      <c r="CQ86" s="24"/>
      <c r="CR86" s="24"/>
      <c r="CS86" s="24"/>
      <c r="CT86" s="15"/>
      <c r="CU86" s="15"/>
    </row>
    <row r="87" ht="35" customHeight="1" spans="17:99"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24" t="s">
        <v>6</v>
      </c>
      <c r="CD87" s="17">
        <v>50.72</v>
      </c>
      <c r="CE87" s="16">
        <v>4.5595</v>
      </c>
      <c r="CF87" s="24">
        <v>72.95</v>
      </c>
      <c r="CG87" s="24"/>
      <c r="CH87" s="24"/>
      <c r="CI87" s="24"/>
      <c r="CJ87" s="15"/>
      <c r="CK87" s="15"/>
      <c r="CL87" s="24" t="s">
        <v>7</v>
      </c>
      <c r="CM87" s="24">
        <v>43.43</v>
      </c>
      <c r="CN87" s="24">
        <v>39.26</v>
      </c>
      <c r="CO87" s="24">
        <v>3.2</v>
      </c>
      <c r="CP87" s="24">
        <v>68.16</v>
      </c>
      <c r="CQ87" s="24"/>
      <c r="CR87" s="24"/>
      <c r="CS87" s="24"/>
      <c r="CT87" s="15"/>
      <c r="CU87" s="15"/>
    </row>
    <row r="88" ht="35" customHeight="1" spans="17:99"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24" t="s">
        <v>7</v>
      </c>
      <c r="CD88" s="17">
        <v>60.48</v>
      </c>
      <c r="CE88" s="16">
        <v>2.782</v>
      </c>
      <c r="CF88" s="24">
        <v>68.16</v>
      </c>
      <c r="CG88" s="24"/>
      <c r="CH88" s="24"/>
      <c r="CI88" s="24"/>
      <c r="CJ88" s="15"/>
      <c r="CK88" s="15"/>
      <c r="CL88" s="24" t="s">
        <v>8</v>
      </c>
      <c r="CM88" s="24">
        <v>37.54</v>
      </c>
      <c r="CN88" s="24">
        <v>39.99</v>
      </c>
      <c r="CO88" s="24">
        <v>2.5</v>
      </c>
      <c r="CP88" s="24">
        <v>66.37</v>
      </c>
      <c r="CQ88" s="24"/>
      <c r="CR88" s="24"/>
      <c r="CS88" s="24"/>
      <c r="CT88" s="15"/>
      <c r="CU88" s="15"/>
    </row>
    <row r="89" ht="35" customHeight="1" spans="17:99"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24" t="s">
        <v>8</v>
      </c>
      <c r="CD89" s="17">
        <v>54.62</v>
      </c>
      <c r="CE89" s="16">
        <v>2.9134</v>
      </c>
      <c r="CF89" s="24">
        <v>66.37</v>
      </c>
      <c r="CG89" s="24"/>
      <c r="CH89" s="24"/>
      <c r="CI89" s="24"/>
      <c r="CJ89" s="15"/>
      <c r="CK89" s="15"/>
      <c r="CL89" s="24" t="s">
        <v>9</v>
      </c>
      <c r="CM89" s="24">
        <v>56.59</v>
      </c>
      <c r="CN89" s="24">
        <v>38.28</v>
      </c>
      <c r="CO89" s="24">
        <v>4.2</v>
      </c>
      <c r="CP89" s="24">
        <v>71.69</v>
      </c>
      <c r="CQ89" s="24"/>
      <c r="CR89" s="24"/>
      <c r="CS89" s="24"/>
      <c r="CT89" s="15"/>
      <c r="CU89" s="15"/>
    </row>
    <row r="90" ht="35" customHeight="1" spans="17:99"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24" t="s">
        <v>9</v>
      </c>
      <c r="CD90" s="17">
        <v>52.2</v>
      </c>
      <c r="CE90" s="16">
        <v>4.0914</v>
      </c>
      <c r="CF90" s="24">
        <v>71.69</v>
      </c>
      <c r="CG90" s="24"/>
      <c r="CH90" s="24"/>
      <c r="CI90" s="24"/>
      <c r="CJ90" s="15"/>
      <c r="CK90" s="15"/>
      <c r="CL90" s="24" t="s">
        <v>10</v>
      </c>
      <c r="CM90" s="24">
        <v>53.82</v>
      </c>
      <c r="CN90" s="24">
        <v>40.69</v>
      </c>
      <c r="CO90" s="24">
        <v>3.40000000000001</v>
      </c>
      <c r="CP90" s="24">
        <v>66.63</v>
      </c>
      <c r="CQ90" s="24"/>
      <c r="CR90" s="24"/>
      <c r="CS90" s="24"/>
      <c r="CT90" s="15"/>
      <c r="CU90" s="15"/>
    </row>
    <row r="91" ht="35" customHeight="1" spans="17:99"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24" t="s">
        <v>10</v>
      </c>
      <c r="CD91" s="17">
        <v>52.94</v>
      </c>
      <c r="CE91" s="16">
        <v>3.896</v>
      </c>
      <c r="CF91" s="24">
        <v>66.63</v>
      </c>
      <c r="CG91" s="24"/>
      <c r="CH91" s="24"/>
      <c r="CI91" s="24"/>
      <c r="CJ91" s="15"/>
      <c r="CK91" s="15"/>
      <c r="CL91" s="24" t="s">
        <v>11</v>
      </c>
      <c r="CM91" s="24">
        <v>53.41</v>
      </c>
      <c r="CN91" s="24">
        <v>36.73</v>
      </c>
      <c r="CO91" s="24">
        <v>3.90000000000001</v>
      </c>
      <c r="CP91" s="24">
        <v>69.1</v>
      </c>
      <c r="CQ91" s="24"/>
      <c r="CR91" s="24"/>
      <c r="CS91" s="24"/>
      <c r="CT91" s="15"/>
      <c r="CU91" s="15"/>
    </row>
    <row r="92" ht="35" customHeight="1" spans="17:99"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24" t="s">
        <v>11</v>
      </c>
      <c r="CD92" s="17">
        <v>58.55</v>
      </c>
      <c r="CE92" s="16">
        <v>2.6242</v>
      </c>
      <c r="CF92" s="24">
        <v>69.1</v>
      </c>
      <c r="CG92" s="24"/>
      <c r="CH92" s="24"/>
      <c r="CI92" s="24"/>
      <c r="CJ92" s="15"/>
      <c r="CK92" s="15"/>
      <c r="CL92" s="24" t="s">
        <v>12</v>
      </c>
      <c r="CM92" s="24">
        <v>55.32</v>
      </c>
      <c r="CN92" s="24">
        <v>38.19</v>
      </c>
      <c r="CO92" s="24">
        <v>3.59999999999999</v>
      </c>
      <c r="CP92" s="24">
        <v>65.78</v>
      </c>
      <c r="CQ92" s="24"/>
      <c r="CR92" s="24"/>
      <c r="CS92" s="24"/>
      <c r="CT92" s="15"/>
      <c r="CU92" s="15"/>
    </row>
    <row r="93" ht="35" customHeight="1" spans="17:99"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24" t="s">
        <v>12</v>
      </c>
      <c r="CD93" s="17">
        <v>52</v>
      </c>
      <c r="CE93" s="16">
        <v>3.3657</v>
      </c>
      <c r="CF93" s="24">
        <v>65.78</v>
      </c>
      <c r="CG93" s="24"/>
      <c r="CH93" s="24"/>
      <c r="CI93" s="24"/>
      <c r="CJ93" s="15"/>
      <c r="CK93" s="15"/>
      <c r="CL93" s="24" t="s">
        <v>13</v>
      </c>
      <c r="CM93" s="24">
        <v>68.48</v>
      </c>
      <c r="CN93" s="24">
        <v>37.79</v>
      </c>
      <c r="CO93" s="24">
        <v>6.09999999999999</v>
      </c>
      <c r="CP93" s="24">
        <v>68.37</v>
      </c>
      <c r="CQ93" s="24"/>
      <c r="CR93" s="24"/>
      <c r="CS93" s="24"/>
      <c r="CT93" s="15"/>
      <c r="CU93" s="15"/>
    </row>
    <row r="94" ht="18.5" customHeight="1" spans="17:99"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24" t="s">
        <v>13</v>
      </c>
      <c r="CD94" s="17">
        <v>55.25</v>
      </c>
      <c r="CE94" s="16">
        <v>4.3118</v>
      </c>
      <c r="CF94" s="24">
        <v>68.37</v>
      </c>
      <c r="CG94" s="24"/>
      <c r="CH94" s="24"/>
      <c r="CI94" s="24"/>
      <c r="CJ94" s="15"/>
      <c r="CK94" s="15"/>
      <c r="CL94" s="24"/>
      <c r="CM94" s="24">
        <v>1</v>
      </c>
      <c r="CN94" s="24">
        <v>2</v>
      </c>
      <c r="CO94" s="24">
        <v>3</v>
      </c>
      <c r="CP94" s="24">
        <v>4</v>
      </c>
      <c r="CQ94" s="24">
        <v>5</v>
      </c>
      <c r="CR94" s="24">
        <v>6</v>
      </c>
      <c r="CS94" s="24"/>
      <c r="CT94" s="15"/>
      <c r="CU94" s="15"/>
    </row>
    <row r="95" ht="117.5" customHeight="1" spans="17:99"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24"/>
      <c r="CD95" s="24"/>
      <c r="CE95" s="24"/>
      <c r="CF95" s="24"/>
      <c r="CG95" s="24"/>
      <c r="CH95" s="24"/>
      <c r="CI95" s="24"/>
      <c r="CJ95" s="15"/>
      <c r="CK95" s="15"/>
      <c r="CL95" s="26"/>
      <c r="CM95" s="26" t="s">
        <v>115</v>
      </c>
      <c r="CN95" s="26" t="s">
        <v>314</v>
      </c>
      <c r="CO95" s="26" t="s">
        <v>44</v>
      </c>
      <c r="CP95" s="26" t="s">
        <v>114</v>
      </c>
      <c r="CQ95" s="26" t="s">
        <v>63</v>
      </c>
      <c r="CR95" s="26" t="s">
        <v>315</v>
      </c>
      <c r="CS95" s="30" t="s">
        <v>320</v>
      </c>
      <c r="CT95" s="15"/>
      <c r="CU95" s="15"/>
    </row>
    <row r="96" ht="51.5" customHeight="1" spans="17:99"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24"/>
      <c r="CD96" s="24"/>
      <c r="CE96" s="24"/>
      <c r="CF96" s="24"/>
      <c r="CG96" s="24"/>
      <c r="CH96" s="24"/>
      <c r="CI96" s="24"/>
      <c r="CJ96" s="15"/>
      <c r="CK96" s="15"/>
      <c r="CL96" s="24" t="s">
        <v>0</v>
      </c>
      <c r="CM96" s="24">
        <v>53.12</v>
      </c>
      <c r="CN96" s="24">
        <v>48.38</v>
      </c>
      <c r="CO96" s="24">
        <v>64.42</v>
      </c>
      <c r="CP96" s="24">
        <v>16.08</v>
      </c>
      <c r="CQ96" s="24">
        <v>77.23</v>
      </c>
      <c r="CR96" s="24">
        <v>86.03</v>
      </c>
      <c r="CS96" s="31" t="s">
        <v>317</v>
      </c>
      <c r="CT96" s="15"/>
      <c r="CU96" s="15"/>
    </row>
    <row r="97" ht="35" customHeight="1" spans="17:99"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24"/>
      <c r="CD97" s="24"/>
      <c r="CE97" s="24"/>
      <c r="CF97" s="24"/>
      <c r="CG97" s="24"/>
      <c r="CH97" s="24"/>
      <c r="CI97" s="24"/>
      <c r="CJ97" s="15"/>
      <c r="CK97" s="15"/>
      <c r="CL97" s="24" t="s">
        <v>1</v>
      </c>
      <c r="CM97" s="24">
        <v>43.97</v>
      </c>
      <c r="CN97" s="24">
        <v>58.66</v>
      </c>
      <c r="CO97" s="24">
        <v>78.03</v>
      </c>
      <c r="CP97" s="24">
        <v>11.68</v>
      </c>
      <c r="CQ97" s="24">
        <v>74.23</v>
      </c>
      <c r="CR97" s="24">
        <v>76.51</v>
      </c>
      <c r="CS97" s="24" t="s">
        <v>321</v>
      </c>
      <c r="CT97" s="15"/>
      <c r="CU97" s="15"/>
    </row>
    <row r="98" ht="35" customHeight="1" spans="17:99"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24"/>
      <c r="CD98" s="24"/>
      <c r="CE98" s="24"/>
      <c r="CF98" s="24"/>
      <c r="CG98" s="24"/>
      <c r="CH98" s="24"/>
      <c r="CI98" s="24"/>
      <c r="CJ98" s="15"/>
      <c r="CK98" s="15"/>
      <c r="CL98" s="24" t="s">
        <v>2</v>
      </c>
      <c r="CM98" s="24">
        <v>56.5</v>
      </c>
      <c r="CN98" s="24">
        <v>52.95</v>
      </c>
      <c r="CO98" s="24">
        <v>45.01</v>
      </c>
      <c r="CP98" s="24">
        <v>19.08</v>
      </c>
      <c r="CQ98" s="24">
        <v>49.54</v>
      </c>
      <c r="CR98" s="24">
        <v>73.22</v>
      </c>
      <c r="CS98" s="24"/>
      <c r="CT98" s="15"/>
      <c r="CU98" s="15"/>
    </row>
    <row r="99" ht="35" customHeight="1" spans="17:99"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24"/>
      <c r="CD99" s="24"/>
      <c r="CE99" s="24"/>
      <c r="CF99" s="24"/>
      <c r="CG99" s="24"/>
      <c r="CH99" s="24"/>
      <c r="CI99" s="24"/>
      <c r="CJ99" s="15"/>
      <c r="CK99" s="15"/>
      <c r="CL99" s="24" t="s">
        <v>3</v>
      </c>
      <c r="CM99" s="24">
        <v>47.99</v>
      </c>
      <c r="CN99" s="24">
        <v>63.97</v>
      </c>
      <c r="CO99" s="24">
        <v>40.01</v>
      </c>
      <c r="CP99" s="24">
        <v>17.92</v>
      </c>
      <c r="CQ99" s="24">
        <v>44.34</v>
      </c>
      <c r="CR99" s="24">
        <v>67.73</v>
      </c>
      <c r="CS99" s="24"/>
      <c r="CT99" s="15"/>
      <c r="CU99" s="15"/>
    </row>
    <row r="100" ht="35" customHeight="1" spans="17:99"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24"/>
      <c r="CD100" s="24"/>
      <c r="CE100" s="24"/>
      <c r="CF100" s="24"/>
      <c r="CG100" s="24"/>
      <c r="CH100" s="24"/>
      <c r="CI100" s="24"/>
      <c r="CJ100" s="15"/>
      <c r="CK100" s="15"/>
      <c r="CL100" s="24" t="s">
        <v>4</v>
      </c>
      <c r="CM100" s="24">
        <v>50.26</v>
      </c>
      <c r="CN100" s="24">
        <v>56.93</v>
      </c>
      <c r="CO100" s="24">
        <v>91.3</v>
      </c>
      <c r="CP100" s="24">
        <v>11.37</v>
      </c>
      <c r="CQ100" s="24">
        <v>60.9</v>
      </c>
      <c r="CR100" s="24">
        <v>72.47</v>
      </c>
      <c r="CS100" s="24"/>
      <c r="CT100" s="15"/>
      <c r="CU100" s="15"/>
    </row>
    <row r="101" ht="68" customHeight="1" spans="17:99"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24"/>
      <c r="CD101" s="24"/>
      <c r="CE101" s="24"/>
      <c r="CF101" s="24"/>
      <c r="CG101" s="24"/>
      <c r="CH101" s="24"/>
      <c r="CI101" s="24"/>
      <c r="CJ101" s="15"/>
      <c r="CK101" s="15"/>
      <c r="CL101" s="24" t="s">
        <v>5</v>
      </c>
      <c r="CM101" s="24">
        <v>68.44</v>
      </c>
      <c r="CN101" s="24">
        <v>63.8</v>
      </c>
      <c r="CO101" s="24">
        <v>94.61</v>
      </c>
      <c r="CP101" s="24">
        <v>15.53</v>
      </c>
      <c r="CQ101" s="24">
        <v>65.19</v>
      </c>
      <c r="CR101" s="24">
        <v>74.99</v>
      </c>
      <c r="CS101" s="24"/>
      <c r="CT101" s="15"/>
      <c r="CU101" s="15"/>
    </row>
    <row r="102" ht="35" customHeight="1" spans="17:99"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24"/>
      <c r="CD102" s="24"/>
      <c r="CE102" s="24"/>
      <c r="CF102" s="24"/>
      <c r="CG102" s="24"/>
      <c r="CH102" s="24"/>
      <c r="CI102" s="24"/>
      <c r="CJ102" s="15"/>
      <c r="CK102" s="15"/>
      <c r="CL102" s="24" t="s">
        <v>6</v>
      </c>
      <c r="CM102" s="24">
        <v>42.73</v>
      </c>
      <c r="CN102" s="24">
        <v>50.72</v>
      </c>
      <c r="CO102" s="24">
        <v>45.6</v>
      </c>
      <c r="CP102" s="24">
        <v>13.57</v>
      </c>
      <c r="CQ102" s="24">
        <v>34.48</v>
      </c>
      <c r="CR102" s="24">
        <v>72.95</v>
      </c>
      <c r="CS102" s="24"/>
      <c r="CT102" s="15"/>
      <c r="CU102" s="15"/>
    </row>
    <row r="103" ht="35" customHeight="1" spans="17:99"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  <c r="BV103" s="15"/>
      <c r="BW103" s="15"/>
      <c r="BX103" s="15"/>
      <c r="BY103" s="15"/>
      <c r="BZ103" s="15"/>
      <c r="CA103" s="15"/>
      <c r="CB103" s="15"/>
      <c r="CC103" s="24"/>
      <c r="CD103" s="24"/>
      <c r="CE103" s="24"/>
      <c r="CF103" s="24"/>
      <c r="CG103" s="24"/>
      <c r="CH103" s="24"/>
      <c r="CI103" s="24"/>
      <c r="CJ103" s="15"/>
      <c r="CK103" s="15"/>
      <c r="CL103" s="24" t="s">
        <v>7</v>
      </c>
      <c r="CM103" s="24">
        <v>43.43</v>
      </c>
      <c r="CN103" s="24">
        <v>60.48</v>
      </c>
      <c r="CO103" s="24">
        <v>27.82</v>
      </c>
      <c r="CP103" s="24">
        <v>19.52</v>
      </c>
      <c r="CQ103" s="24">
        <v>39.26</v>
      </c>
      <c r="CR103" s="24">
        <v>68.16</v>
      </c>
      <c r="CS103" s="24"/>
      <c r="CT103" s="15"/>
      <c r="CU103" s="15"/>
    </row>
    <row r="104" ht="35" customHeight="1" spans="17:99"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24"/>
      <c r="CD104" s="24"/>
      <c r="CE104" s="24"/>
      <c r="CF104" s="24"/>
      <c r="CG104" s="24"/>
      <c r="CH104" s="24"/>
      <c r="CI104" s="24"/>
      <c r="CJ104" s="15"/>
      <c r="CK104" s="15"/>
      <c r="CL104" s="24" t="s">
        <v>8</v>
      </c>
      <c r="CM104" s="24">
        <v>37.54</v>
      </c>
      <c r="CN104" s="24">
        <v>54.62</v>
      </c>
      <c r="CO104" s="24">
        <v>29.13</v>
      </c>
      <c r="CP104" s="24">
        <v>16.88</v>
      </c>
      <c r="CQ104" s="24">
        <v>39.99</v>
      </c>
      <c r="CR104" s="24">
        <v>66.37</v>
      </c>
      <c r="CS104" s="24"/>
      <c r="CT104" s="15"/>
      <c r="CU104" s="15"/>
    </row>
    <row r="105" ht="35" customHeight="1" spans="17:99"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24"/>
      <c r="CD105" s="24"/>
      <c r="CE105" s="24"/>
      <c r="CF105" s="24"/>
      <c r="CG105" s="24"/>
      <c r="CH105" s="24"/>
      <c r="CI105" s="24"/>
      <c r="CJ105" s="15"/>
      <c r="CK105" s="15"/>
      <c r="CL105" s="24" t="s">
        <v>9</v>
      </c>
      <c r="CM105" s="24">
        <v>56.59</v>
      </c>
      <c r="CN105" s="24">
        <v>52.2</v>
      </c>
      <c r="CO105" s="24">
        <v>40.91</v>
      </c>
      <c r="CP105" s="24">
        <v>26.69</v>
      </c>
      <c r="CQ105" s="24">
        <v>38.28</v>
      </c>
      <c r="CR105" s="24">
        <v>71.69</v>
      </c>
      <c r="CS105" s="24"/>
      <c r="CT105" s="15"/>
      <c r="CU105" s="15"/>
    </row>
    <row r="106" ht="35" customHeight="1" spans="17:99"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24"/>
      <c r="CD106" s="24"/>
      <c r="CE106" s="24"/>
      <c r="CF106" s="24"/>
      <c r="CG106" s="24"/>
      <c r="CH106" s="24"/>
      <c r="CI106" s="24"/>
      <c r="CJ106" s="15"/>
      <c r="CK106" s="15"/>
      <c r="CL106" s="24" t="s">
        <v>10</v>
      </c>
      <c r="CM106" s="24">
        <v>53.82</v>
      </c>
      <c r="CN106" s="24">
        <v>52.94</v>
      </c>
      <c r="CO106" s="24">
        <v>38.96</v>
      </c>
      <c r="CP106" s="24">
        <v>22.56</v>
      </c>
      <c r="CQ106" s="24">
        <v>40.69</v>
      </c>
      <c r="CR106" s="24">
        <v>66.63</v>
      </c>
      <c r="CS106" s="24"/>
      <c r="CT106" s="15"/>
      <c r="CU106" s="15"/>
    </row>
    <row r="107" ht="35" customHeight="1" spans="17:99"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24"/>
      <c r="CD107" s="24"/>
      <c r="CE107" s="24"/>
      <c r="CF107" s="24"/>
      <c r="CG107" s="24"/>
      <c r="CH107" s="24"/>
      <c r="CI107" s="24"/>
      <c r="CJ107" s="15"/>
      <c r="CK107" s="15"/>
      <c r="CL107" s="24" t="s">
        <v>11</v>
      </c>
      <c r="CM107" s="24">
        <v>53.41</v>
      </c>
      <c r="CN107" s="24">
        <v>58.55</v>
      </c>
      <c r="CO107" s="24">
        <v>26.24</v>
      </c>
      <c r="CP107" s="24">
        <v>36.34</v>
      </c>
      <c r="CQ107" s="24">
        <v>36.73</v>
      </c>
      <c r="CR107" s="24">
        <v>69.1</v>
      </c>
      <c r="CS107" s="24"/>
      <c r="CT107" s="15"/>
      <c r="CU107" s="15"/>
    </row>
    <row r="108" ht="35" customHeight="1" spans="17:99"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24"/>
      <c r="CD108" s="24"/>
      <c r="CE108" s="24"/>
      <c r="CF108" s="24"/>
      <c r="CG108" s="24"/>
      <c r="CH108" s="24"/>
      <c r="CI108" s="24"/>
      <c r="CJ108" s="15"/>
      <c r="CK108" s="15"/>
      <c r="CL108" s="24" t="s">
        <v>12</v>
      </c>
      <c r="CM108" s="24">
        <v>55.32</v>
      </c>
      <c r="CN108" s="24">
        <v>52</v>
      </c>
      <c r="CO108" s="24">
        <v>33.66</v>
      </c>
      <c r="CP108" s="24">
        <v>25.46</v>
      </c>
      <c r="CQ108" s="24">
        <v>38.19</v>
      </c>
      <c r="CR108" s="24">
        <v>65.78</v>
      </c>
      <c r="CS108" s="24"/>
      <c r="CT108" s="15"/>
      <c r="CU108" s="15"/>
    </row>
    <row r="109" ht="35" customHeight="1" spans="17:99"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24"/>
      <c r="CD109" s="24"/>
      <c r="CE109" s="24"/>
      <c r="CF109" s="24"/>
      <c r="CG109" s="24"/>
      <c r="CH109" s="24"/>
      <c r="CI109" s="24"/>
      <c r="CJ109" s="15"/>
      <c r="CK109" s="15"/>
      <c r="CL109" s="24" t="s">
        <v>13</v>
      </c>
      <c r="CM109" s="24">
        <v>68.48</v>
      </c>
      <c r="CN109" s="24">
        <v>55.25</v>
      </c>
      <c r="CO109" s="24">
        <v>43.12</v>
      </c>
      <c r="CP109" s="24">
        <v>22.77</v>
      </c>
      <c r="CQ109" s="24">
        <v>37.79</v>
      </c>
      <c r="CR109" s="24">
        <v>68.37</v>
      </c>
      <c r="CS109" s="24"/>
      <c r="CT109" s="15"/>
      <c r="CU109" s="15"/>
    </row>
    <row r="110" ht="18.5" customHeight="1" spans="17:99"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</row>
    <row r="111" ht="18.5" customHeight="1" spans="17:99"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</row>
    <row r="112" ht="18.5" customHeight="1" spans="17:99"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24"/>
      <c r="CD112" s="24"/>
      <c r="CE112" s="24"/>
      <c r="CF112" s="24"/>
      <c r="CG112" s="24"/>
      <c r="CH112" s="24"/>
      <c r="CI112" s="24"/>
      <c r="CJ112" s="15"/>
      <c r="CK112" s="15"/>
      <c r="CL112" s="24"/>
      <c r="CM112" s="24">
        <v>1</v>
      </c>
      <c r="CN112" s="24">
        <v>2</v>
      </c>
      <c r="CO112" s="24">
        <v>3</v>
      </c>
      <c r="CP112" s="24">
        <v>4</v>
      </c>
      <c r="CQ112" s="24"/>
      <c r="CR112" s="24"/>
      <c r="CS112" s="24"/>
      <c r="CT112" s="15"/>
      <c r="CU112" s="15"/>
    </row>
    <row r="113" s="8" customFormat="1" ht="196" customHeight="1" spans="17:112"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4"/>
      <c r="CD113" s="34" t="s">
        <v>115</v>
      </c>
      <c r="CE113" s="34" t="s">
        <v>114</v>
      </c>
      <c r="CF113" s="34" t="s">
        <v>63</v>
      </c>
      <c r="CG113" s="34" t="s">
        <v>315</v>
      </c>
      <c r="CJ113" s="33"/>
      <c r="CK113" s="33"/>
      <c r="CL113" s="34"/>
      <c r="CM113" s="34" t="s">
        <v>115</v>
      </c>
      <c r="CN113" s="34" t="s">
        <v>114</v>
      </c>
      <c r="CO113" s="34" t="s">
        <v>63</v>
      </c>
      <c r="CP113" s="34" t="s">
        <v>315</v>
      </c>
      <c r="CQ113" s="36" t="s">
        <v>322</v>
      </c>
      <c r="CR113" s="37"/>
      <c r="CS113" s="37"/>
      <c r="CT113" s="33"/>
      <c r="CU113" s="33"/>
      <c r="CW113" s="37"/>
      <c r="CX113" s="38" t="s">
        <v>314</v>
      </c>
      <c r="CY113" s="38" t="s">
        <v>44</v>
      </c>
      <c r="CZ113" s="39" t="s">
        <v>315</v>
      </c>
      <c r="DA113" s="36" t="s">
        <v>323</v>
      </c>
      <c r="DC113" s="34"/>
      <c r="DD113" s="34"/>
      <c r="DE113" s="34"/>
      <c r="DF113" s="34"/>
      <c r="DG113" s="34"/>
      <c r="DH113" s="36"/>
    </row>
    <row r="114" ht="51.5" customHeight="1" spans="17:112"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24" t="s">
        <v>0</v>
      </c>
      <c r="CD114" s="24">
        <v>160.77</v>
      </c>
      <c r="CE114" s="24">
        <v>16.08</v>
      </c>
      <c r="CF114" s="24">
        <v>77.23</v>
      </c>
      <c r="CG114" s="24">
        <v>86.03</v>
      </c>
      <c r="CH114" s="23" t="s">
        <v>324</v>
      </c>
      <c r="CI114" s="24"/>
      <c r="CJ114" s="15"/>
      <c r="CK114" s="15"/>
      <c r="CL114" s="24" t="s">
        <v>0</v>
      </c>
      <c r="CM114" s="24">
        <v>53.12</v>
      </c>
      <c r="CN114" s="24">
        <v>16.08</v>
      </c>
      <c r="CO114" s="24">
        <v>77.23</v>
      </c>
      <c r="CP114" s="24">
        <v>86.03</v>
      </c>
      <c r="CQ114" s="31" t="s">
        <v>118</v>
      </c>
      <c r="CR114" s="24"/>
      <c r="CS114" s="24"/>
      <c r="CT114" s="15"/>
      <c r="CU114" s="15"/>
      <c r="CW114" s="24" t="s">
        <v>0</v>
      </c>
      <c r="CX114" s="17">
        <v>48.38</v>
      </c>
      <c r="CY114" s="16">
        <v>6.4418</v>
      </c>
      <c r="CZ114" s="24">
        <v>86.03</v>
      </c>
      <c r="DA114" s="31" t="s">
        <v>325</v>
      </c>
      <c r="DC114" s="24"/>
      <c r="DD114" s="24"/>
      <c r="DE114" s="24"/>
      <c r="DF114" s="24"/>
      <c r="DG114" s="24"/>
      <c r="DH114" s="31"/>
    </row>
    <row r="115" ht="35" customHeight="1" spans="17:112"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  <c r="BV115" s="15"/>
      <c r="BW115" s="15"/>
      <c r="BX115" s="15"/>
      <c r="BY115" s="15"/>
      <c r="BZ115" s="15"/>
      <c r="CA115" s="15"/>
      <c r="CB115" s="15"/>
      <c r="CC115" s="24" t="s">
        <v>1</v>
      </c>
      <c r="CD115" s="24">
        <v>116.79</v>
      </c>
      <c r="CE115" s="24">
        <v>11.68</v>
      </c>
      <c r="CF115" s="24">
        <v>74.23</v>
      </c>
      <c r="CG115" s="24">
        <v>76.51</v>
      </c>
      <c r="CH115" s="24"/>
      <c r="CI115" s="24"/>
      <c r="CJ115" s="15"/>
      <c r="CK115" s="15"/>
      <c r="CL115" s="24" t="s">
        <v>1</v>
      </c>
      <c r="CM115" s="24">
        <v>43.97</v>
      </c>
      <c r="CN115" s="24">
        <v>11.68</v>
      </c>
      <c r="CO115" s="24">
        <v>74.23</v>
      </c>
      <c r="CP115" s="24">
        <v>76.51</v>
      </c>
      <c r="CQ115" s="24" t="s">
        <v>326</v>
      </c>
      <c r="CR115" s="24"/>
      <c r="CS115" s="24"/>
      <c r="CT115" s="15"/>
      <c r="CU115" s="15"/>
      <c r="CW115" s="24" t="s">
        <v>1</v>
      </c>
      <c r="CX115" s="17">
        <v>58.66</v>
      </c>
      <c r="CY115" s="16">
        <v>7.8026</v>
      </c>
      <c r="CZ115" s="24">
        <v>76.51</v>
      </c>
      <c r="DC115" s="24"/>
      <c r="DD115" s="24"/>
      <c r="DE115" s="24"/>
      <c r="DF115" s="24"/>
      <c r="DG115" s="24"/>
      <c r="DH115" s="24"/>
    </row>
    <row r="116" ht="35" customHeight="1" spans="17:112"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24" t="s">
        <v>2</v>
      </c>
      <c r="CD116" s="24">
        <v>190.76</v>
      </c>
      <c r="CE116" s="24">
        <v>19.08</v>
      </c>
      <c r="CF116" s="24">
        <v>49.54</v>
      </c>
      <c r="CG116" s="24">
        <v>73.22</v>
      </c>
      <c r="CH116" s="24"/>
      <c r="CI116" s="24"/>
      <c r="CJ116" s="15"/>
      <c r="CK116" s="15"/>
      <c r="CL116" s="24" t="s">
        <v>2</v>
      </c>
      <c r="CM116" s="24">
        <v>56.5</v>
      </c>
      <c r="CN116" s="24">
        <v>19.08</v>
      </c>
      <c r="CO116" s="24">
        <v>49.54</v>
      </c>
      <c r="CP116" s="24">
        <v>73.22</v>
      </c>
      <c r="CQ116" s="24"/>
      <c r="CR116" s="24"/>
      <c r="CS116" s="24"/>
      <c r="CT116" s="15"/>
      <c r="CU116" s="15"/>
      <c r="CW116" s="24" t="s">
        <v>2</v>
      </c>
      <c r="CX116" s="17">
        <v>52.95</v>
      </c>
      <c r="CY116" s="16">
        <v>4.5006</v>
      </c>
      <c r="CZ116" s="24">
        <v>73.22</v>
      </c>
      <c r="DC116" s="24"/>
      <c r="DD116" s="24"/>
      <c r="DE116" s="24"/>
      <c r="DF116" s="24"/>
      <c r="DG116" s="24"/>
      <c r="DH116" s="24"/>
    </row>
    <row r="117" ht="35" customHeight="1" spans="17:112"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  <c r="BU117" s="15"/>
      <c r="BV117" s="15"/>
      <c r="BW117" s="15"/>
      <c r="BX117" s="15"/>
      <c r="BY117" s="15"/>
      <c r="BZ117" s="15"/>
      <c r="CA117" s="15"/>
      <c r="CB117" s="15"/>
      <c r="CC117" s="24" t="s">
        <v>3</v>
      </c>
      <c r="CD117" s="24">
        <v>179.23</v>
      </c>
      <c r="CE117" s="24">
        <v>17.92</v>
      </c>
      <c r="CF117" s="24">
        <v>44.34</v>
      </c>
      <c r="CG117" s="24">
        <v>67.73</v>
      </c>
      <c r="CH117" s="24"/>
      <c r="CI117" s="24"/>
      <c r="CJ117" s="15"/>
      <c r="CK117" s="15"/>
      <c r="CL117" s="24" t="s">
        <v>3</v>
      </c>
      <c r="CM117" s="24">
        <v>47.99</v>
      </c>
      <c r="CN117" s="24">
        <v>17.92</v>
      </c>
      <c r="CO117" s="24">
        <v>44.34</v>
      </c>
      <c r="CP117" s="24">
        <v>67.73</v>
      </c>
      <c r="CQ117" s="24"/>
      <c r="CR117" s="24"/>
      <c r="CS117" s="24"/>
      <c r="CT117" s="15"/>
      <c r="CU117" s="15"/>
      <c r="CW117" s="24" t="s">
        <v>3</v>
      </c>
      <c r="CX117" s="17">
        <v>63.97</v>
      </c>
      <c r="CY117" s="16">
        <v>4.0012</v>
      </c>
      <c r="CZ117" s="24">
        <v>67.73</v>
      </c>
      <c r="DC117" s="24"/>
      <c r="DD117" s="24"/>
      <c r="DE117" s="24"/>
      <c r="DF117" s="24"/>
      <c r="DG117" s="24"/>
      <c r="DH117" s="24"/>
    </row>
    <row r="118" ht="35" customHeight="1" spans="17:112"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24" t="s">
        <v>4</v>
      </c>
      <c r="CD118" s="24">
        <v>113.68</v>
      </c>
      <c r="CE118" s="24">
        <v>11.37</v>
      </c>
      <c r="CF118" s="24">
        <v>60.9</v>
      </c>
      <c r="CG118" s="24">
        <v>72.47</v>
      </c>
      <c r="CH118" s="24"/>
      <c r="CI118" s="24"/>
      <c r="CJ118" s="15"/>
      <c r="CK118" s="15"/>
      <c r="CL118" s="24" t="s">
        <v>4</v>
      </c>
      <c r="CM118" s="24">
        <v>50.26</v>
      </c>
      <c r="CN118" s="24">
        <v>11.37</v>
      </c>
      <c r="CO118" s="24">
        <v>60.9</v>
      </c>
      <c r="CP118" s="24">
        <v>72.47</v>
      </c>
      <c r="CQ118" s="24"/>
      <c r="CR118" s="24"/>
      <c r="CS118" s="24"/>
      <c r="CT118" s="15"/>
      <c r="CU118" s="15"/>
      <c r="CW118" s="24" t="s">
        <v>4</v>
      </c>
      <c r="CX118" s="17">
        <v>56.93</v>
      </c>
      <c r="CY118" s="16">
        <v>9.1297</v>
      </c>
      <c r="CZ118" s="24">
        <v>72.47</v>
      </c>
      <c r="DC118" s="24"/>
      <c r="DD118" s="24"/>
      <c r="DE118" s="24"/>
      <c r="DF118" s="24"/>
      <c r="DG118" s="24"/>
      <c r="DH118" s="24"/>
    </row>
    <row r="119" ht="68" customHeight="1" spans="17:112"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24" t="s">
        <v>5</v>
      </c>
      <c r="CD119" s="24">
        <v>155.27</v>
      </c>
      <c r="CE119" s="24">
        <v>15.53</v>
      </c>
      <c r="CF119" s="24">
        <v>65.19</v>
      </c>
      <c r="CG119" s="24">
        <v>74.99</v>
      </c>
      <c r="CH119" s="24"/>
      <c r="CI119" s="24"/>
      <c r="CJ119" s="15"/>
      <c r="CK119" s="15"/>
      <c r="CL119" s="24" t="s">
        <v>5</v>
      </c>
      <c r="CM119" s="24">
        <v>68.44</v>
      </c>
      <c r="CN119" s="24">
        <v>15.53</v>
      </c>
      <c r="CO119" s="24">
        <v>65.19</v>
      </c>
      <c r="CP119" s="24">
        <v>74.99</v>
      </c>
      <c r="CQ119" s="24"/>
      <c r="CR119" s="24"/>
      <c r="CS119" s="24"/>
      <c r="CT119" s="15"/>
      <c r="CU119" s="15"/>
      <c r="CW119" s="24" t="s">
        <v>5</v>
      </c>
      <c r="CX119" s="17">
        <v>63.8</v>
      </c>
      <c r="CY119" s="16">
        <v>9.4613</v>
      </c>
      <c r="CZ119" s="24">
        <v>74.99</v>
      </c>
      <c r="DC119" s="24"/>
      <c r="DD119" s="24"/>
      <c r="DE119" s="24"/>
      <c r="DF119" s="24"/>
      <c r="DG119" s="24"/>
      <c r="DH119" s="24"/>
    </row>
    <row r="120" ht="35" customHeight="1" spans="17:112"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24" t="s">
        <v>6</v>
      </c>
      <c r="CD120" s="24">
        <v>135.68</v>
      </c>
      <c r="CE120" s="24">
        <v>13.57</v>
      </c>
      <c r="CF120" s="24">
        <v>34.48</v>
      </c>
      <c r="CG120" s="24">
        <v>72.95</v>
      </c>
      <c r="CH120" s="24"/>
      <c r="CI120" s="24"/>
      <c r="CJ120" s="15"/>
      <c r="CK120" s="15"/>
      <c r="CL120" s="24" t="s">
        <v>6</v>
      </c>
      <c r="CM120" s="24">
        <v>42.73</v>
      </c>
      <c r="CN120" s="24">
        <v>13.57</v>
      </c>
      <c r="CO120" s="24">
        <v>34.48</v>
      </c>
      <c r="CP120" s="24">
        <v>72.95</v>
      </c>
      <c r="CQ120" s="24"/>
      <c r="CR120" s="24"/>
      <c r="CS120" s="24"/>
      <c r="CT120" s="15"/>
      <c r="CU120" s="15"/>
      <c r="CW120" s="24" t="s">
        <v>6</v>
      </c>
      <c r="CX120" s="17">
        <v>50.72</v>
      </c>
      <c r="CY120" s="16">
        <v>4.5595</v>
      </c>
      <c r="CZ120" s="24">
        <v>72.95</v>
      </c>
      <c r="DC120" s="24"/>
      <c r="DD120" s="24"/>
      <c r="DE120" s="24"/>
      <c r="DF120" s="24"/>
      <c r="DG120" s="24"/>
      <c r="DH120" s="24"/>
    </row>
    <row r="121" ht="35" customHeight="1" spans="17:112"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24" t="s">
        <v>7</v>
      </c>
      <c r="CD121" s="24">
        <v>195.17</v>
      </c>
      <c r="CE121" s="24">
        <v>19.52</v>
      </c>
      <c r="CF121" s="24">
        <v>39.26</v>
      </c>
      <c r="CG121" s="24">
        <v>68.16</v>
      </c>
      <c r="CH121" s="24"/>
      <c r="CI121" s="24"/>
      <c r="CJ121" s="15"/>
      <c r="CK121" s="15"/>
      <c r="CL121" s="24" t="s">
        <v>7</v>
      </c>
      <c r="CM121" s="24">
        <v>43.43</v>
      </c>
      <c r="CN121" s="24">
        <v>19.52</v>
      </c>
      <c r="CO121" s="24">
        <v>39.26</v>
      </c>
      <c r="CP121" s="24">
        <v>68.16</v>
      </c>
      <c r="CQ121" s="24"/>
      <c r="CR121" s="24"/>
      <c r="CS121" s="24"/>
      <c r="CT121" s="15"/>
      <c r="CU121" s="15"/>
      <c r="CW121" s="24" t="s">
        <v>7</v>
      </c>
      <c r="CX121" s="17">
        <v>60.48</v>
      </c>
      <c r="CY121" s="16">
        <v>2.782</v>
      </c>
      <c r="CZ121" s="24">
        <v>68.16</v>
      </c>
      <c r="DC121" s="24"/>
      <c r="DD121" s="24"/>
      <c r="DE121" s="24"/>
      <c r="DF121" s="24"/>
      <c r="DG121" s="24"/>
      <c r="DH121" s="24"/>
    </row>
    <row r="122" ht="35" customHeight="1" spans="17:112"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24" t="s">
        <v>8</v>
      </c>
      <c r="CD122" s="24">
        <v>168.8</v>
      </c>
      <c r="CE122" s="24">
        <v>16.88</v>
      </c>
      <c r="CF122" s="24">
        <v>39.99</v>
      </c>
      <c r="CG122" s="24">
        <v>66.37</v>
      </c>
      <c r="CH122" s="24"/>
      <c r="CI122" s="24"/>
      <c r="CJ122" s="15"/>
      <c r="CK122" s="15"/>
      <c r="CL122" s="24" t="s">
        <v>8</v>
      </c>
      <c r="CM122" s="24">
        <v>37.54</v>
      </c>
      <c r="CN122" s="24">
        <v>16.88</v>
      </c>
      <c r="CO122" s="24">
        <v>39.99</v>
      </c>
      <c r="CP122" s="24">
        <v>66.37</v>
      </c>
      <c r="CQ122" s="24"/>
      <c r="CR122" s="24"/>
      <c r="CS122" s="24"/>
      <c r="CT122" s="15"/>
      <c r="CU122" s="15"/>
      <c r="CW122" s="24" t="s">
        <v>8</v>
      </c>
      <c r="CX122" s="17">
        <v>54.62</v>
      </c>
      <c r="CY122" s="16">
        <v>2.9134</v>
      </c>
      <c r="CZ122" s="24">
        <v>66.37</v>
      </c>
      <c r="DC122" s="24"/>
      <c r="DD122" s="24"/>
      <c r="DE122" s="24"/>
      <c r="DF122" s="24"/>
      <c r="DG122" s="24"/>
      <c r="DH122" s="24"/>
    </row>
    <row r="123" ht="35" customHeight="1" spans="17:112"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24" t="s">
        <v>9</v>
      </c>
      <c r="CD123" s="24">
        <v>266.86</v>
      </c>
      <c r="CE123" s="24">
        <v>26.69</v>
      </c>
      <c r="CF123" s="24">
        <v>38.28</v>
      </c>
      <c r="CG123" s="24">
        <v>71.69</v>
      </c>
      <c r="CH123" s="24"/>
      <c r="CI123" s="24"/>
      <c r="CJ123" s="15"/>
      <c r="CK123" s="15"/>
      <c r="CL123" s="24" t="s">
        <v>9</v>
      </c>
      <c r="CM123" s="24">
        <v>56.59</v>
      </c>
      <c r="CN123" s="24">
        <v>26.69</v>
      </c>
      <c r="CO123" s="24">
        <v>38.28</v>
      </c>
      <c r="CP123" s="24">
        <v>71.69</v>
      </c>
      <c r="CQ123" s="24"/>
      <c r="CR123" s="24"/>
      <c r="CS123" s="24"/>
      <c r="CT123" s="15"/>
      <c r="CU123" s="15"/>
      <c r="CW123" s="24" t="s">
        <v>9</v>
      </c>
      <c r="CX123" s="17">
        <v>52.2</v>
      </c>
      <c r="CY123" s="16">
        <v>4.0914</v>
      </c>
      <c r="CZ123" s="24">
        <v>71.69</v>
      </c>
      <c r="DC123" s="24"/>
      <c r="DD123" s="24"/>
      <c r="DE123" s="24"/>
      <c r="DF123" s="24"/>
      <c r="DG123" s="24"/>
      <c r="DH123" s="24"/>
    </row>
    <row r="124" ht="35" customHeight="1" spans="17:112"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24" t="s">
        <v>10</v>
      </c>
      <c r="CD124" s="24">
        <v>225.62</v>
      </c>
      <c r="CE124" s="24">
        <v>22.56</v>
      </c>
      <c r="CF124" s="24">
        <v>40.69</v>
      </c>
      <c r="CG124" s="24">
        <v>66.63</v>
      </c>
      <c r="CH124" s="24"/>
      <c r="CI124" s="24"/>
      <c r="CJ124" s="15"/>
      <c r="CK124" s="15"/>
      <c r="CL124" s="24" t="s">
        <v>10</v>
      </c>
      <c r="CM124" s="24">
        <v>53.82</v>
      </c>
      <c r="CN124" s="24">
        <v>22.56</v>
      </c>
      <c r="CO124" s="24">
        <v>40.69</v>
      </c>
      <c r="CP124" s="24">
        <v>66.63</v>
      </c>
      <c r="CQ124" s="24"/>
      <c r="CR124" s="24"/>
      <c r="CS124" s="24"/>
      <c r="CT124" s="15"/>
      <c r="CU124" s="15"/>
      <c r="CW124" s="24" t="s">
        <v>10</v>
      </c>
      <c r="CX124" s="17">
        <v>52.94</v>
      </c>
      <c r="CY124" s="16">
        <v>3.896</v>
      </c>
      <c r="CZ124" s="24">
        <v>66.63</v>
      </c>
      <c r="DC124" s="24"/>
      <c r="DD124" s="24"/>
      <c r="DE124" s="24"/>
      <c r="DF124" s="24"/>
      <c r="DG124" s="24"/>
      <c r="DH124" s="24"/>
    </row>
    <row r="125" ht="35" customHeight="1" spans="17:112"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24" t="s">
        <v>11</v>
      </c>
      <c r="CD125" s="24">
        <v>363.38</v>
      </c>
      <c r="CE125" s="24">
        <v>36.34</v>
      </c>
      <c r="CF125" s="24">
        <v>36.73</v>
      </c>
      <c r="CG125" s="24">
        <v>69.1</v>
      </c>
      <c r="CH125" s="24"/>
      <c r="CI125" s="24"/>
      <c r="CJ125" s="15"/>
      <c r="CK125" s="15"/>
      <c r="CL125" s="24" t="s">
        <v>11</v>
      </c>
      <c r="CM125" s="24">
        <v>53.41</v>
      </c>
      <c r="CN125" s="24">
        <v>36.34</v>
      </c>
      <c r="CO125" s="24">
        <v>36.73</v>
      </c>
      <c r="CP125" s="24">
        <v>69.1</v>
      </c>
      <c r="CQ125" s="24"/>
      <c r="CR125" s="24"/>
      <c r="CS125" s="24"/>
      <c r="CT125" s="15"/>
      <c r="CU125" s="15"/>
      <c r="CW125" s="24" t="s">
        <v>11</v>
      </c>
      <c r="CX125" s="17">
        <v>58.55</v>
      </c>
      <c r="CY125" s="16">
        <v>2.6242</v>
      </c>
      <c r="CZ125" s="24">
        <v>69.1</v>
      </c>
      <c r="DC125" s="24"/>
      <c r="DD125" s="24"/>
      <c r="DE125" s="24"/>
      <c r="DF125" s="24"/>
      <c r="DG125" s="24"/>
      <c r="DH125" s="24"/>
    </row>
    <row r="126" ht="35" customHeight="1" spans="17:112"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24" t="s">
        <v>12</v>
      </c>
      <c r="CD126" s="24">
        <v>254.61</v>
      </c>
      <c r="CE126" s="24">
        <v>25.46</v>
      </c>
      <c r="CF126" s="24">
        <v>38.19</v>
      </c>
      <c r="CG126" s="24">
        <v>65.78</v>
      </c>
      <c r="CH126" s="24"/>
      <c r="CI126" s="24"/>
      <c r="CJ126" s="15"/>
      <c r="CK126" s="15"/>
      <c r="CL126" s="24" t="s">
        <v>12</v>
      </c>
      <c r="CM126" s="24">
        <v>55.32</v>
      </c>
      <c r="CN126" s="24">
        <v>25.46</v>
      </c>
      <c r="CO126" s="24">
        <v>38.19</v>
      </c>
      <c r="CP126" s="24">
        <v>65.78</v>
      </c>
      <c r="CQ126" s="24"/>
      <c r="CR126" s="24"/>
      <c r="CS126" s="24"/>
      <c r="CT126" s="15"/>
      <c r="CU126" s="15"/>
      <c r="CW126" s="24" t="s">
        <v>12</v>
      </c>
      <c r="CX126" s="17">
        <v>52</v>
      </c>
      <c r="CY126" s="16">
        <v>3.3657</v>
      </c>
      <c r="CZ126" s="24">
        <v>65.78</v>
      </c>
      <c r="DC126" s="24"/>
      <c r="DD126" s="24"/>
      <c r="DE126" s="24"/>
      <c r="DF126" s="24"/>
      <c r="DG126" s="24"/>
      <c r="DH126" s="24"/>
    </row>
    <row r="127" ht="35" customHeight="1" spans="17:112"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24" t="s">
        <v>13</v>
      </c>
      <c r="CD127" s="24">
        <v>227.66</v>
      </c>
      <c r="CE127" s="24">
        <v>22.77</v>
      </c>
      <c r="CF127" s="24">
        <v>37.79</v>
      </c>
      <c r="CG127" s="24">
        <v>68.37</v>
      </c>
      <c r="CH127" s="24"/>
      <c r="CI127" s="24"/>
      <c r="CJ127" s="15"/>
      <c r="CK127" s="15"/>
      <c r="CL127" s="24" t="s">
        <v>13</v>
      </c>
      <c r="CM127" s="24">
        <v>68.48</v>
      </c>
      <c r="CN127" s="24">
        <v>22.77</v>
      </c>
      <c r="CO127" s="24">
        <v>37.79</v>
      </c>
      <c r="CP127" s="24">
        <v>68.37</v>
      </c>
      <c r="CQ127" s="24"/>
      <c r="CR127" s="24"/>
      <c r="CS127" s="24"/>
      <c r="CT127" s="15"/>
      <c r="CU127" s="15"/>
      <c r="CW127" s="24" t="s">
        <v>13</v>
      </c>
      <c r="CX127" s="17">
        <v>55.25</v>
      </c>
      <c r="CY127" s="16">
        <v>4.3118</v>
      </c>
      <c r="CZ127" s="24">
        <v>68.37</v>
      </c>
      <c r="DC127" s="24"/>
      <c r="DD127" s="24"/>
      <c r="DE127" s="24"/>
      <c r="DF127" s="24"/>
      <c r="DG127" s="24"/>
      <c r="DH127" s="24"/>
    </row>
    <row r="128" ht="18.5" customHeight="1" spans="17:99"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</row>
    <row r="129" ht="18.5" customHeight="1" spans="17:99"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24"/>
      <c r="CD129" s="24"/>
      <c r="CE129" s="24"/>
      <c r="CF129" s="24"/>
      <c r="CG129" s="24"/>
      <c r="CH129" s="24"/>
      <c r="CI129" s="24"/>
      <c r="CJ129" s="15"/>
      <c r="CK129" s="15"/>
      <c r="CL129" s="24"/>
      <c r="CM129" s="24">
        <v>1</v>
      </c>
      <c r="CN129" s="24">
        <v>2</v>
      </c>
      <c r="CO129" s="24">
        <v>3</v>
      </c>
      <c r="CP129" s="24">
        <v>4</v>
      </c>
      <c r="CQ129" s="24"/>
      <c r="CR129" s="24"/>
      <c r="CS129" s="24"/>
      <c r="CT129" s="15"/>
      <c r="CU129" s="15"/>
    </row>
    <row r="130" ht="117.5" customHeight="1" spans="17:99"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26"/>
      <c r="CD130" s="26" t="s">
        <v>115</v>
      </c>
      <c r="CE130" s="26" t="s">
        <v>114</v>
      </c>
      <c r="CF130" s="26" t="s">
        <v>63</v>
      </c>
      <c r="CG130" s="26" t="s">
        <v>315</v>
      </c>
      <c r="CH130" s="30" t="s">
        <v>322</v>
      </c>
      <c r="CJ130" s="15"/>
      <c r="CK130" s="15"/>
      <c r="CL130" s="26"/>
      <c r="CM130" s="26" t="s">
        <v>115</v>
      </c>
      <c r="CN130" s="26" t="s">
        <v>314</v>
      </c>
      <c r="CO130" s="26" t="s">
        <v>114</v>
      </c>
      <c r="CP130" s="26" t="s">
        <v>315</v>
      </c>
      <c r="CQ130" s="30" t="s">
        <v>327</v>
      </c>
      <c r="CR130" s="24"/>
      <c r="CS130" s="24"/>
      <c r="CT130" s="15"/>
      <c r="CU130" s="15"/>
    </row>
    <row r="131" ht="51.5" customHeight="1" spans="17:99"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24" t="s">
        <v>0</v>
      </c>
      <c r="CD131" s="24">
        <f>ROUND(CD114/10,2)</f>
        <v>16.08</v>
      </c>
      <c r="CE131" s="24">
        <v>16.08</v>
      </c>
      <c r="CF131" s="24">
        <v>77.23</v>
      </c>
      <c r="CG131" s="24">
        <v>86.03</v>
      </c>
      <c r="CH131" s="31" t="s">
        <v>118</v>
      </c>
      <c r="CI131" s="24"/>
      <c r="CJ131" s="15"/>
      <c r="CK131" s="15"/>
      <c r="CL131" s="24" t="s">
        <v>0</v>
      </c>
      <c r="CM131" s="24">
        <v>53.12</v>
      </c>
      <c r="CN131" s="24">
        <v>48.38</v>
      </c>
      <c r="CO131" s="24">
        <v>16.08</v>
      </c>
      <c r="CP131" s="24">
        <v>86.03</v>
      </c>
      <c r="CQ131" s="31" t="s">
        <v>317</v>
      </c>
      <c r="CR131" s="24"/>
      <c r="CS131" s="24"/>
      <c r="CT131" s="15"/>
      <c r="CU131" s="15"/>
    </row>
    <row r="132" ht="35" customHeight="1" spans="17:99"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24" t="s">
        <v>1</v>
      </c>
      <c r="CD132" s="24">
        <f t="shared" ref="CD132:CD144" si="105">ROUND(CD115/10,2)</f>
        <v>11.68</v>
      </c>
      <c r="CE132" s="24">
        <v>11.68</v>
      </c>
      <c r="CF132" s="24">
        <v>74.23</v>
      </c>
      <c r="CG132" s="24">
        <v>76.51</v>
      </c>
      <c r="CH132" s="24" t="s">
        <v>328</v>
      </c>
      <c r="CI132" s="24"/>
      <c r="CJ132" s="15"/>
      <c r="CK132" s="15"/>
      <c r="CL132" s="24" t="s">
        <v>1</v>
      </c>
      <c r="CM132" s="24">
        <v>43.97</v>
      </c>
      <c r="CN132" s="24">
        <v>58.66</v>
      </c>
      <c r="CO132" s="24">
        <v>11.68</v>
      </c>
      <c r="CP132" s="24">
        <v>76.51</v>
      </c>
      <c r="CQ132" s="24" t="s">
        <v>329</v>
      </c>
      <c r="CR132" s="24"/>
      <c r="CS132" s="24"/>
      <c r="CT132" s="15"/>
      <c r="CU132" s="15"/>
    </row>
    <row r="133" ht="35" customHeight="1" spans="17:99"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24" t="s">
        <v>2</v>
      </c>
      <c r="CD133" s="24">
        <f t="shared" si="105"/>
        <v>19.08</v>
      </c>
      <c r="CE133" s="24">
        <v>19.08</v>
      </c>
      <c r="CF133" s="24">
        <v>49.54</v>
      </c>
      <c r="CG133" s="24">
        <v>73.22</v>
      </c>
      <c r="CH133" s="23" t="s">
        <v>324</v>
      </c>
      <c r="CI133" s="24"/>
      <c r="CJ133" s="15"/>
      <c r="CK133" s="15"/>
      <c r="CL133" s="24" t="s">
        <v>2</v>
      </c>
      <c r="CM133" s="24">
        <v>56.5</v>
      </c>
      <c r="CN133" s="24">
        <v>52.95</v>
      </c>
      <c r="CO133" s="24">
        <v>19.08</v>
      </c>
      <c r="CP133" s="24">
        <v>73.22</v>
      </c>
      <c r="CQ133" s="24"/>
      <c r="CR133" s="24"/>
      <c r="CS133" s="24"/>
      <c r="CT133" s="15"/>
      <c r="CU133" s="15"/>
    </row>
    <row r="134" ht="35" customHeight="1" spans="17:99"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24" t="s">
        <v>3</v>
      </c>
      <c r="CD134" s="24">
        <f t="shared" si="105"/>
        <v>17.92</v>
      </c>
      <c r="CE134" s="24">
        <v>17.92</v>
      </c>
      <c r="CF134" s="24">
        <v>44.34</v>
      </c>
      <c r="CG134" s="24">
        <v>67.73</v>
      </c>
      <c r="CH134" s="24"/>
      <c r="CI134" s="24"/>
      <c r="CJ134" s="15"/>
      <c r="CK134" s="15"/>
      <c r="CL134" s="24" t="s">
        <v>3</v>
      </c>
      <c r="CM134" s="24">
        <v>47.99</v>
      </c>
      <c r="CN134" s="24">
        <v>63.97</v>
      </c>
      <c r="CO134" s="24">
        <v>17.92</v>
      </c>
      <c r="CP134" s="24">
        <v>67.73</v>
      </c>
      <c r="CQ134" s="24"/>
      <c r="CR134" s="24"/>
      <c r="CS134" s="24"/>
      <c r="CT134" s="15"/>
      <c r="CU134" s="15"/>
    </row>
    <row r="135" ht="35" customHeight="1" spans="17:99"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24" t="s">
        <v>4</v>
      </c>
      <c r="CD135" s="24">
        <f t="shared" si="105"/>
        <v>11.37</v>
      </c>
      <c r="CE135" s="24">
        <v>11.37</v>
      </c>
      <c r="CF135" s="24">
        <v>60.9</v>
      </c>
      <c r="CG135" s="24">
        <v>72.47</v>
      </c>
      <c r="CH135" s="24"/>
      <c r="CI135" s="24"/>
      <c r="CJ135" s="15"/>
      <c r="CK135" s="15"/>
      <c r="CL135" s="24" t="s">
        <v>4</v>
      </c>
      <c r="CM135" s="24">
        <v>50.26</v>
      </c>
      <c r="CN135" s="24">
        <v>56.93</v>
      </c>
      <c r="CO135" s="24">
        <v>11.37</v>
      </c>
      <c r="CP135" s="24">
        <v>72.47</v>
      </c>
      <c r="CQ135" s="24"/>
      <c r="CR135" s="24"/>
      <c r="CS135" s="24"/>
      <c r="CT135" s="15"/>
      <c r="CU135" s="15"/>
    </row>
    <row r="136" ht="68" customHeight="1" spans="17:99"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24" t="s">
        <v>5</v>
      </c>
      <c r="CD136" s="24">
        <f t="shared" si="105"/>
        <v>15.53</v>
      </c>
      <c r="CE136" s="24">
        <v>15.53</v>
      </c>
      <c r="CF136" s="24">
        <v>65.19</v>
      </c>
      <c r="CG136" s="24">
        <v>74.99</v>
      </c>
      <c r="CH136" s="24"/>
      <c r="CI136" s="24"/>
      <c r="CJ136" s="15"/>
      <c r="CK136" s="15"/>
      <c r="CL136" s="24" t="s">
        <v>5</v>
      </c>
      <c r="CM136" s="24">
        <v>68.44</v>
      </c>
      <c r="CN136" s="24">
        <v>63.8</v>
      </c>
      <c r="CO136" s="24">
        <v>15.53</v>
      </c>
      <c r="CP136" s="24">
        <v>74.99</v>
      </c>
      <c r="CQ136" s="24"/>
      <c r="CR136" s="24"/>
      <c r="CS136" s="24"/>
      <c r="CT136" s="15"/>
      <c r="CU136" s="15"/>
    </row>
    <row r="137" ht="35" customHeight="1" spans="17:99"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24" t="s">
        <v>6</v>
      </c>
      <c r="CD137" s="24">
        <f t="shared" si="105"/>
        <v>13.57</v>
      </c>
      <c r="CE137" s="24">
        <v>13.57</v>
      </c>
      <c r="CF137" s="24">
        <v>34.48</v>
      </c>
      <c r="CG137" s="24">
        <v>72.95</v>
      </c>
      <c r="CH137" s="24"/>
      <c r="CI137" s="24"/>
      <c r="CJ137" s="15"/>
      <c r="CK137" s="15"/>
      <c r="CL137" s="24" t="s">
        <v>6</v>
      </c>
      <c r="CM137" s="24">
        <v>42.73</v>
      </c>
      <c r="CN137" s="24">
        <v>50.72</v>
      </c>
      <c r="CO137" s="24">
        <v>13.57</v>
      </c>
      <c r="CP137" s="24">
        <v>72.95</v>
      </c>
      <c r="CQ137" s="24"/>
      <c r="CR137" s="24"/>
      <c r="CS137" s="24"/>
      <c r="CT137" s="15"/>
      <c r="CU137" s="15"/>
    </row>
    <row r="138" ht="35" customHeight="1" spans="17:99"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24" t="s">
        <v>7</v>
      </c>
      <c r="CD138" s="24">
        <f t="shared" si="105"/>
        <v>19.52</v>
      </c>
      <c r="CE138" s="24">
        <v>19.52</v>
      </c>
      <c r="CF138" s="24">
        <v>39.26</v>
      </c>
      <c r="CG138" s="24">
        <v>68.16</v>
      </c>
      <c r="CH138" s="24"/>
      <c r="CI138" s="24"/>
      <c r="CJ138" s="15"/>
      <c r="CK138" s="15"/>
      <c r="CL138" s="24" t="s">
        <v>7</v>
      </c>
      <c r="CM138" s="24">
        <v>43.43</v>
      </c>
      <c r="CN138" s="24">
        <v>60.48</v>
      </c>
      <c r="CO138" s="24">
        <v>19.52</v>
      </c>
      <c r="CP138" s="24">
        <v>68.16</v>
      </c>
      <c r="CQ138" s="24"/>
      <c r="CR138" s="24"/>
      <c r="CS138" s="24"/>
      <c r="CT138" s="15"/>
      <c r="CU138" s="15"/>
    </row>
    <row r="139" ht="35" customHeight="1" spans="17:99"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24" t="s">
        <v>8</v>
      </c>
      <c r="CD139" s="24">
        <f t="shared" si="105"/>
        <v>16.88</v>
      </c>
      <c r="CE139" s="24">
        <v>16.88</v>
      </c>
      <c r="CF139" s="24">
        <v>39.99</v>
      </c>
      <c r="CG139" s="24">
        <v>66.37</v>
      </c>
      <c r="CH139" s="24"/>
      <c r="CI139" s="24"/>
      <c r="CJ139" s="15"/>
      <c r="CK139" s="15"/>
      <c r="CL139" s="24" t="s">
        <v>8</v>
      </c>
      <c r="CM139" s="24">
        <v>37.54</v>
      </c>
      <c r="CN139" s="24">
        <v>54.62</v>
      </c>
      <c r="CO139" s="24">
        <v>16.88</v>
      </c>
      <c r="CP139" s="24">
        <v>66.37</v>
      </c>
      <c r="CQ139" s="24"/>
      <c r="CR139" s="24"/>
      <c r="CS139" s="24"/>
      <c r="CT139" s="15"/>
      <c r="CU139" s="15"/>
    </row>
    <row r="140" ht="35" customHeight="1" spans="17:99"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24" t="s">
        <v>9</v>
      </c>
      <c r="CD140" s="24">
        <f t="shared" si="105"/>
        <v>26.69</v>
      </c>
      <c r="CE140" s="24">
        <v>26.69</v>
      </c>
      <c r="CF140" s="24">
        <v>38.28</v>
      </c>
      <c r="CG140" s="24">
        <v>71.69</v>
      </c>
      <c r="CH140" s="24"/>
      <c r="CI140" s="24"/>
      <c r="CJ140" s="15"/>
      <c r="CK140" s="15"/>
      <c r="CL140" s="24" t="s">
        <v>9</v>
      </c>
      <c r="CM140" s="24">
        <v>56.59</v>
      </c>
      <c r="CN140" s="24">
        <v>52.2</v>
      </c>
      <c r="CO140" s="24">
        <v>26.69</v>
      </c>
      <c r="CP140" s="24">
        <v>71.69</v>
      </c>
      <c r="CQ140" s="24"/>
      <c r="CR140" s="24"/>
      <c r="CS140" s="24"/>
      <c r="CT140" s="15"/>
      <c r="CU140" s="15"/>
    </row>
    <row r="141" ht="35" customHeight="1" spans="17:99"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24" t="s">
        <v>10</v>
      </c>
      <c r="CD141" s="24">
        <f t="shared" si="105"/>
        <v>22.56</v>
      </c>
      <c r="CE141" s="24">
        <v>22.56</v>
      </c>
      <c r="CF141" s="24">
        <v>40.69</v>
      </c>
      <c r="CG141" s="24">
        <v>66.63</v>
      </c>
      <c r="CH141" s="24"/>
      <c r="CI141" s="24"/>
      <c r="CJ141" s="15"/>
      <c r="CK141" s="15"/>
      <c r="CL141" s="24" t="s">
        <v>10</v>
      </c>
      <c r="CM141" s="24">
        <v>53.82</v>
      </c>
      <c r="CN141" s="24">
        <v>52.94</v>
      </c>
      <c r="CO141" s="24">
        <v>22.56</v>
      </c>
      <c r="CP141" s="24">
        <v>66.63</v>
      </c>
      <c r="CQ141" s="24"/>
      <c r="CR141" s="24"/>
      <c r="CS141" s="24"/>
      <c r="CT141" s="15"/>
      <c r="CU141" s="15"/>
    </row>
    <row r="142" ht="35" customHeight="1" spans="17:99"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24" t="s">
        <v>11</v>
      </c>
      <c r="CD142" s="24">
        <f t="shared" si="105"/>
        <v>36.34</v>
      </c>
      <c r="CE142" s="24">
        <v>36.34</v>
      </c>
      <c r="CF142" s="24">
        <v>36.73</v>
      </c>
      <c r="CG142" s="24">
        <v>69.1</v>
      </c>
      <c r="CH142" s="24"/>
      <c r="CI142" s="24"/>
      <c r="CJ142" s="15"/>
      <c r="CK142" s="15"/>
      <c r="CL142" s="24" t="s">
        <v>11</v>
      </c>
      <c r="CM142" s="24">
        <v>53.41</v>
      </c>
      <c r="CN142" s="24">
        <v>58.55</v>
      </c>
      <c r="CO142" s="24">
        <v>36.34</v>
      </c>
      <c r="CP142" s="24">
        <v>69.1</v>
      </c>
      <c r="CQ142" s="24"/>
      <c r="CR142" s="24"/>
      <c r="CS142" s="24"/>
      <c r="CT142" s="15"/>
      <c r="CU142" s="15"/>
    </row>
    <row r="143" ht="35" customHeight="1" spans="17:99"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24" t="s">
        <v>12</v>
      </c>
      <c r="CD143" s="24">
        <f t="shared" si="105"/>
        <v>25.46</v>
      </c>
      <c r="CE143" s="24">
        <v>25.46</v>
      </c>
      <c r="CF143" s="24">
        <v>38.19</v>
      </c>
      <c r="CG143" s="24">
        <v>65.78</v>
      </c>
      <c r="CH143" s="24"/>
      <c r="CI143" s="24"/>
      <c r="CJ143" s="15"/>
      <c r="CK143" s="15"/>
      <c r="CL143" s="24" t="s">
        <v>12</v>
      </c>
      <c r="CM143" s="24">
        <v>55.32</v>
      </c>
      <c r="CN143" s="24">
        <v>52</v>
      </c>
      <c r="CO143" s="24">
        <v>25.46</v>
      </c>
      <c r="CP143" s="24">
        <v>65.78</v>
      </c>
      <c r="CQ143" s="24"/>
      <c r="CR143" s="24"/>
      <c r="CS143" s="24"/>
      <c r="CT143" s="15"/>
      <c r="CU143" s="15"/>
    </row>
    <row r="144" ht="35" customHeight="1" spans="17:99"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24" t="s">
        <v>13</v>
      </c>
      <c r="CD144" s="24">
        <f t="shared" si="105"/>
        <v>22.77</v>
      </c>
      <c r="CE144" s="24">
        <v>22.77</v>
      </c>
      <c r="CF144" s="24">
        <v>37.79</v>
      </c>
      <c r="CG144" s="24">
        <v>68.37</v>
      </c>
      <c r="CH144" s="24"/>
      <c r="CI144" s="24"/>
      <c r="CJ144" s="15"/>
      <c r="CK144" s="15"/>
      <c r="CL144" s="24" t="s">
        <v>13</v>
      </c>
      <c r="CM144" s="24">
        <v>68.48</v>
      </c>
      <c r="CN144" s="24">
        <v>55.25</v>
      </c>
      <c r="CO144" s="24">
        <v>22.77</v>
      </c>
      <c r="CP144" s="24">
        <v>68.37</v>
      </c>
      <c r="CQ144" s="24"/>
      <c r="CR144" s="24"/>
      <c r="CS144" s="24"/>
      <c r="CT144" s="15"/>
      <c r="CU144" s="15"/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8"/>
  <sheetViews>
    <sheetView tabSelected="1" topLeftCell="B6" workbookViewId="0">
      <selection activeCell="Q11" sqref="Q11:T11"/>
    </sheetView>
  </sheetViews>
  <sheetFormatPr defaultColWidth="9" defaultRowHeight="13.5"/>
  <cols>
    <col min="1" max="1" width="17.6666666666667" customWidth="1"/>
    <col min="2" max="11" width="14.1916666666667" customWidth="1"/>
    <col min="12" max="12" width="12.8416666666667" customWidth="1"/>
    <col min="13" max="13" width="10.7166666666667" customWidth="1"/>
  </cols>
  <sheetData>
    <row r="1" ht="32.3" customHeight="1" spans="1:17">
      <c r="A1" s="1" t="s">
        <v>330</v>
      </c>
      <c r="B1" s="2">
        <v>2022</v>
      </c>
      <c r="C1" s="2">
        <v>2021</v>
      </c>
      <c r="D1" s="2">
        <v>2020</v>
      </c>
      <c r="E1" s="2">
        <v>2019</v>
      </c>
      <c r="F1" s="2">
        <v>2018</v>
      </c>
      <c r="G1" s="2">
        <v>2017</v>
      </c>
      <c r="H1" s="2">
        <v>2016</v>
      </c>
      <c r="I1" s="2">
        <v>2015</v>
      </c>
      <c r="J1" s="2">
        <v>2014</v>
      </c>
      <c r="K1" s="2">
        <v>2013</v>
      </c>
      <c r="L1" s="1" t="s">
        <v>331</v>
      </c>
      <c r="M1" s="1" t="s">
        <v>332</v>
      </c>
      <c r="P1" s="4">
        <v>0.109231189</v>
      </c>
      <c r="Q1" s="6">
        <v>109.23</v>
      </c>
    </row>
    <row r="2" ht="32.3" customHeight="1" spans="1:17">
      <c r="A2" s="3" t="s">
        <v>333</v>
      </c>
      <c r="B2" s="4">
        <v>0.01107854</v>
      </c>
      <c r="C2" s="4">
        <v>0.011057544</v>
      </c>
      <c r="D2" s="4">
        <v>0.010702788</v>
      </c>
      <c r="E2" s="4">
        <v>0.010496149</v>
      </c>
      <c r="F2" s="4">
        <v>0.010049504</v>
      </c>
      <c r="G2" s="4">
        <v>0.00976422</v>
      </c>
      <c r="H2" s="4">
        <v>0.008911237</v>
      </c>
      <c r="I2" s="4">
        <v>0.008715933</v>
      </c>
      <c r="J2" s="4">
        <v>0.008127196</v>
      </c>
      <c r="K2" s="4">
        <v>0.007827809</v>
      </c>
      <c r="L2" s="4">
        <v>0.12</v>
      </c>
      <c r="M2" s="4">
        <v>0.34</v>
      </c>
      <c r="P2" s="4">
        <v>0.109901082</v>
      </c>
      <c r="Q2" s="6">
        <v>109.9</v>
      </c>
    </row>
    <row r="3" ht="32.3" customHeight="1" spans="1:17">
      <c r="A3" s="3" t="s">
        <v>334</v>
      </c>
      <c r="B3" s="4">
        <v>0.008746326</v>
      </c>
      <c r="C3" s="4">
        <v>0.008970991</v>
      </c>
      <c r="D3" s="4">
        <v>0.008927791</v>
      </c>
      <c r="E3" s="4">
        <v>0.008880968</v>
      </c>
      <c r="F3" s="4">
        <v>0.008549778</v>
      </c>
      <c r="G3" s="4">
        <v>0.00824309</v>
      </c>
      <c r="H3" s="4">
        <v>0.007808676</v>
      </c>
      <c r="I3" s="4">
        <v>0.008050865</v>
      </c>
      <c r="J3" s="4">
        <v>0.007197293</v>
      </c>
      <c r="K3" s="4">
        <v>0.007481103</v>
      </c>
      <c r="L3" s="4">
        <v>0.08</v>
      </c>
      <c r="M3" s="4">
        <v>0.21</v>
      </c>
      <c r="P3" s="4">
        <v>0.105152548</v>
      </c>
      <c r="Q3" s="6">
        <v>105.15</v>
      </c>
    </row>
    <row r="4" ht="32.3" customHeight="1" spans="1:17">
      <c r="A4" s="3" t="s">
        <v>335</v>
      </c>
      <c r="B4" s="4">
        <v>0.008204979</v>
      </c>
      <c r="C4" s="4">
        <v>0.00823179</v>
      </c>
      <c r="D4" s="4">
        <v>0.007785275</v>
      </c>
      <c r="E4" s="4">
        <v>0.007948091</v>
      </c>
      <c r="F4" s="4">
        <v>0.007578722</v>
      </c>
      <c r="G4" s="4">
        <v>0.007640015</v>
      </c>
      <c r="H4" s="4">
        <v>0.00732673</v>
      </c>
      <c r="I4" s="4">
        <v>0.007373521</v>
      </c>
      <c r="J4" s="4">
        <v>0.006995644</v>
      </c>
      <c r="K4" s="4">
        <v>0.006985301</v>
      </c>
      <c r="L4" s="4">
        <v>0.06</v>
      </c>
      <c r="M4" s="4">
        <v>0.16</v>
      </c>
      <c r="P4" s="4">
        <v>0.104306424</v>
      </c>
      <c r="Q4" s="6">
        <v>104.31</v>
      </c>
    </row>
    <row r="5" ht="32.3" customHeight="1" spans="1:17">
      <c r="A5" s="3" t="s">
        <v>336</v>
      </c>
      <c r="B5" s="4">
        <v>0.007203572</v>
      </c>
      <c r="C5" s="4">
        <v>0.007336784</v>
      </c>
      <c r="D5" s="4">
        <v>0.00703088</v>
      </c>
      <c r="E5" s="4">
        <v>0.006972333</v>
      </c>
      <c r="F5" s="4">
        <v>0.006355001</v>
      </c>
      <c r="G5" s="4">
        <v>0.006591322</v>
      </c>
      <c r="H5" s="4">
        <v>0.006489334</v>
      </c>
      <c r="I5" s="4">
        <v>0.006429653</v>
      </c>
      <c r="J5" s="4">
        <v>0.006059391</v>
      </c>
      <c r="K5" s="4">
        <v>0.006077925</v>
      </c>
      <c r="L5" s="4">
        <v>0.07</v>
      </c>
      <c r="M5" s="4">
        <v>0.19</v>
      </c>
      <c r="P5" s="4">
        <v>0.100104296</v>
      </c>
      <c r="Q5" s="6">
        <v>100.1</v>
      </c>
    </row>
    <row r="6" ht="32.3" customHeight="1" spans="1:17">
      <c r="A6" s="3" t="s">
        <v>337</v>
      </c>
      <c r="B6" s="4">
        <v>0.007870954</v>
      </c>
      <c r="C6" s="4">
        <v>0.007931646</v>
      </c>
      <c r="D6" s="4">
        <v>0.007261126</v>
      </c>
      <c r="E6" s="4">
        <v>0.00713572</v>
      </c>
      <c r="F6" s="4">
        <v>0.007360519</v>
      </c>
      <c r="G6" s="4">
        <v>0.00689143</v>
      </c>
      <c r="H6" s="4">
        <v>0.006779075</v>
      </c>
      <c r="I6" s="4">
        <v>0.006889373</v>
      </c>
      <c r="J6" s="4">
        <v>0.007050448</v>
      </c>
      <c r="K6" s="4">
        <v>0.005483817</v>
      </c>
      <c r="L6" s="4">
        <v>0.1</v>
      </c>
      <c r="M6" s="4">
        <v>0.35</v>
      </c>
      <c r="P6" s="4">
        <v>0.098725256</v>
      </c>
      <c r="Q6" s="6">
        <v>98.73</v>
      </c>
    </row>
    <row r="7" ht="32.3" customHeight="1" spans="1:17">
      <c r="A7" s="3" t="s">
        <v>338</v>
      </c>
      <c r="B7" s="4">
        <v>0.007802528</v>
      </c>
      <c r="C7" s="4">
        <v>0.007835347</v>
      </c>
      <c r="D7" s="4">
        <v>0.008139549</v>
      </c>
      <c r="E7" s="4">
        <v>0.008136735</v>
      </c>
      <c r="F7" s="4">
        <v>0.007606279</v>
      </c>
      <c r="G7" s="4">
        <v>0.007609567</v>
      </c>
      <c r="H7" s="4">
        <v>0.007261966</v>
      </c>
      <c r="I7" s="4">
        <v>0.007308474</v>
      </c>
      <c r="J7" s="4">
        <v>0.00708826</v>
      </c>
      <c r="K7" s="4">
        <v>0.006636854</v>
      </c>
      <c r="L7" s="4">
        <v>0.06</v>
      </c>
      <c r="M7" s="4">
        <v>0.2</v>
      </c>
      <c r="P7" s="4">
        <v>0.099086956</v>
      </c>
      <c r="Q7" s="6">
        <v>99.09</v>
      </c>
    </row>
    <row r="8" ht="32.3" customHeight="1" spans="1:17">
      <c r="A8" s="3" t="s">
        <v>339</v>
      </c>
      <c r="B8" s="4">
        <v>0.007793336</v>
      </c>
      <c r="C8" s="4">
        <v>0.007489389</v>
      </c>
      <c r="D8" s="4">
        <v>0.007030012</v>
      </c>
      <c r="E8" s="4">
        <v>0.006835472</v>
      </c>
      <c r="F8" s="4">
        <v>0.006818259</v>
      </c>
      <c r="G8" s="4">
        <v>0.007200472</v>
      </c>
      <c r="H8" s="4">
        <v>0.006470824</v>
      </c>
      <c r="I8" s="4">
        <v>0.006398282</v>
      </c>
      <c r="J8" s="4">
        <v>0.006573092</v>
      </c>
      <c r="K8" s="4">
        <v>0.005859229</v>
      </c>
      <c r="L8" s="4">
        <v>0.08</v>
      </c>
      <c r="M8" s="4">
        <v>0.28</v>
      </c>
      <c r="P8" s="4">
        <v>0.094711022</v>
      </c>
      <c r="Q8" s="6">
        <v>94.71</v>
      </c>
    </row>
    <row r="9" ht="32.3" customHeight="1" spans="1:17">
      <c r="A9" s="3" t="s">
        <v>340</v>
      </c>
      <c r="B9" s="4">
        <v>0.007246924</v>
      </c>
      <c r="C9" s="4">
        <v>0.007143699</v>
      </c>
      <c r="D9" s="4">
        <v>0.007136928</v>
      </c>
      <c r="E9" s="4">
        <v>0.006852904</v>
      </c>
      <c r="F9" s="4">
        <v>0.006752274</v>
      </c>
      <c r="G9" s="4">
        <v>0.006229896</v>
      </c>
      <c r="H9" s="4">
        <v>0.00588794</v>
      </c>
      <c r="I9" s="4">
        <v>0.006022858</v>
      </c>
      <c r="J9" s="4">
        <v>0.005594935</v>
      </c>
      <c r="K9" s="4">
        <v>0.005583081</v>
      </c>
      <c r="L9" s="4">
        <v>0.1</v>
      </c>
      <c r="M9" s="4">
        <v>0.26</v>
      </c>
      <c r="P9" s="4">
        <v>0.090835217</v>
      </c>
      <c r="Q9" s="6">
        <v>90.84</v>
      </c>
    </row>
    <row r="10" ht="32.3" customHeight="1" spans="1:17">
      <c r="A10" s="3" t="s">
        <v>341</v>
      </c>
      <c r="B10" s="4">
        <v>0.007750231</v>
      </c>
      <c r="C10" s="4">
        <v>0.007869252</v>
      </c>
      <c r="D10" s="4">
        <v>0.007489407</v>
      </c>
      <c r="E10" s="4">
        <v>0.007523036</v>
      </c>
      <c r="F10" s="4">
        <v>0.007172863</v>
      </c>
      <c r="G10" s="4">
        <v>0.00684988</v>
      </c>
      <c r="H10" s="4">
        <v>0.006887731</v>
      </c>
      <c r="I10" s="4">
        <v>0.00683777</v>
      </c>
      <c r="J10" s="4">
        <v>0.006261675</v>
      </c>
      <c r="K10" s="4">
        <v>0.006045183</v>
      </c>
      <c r="L10" s="4">
        <v>0.09</v>
      </c>
      <c r="M10" s="4">
        <v>0.26</v>
      </c>
      <c r="P10" s="4">
        <v>0.08794601</v>
      </c>
      <c r="Q10" s="6">
        <v>87.95</v>
      </c>
    </row>
    <row r="11" ht="32.3" customHeight="1" spans="1:20">
      <c r="A11" s="3" t="s">
        <v>342</v>
      </c>
      <c r="B11" s="4">
        <v>0.007866873</v>
      </c>
      <c r="C11" s="4">
        <v>0.007874453</v>
      </c>
      <c r="D11" s="4">
        <v>0.007885576</v>
      </c>
      <c r="E11" s="4">
        <v>0.007608693</v>
      </c>
      <c r="F11" s="4">
        <v>0.007002326</v>
      </c>
      <c r="G11" s="4">
        <v>0.007496425</v>
      </c>
      <c r="H11" s="4">
        <v>0.006831236</v>
      </c>
      <c r="I11" s="4">
        <v>0.006908441</v>
      </c>
      <c r="J11" s="4">
        <v>0.00639143</v>
      </c>
      <c r="K11" s="4">
        <v>0.006478152</v>
      </c>
      <c r="L11" s="4">
        <v>0.08</v>
      </c>
      <c r="M11" s="4">
        <v>0.21</v>
      </c>
      <c r="Q11">
        <v>87.95</v>
      </c>
      <c r="R11">
        <v>109.9</v>
      </c>
      <c r="S11">
        <v>100.001</v>
      </c>
      <c r="T11">
        <v>7.3624</v>
      </c>
    </row>
    <row r="12" ht="32.3" customHeight="1" spans="1:17">
      <c r="A12" s="3" t="s">
        <v>343</v>
      </c>
      <c r="B12" s="4">
        <v>0.006773128</v>
      </c>
      <c r="C12" s="4">
        <v>0.007081086</v>
      </c>
      <c r="D12" s="4">
        <v>0.006563805</v>
      </c>
      <c r="E12" s="4">
        <v>0.00670987</v>
      </c>
      <c r="F12" s="4">
        <v>0.006209355</v>
      </c>
      <c r="G12" s="4">
        <v>0.005856071</v>
      </c>
      <c r="H12" s="4">
        <v>0.006051636</v>
      </c>
      <c r="I12" s="4">
        <v>0.006089317</v>
      </c>
      <c r="J12" s="4">
        <v>0.005704397</v>
      </c>
      <c r="K12" s="4">
        <v>0.005656269</v>
      </c>
      <c r="L12" s="4">
        <v>0.08</v>
      </c>
      <c r="M12" s="4">
        <v>0.23</v>
      </c>
      <c r="Q12">
        <v>87.95</v>
      </c>
    </row>
    <row r="13" ht="32.3" customHeight="1" spans="1:17">
      <c r="A13" s="3" t="s">
        <v>344</v>
      </c>
      <c r="B13" s="4">
        <v>0.007421213</v>
      </c>
      <c r="C13" s="4">
        <v>0.007300479</v>
      </c>
      <c r="D13" s="4">
        <v>0.006319799</v>
      </c>
      <c r="E13" s="4">
        <v>0.006838446</v>
      </c>
      <c r="F13" s="4">
        <v>0.006514227</v>
      </c>
      <c r="G13" s="4">
        <v>0.006484207</v>
      </c>
      <c r="H13" s="4">
        <v>0.006326341</v>
      </c>
      <c r="I13" s="4">
        <v>0.006289294</v>
      </c>
      <c r="J13" s="4">
        <v>0.00621926</v>
      </c>
      <c r="K13" s="4">
        <v>0.006145642</v>
      </c>
      <c r="L13" s="4">
        <v>0.07</v>
      </c>
      <c r="M13" s="4">
        <v>0.19</v>
      </c>
      <c r="Q13">
        <v>109.9</v>
      </c>
    </row>
    <row r="14" ht="32.3" customHeight="1" spans="1:17">
      <c r="A14" s="3" t="s">
        <v>345</v>
      </c>
      <c r="B14" s="4">
        <v>0.006594818</v>
      </c>
      <c r="C14" s="4">
        <v>0.006866729</v>
      </c>
      <c r="D14" s="4">
        <v>0.006356891</v>
      </c>
      <c r="E14" s="4">
        <v>0.005812151</v>
      </c>
      <c r="F14" s="4">
        <v>0.00591406</v>
      </c>
      <c r="G14" s="4">
        <v>0.005746393</v>
      </c>
      <c r="H14" s="4">
        <v>0.005692379</v>
      </c>
      <c r="I14" s="4">
        <v>0.005606595</v>
      </c>
      <c r="J14" s="4">
        <v>0.005467224</v>
      </c>
      <c r="K14" s="4">
        <v>0.005554738</v>
      </c>
      <c r="L14" s="4">
        <v>0.08</v>
      </c>
      <c r="M14" s="4">
        <v>0.23</v>
      </c>
      <c r="Q14">
        <v>100.001</v>
      </c>
    </row>
    <row r="15" ht="32.3" customHeight="1" spans="1:17">
      <c r="A15" s="3" t="s">
        <v>346</v>
      </c>
      <c r="B15" s="4">
        <v>0.006877767</v>
      </c>
      <c r="C15" s="4">
        <v>0.006911891</v>
      </c>
      <c r="D15" s="4">
        <v>0.006522722</v>
      </c>
      <c r="E15" s="4">
        <v>0.006555856</v>
      </c>
      <c r="F15" s="4">
        <v>0.006221129</v>
      </c>
      <c r="G15" s="4">
        <v>0.006122269</v>
      </c>
      <c r="H15" s="4">
        <v>0.01036185</v>
      </c>
      <c r="I15" s="4">
        <v>0.005790645</v>
      </c>
      <c r="J15" s="4">
        <v>0.006104971</v>
      </c>
      <c r="K15" s="4">
        <v>0.006130908</v>
      </c>
      <c r="L15" s="4">
        <v>0.19</v>
      </c>
      <c r="M15" s="4">
        <v>0.68</v>
      </c>
      <c r="Q15">
        <v>7.3624</v>
      </c>
    </row>
    <row r="16" ht="32.3" customHeight="1" spans="1:13">
      <c r="A16" s="3" t="s">
        <v>331</v>
      </c>
      <c r="B16" s="4">
        <v>0.14</v>
      </c>
      <c r="C16" s="4">
        <v>0.14</v>
      </c>
      <c r="D16" s="4">
        <v>0.16</v>
      </c>
      <c r="E16" s="4">
        <v>0.16</v>
      </c>
      <c r="F16" s="4">
        <v>0.15</v>
      </c>
      <c r="G16" s="4">
        <v>0.15</v>
      </c>
      <c r="H16" s="4">
        <v>0.18</v>
      </c>
      <c r="I16" s="4">
        <v>0.13</v>
      </c>
      <c r="J16" s="4">
        <v>0.11</v>
      </c>
      <c r="K16" s="4">
        <v>0.12</v>
      </c>
      <c r="L16" s="4"/>
      <c r="M16" s="4"/>
    </row>
    <row r="17" ht="32.3" customHeight="1" spans="1:13">
      <c r="A17" s="3" t="s">
        <v>332</v>
      </c>
      <c r="B17" s="4">
        <v>0.58</v>
      </c>
      <c r="C17" s="4">
        <v>0.53</v>
      </c>
      <c r="D17" s="4">
        <v>0.58</v>
      </c>
      <c r="E17" s="4">
        <v>0.63</v>
      </c>
      <c r="F17" s="4">
        <v>0.58</v>
      </c>
      <c r="G17" s="4">
        <v>0.57</v>
      </c>
      <c r="H17" s="4">
        <v>0.66</v>
      </c>
      <c r="I17" s="4">
        <v>0.46</v>
      </c>
      <c r="J17" s="4">
        <v>0.41</v>
      </c>
      <c r="K17" s="4">
        <v>0.37</v>
      </c>
      <c r="L17" s="4"/>
      <c r="M17" s="4"/>
    </row>
    <row r="18" ht="32.3" customHeight="1" spans="1:13">
      <c r="A18" s="3" t="s">
        <v>88</v>
      </c>
      <c r="B18" s="4">
        <v>0.109231189</v>
      </c>
      <c r="C18" s="4">
        <v>0.109901082</v>
      </c>
      <c r="D18" s="4">
        <v>0.105152548</v>
      </c>
      <c r="E18" s="4">
        <v>0.104306424</v>
      </c>
      <c r="F18" s="4">
        <v>0.100104296</v>
      </c>
      <c r="G18" s="4">
        <v>0.098725256</v>
      </c>
      <c r="H18" s="4">
        <v>0.099086956</v>
      </c>
      <c r="I18" s="4">
        <v>0.094711022</v>
      </c>
      <c r="J18" s="4">
        <v>0.090835217</v>
      </c>
      <c r="K18" s="4">
        <v>0.08794601</v>
      </c>
      <c r="L18" s="4"/>
      <c r="M18" s="5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X67"/>
  <sheetViews>
    <sheetView zoomScale="65" zoomScaleNormal="65" topLeftCell="F46" workbookViewId="0">
      <selection activeCell="CS49" sqref="CS49:CW63"/>
    </sheetView>
  </sheetViews>
  <sheetFormatPr defaultColWidth="9" defaultRowHeight="18.75"/>
  <cols>
    <col min="1" max="1" width="40.625" style="57" customWidth="1"/>
    <col min="2" max="2" width="10.7833333333333" style="57" customWidth="1"/>
    <col min="3" max="3" width="10.0333333333333" style="57" customWidth="1"/>
    <col min="4" max="4" width="8.35" style="57" customWidth="1"/>
    <col min="5" max="5" width="10.4083333333333" style="57" customWidth="1"/>
    <col min="6" max="6" width="8.35" style="57" customWidth="1"/>
    <col min="7" max="7" width="14.1583333333333" style="57" customWidth="1"/>
    <col min="8" max="9" width="10.6" style="57" customWidth="1"/>
    <col min="10" max="11" width="8.35" style="57" customWidth="1"/>
    <col min="12" max="12" width="9.85" style="57" customWidth="1"/>
    <col min="13" max="14" width="8.35" style="57" customWidth="1"/>
    <col min="15" max="15" width="12.2833333333333" style="57" customWidth="1"/>
    <col min="16" max="16" width="9" style="57"/>
    <col min="17" max="17" width="18.675" style="57" hidden="1" customWidth="1"/>
    <col min="18" max="20" width="12.3416666666667" style="57" hidden="1" customWidth="1"/>
    <col min="21" max="23" width="13.0083333333333" style="57" hidden="1" customWidth="1"/>
    <col min="24" max="26" width="12.3416666666667" style="57" hidden="1" customWidth="1"/>
    <col min="27" max="28" width="13.0083333333333" style="57" hidden="1" customWidth="1"/>
    <col min="29" max="31" width="12.3416666666667" style="57" hidden="1" customWidth="1"/>
    <col min="32" max="32" width="23.8333333333333" style="57" hidden="1" customWidth="1"/>
    <col min="33" max="37" width="12.3416666666667" style="57" hidden="1" customWidth="1"/>
    <col min="38" max="38" width="12.675" style="57" hidden="1" customWidth="1"/>
    <col min="39" max="47" width="12.3416666666667" style="57" hidden="1" customWidth="1"/>
    <col min="48" max="48" width="5.00833333333333" style="57" hidden="1" customWidth="1"/>
    <col min="49" max="53" width="12.3416666666667" style="57" hidden="1" customWidth="1"/>
    <col min="54" max="54" width="12.675" style="57" hidden="1" customWidth="1"/>
    <col min="55" max="62" width="12.3416666666667" style="57" hidden="1" customWidth="1"/>
    <col min="63" max="63" width="6.84166666666667" style="57" hidden="1" customWidth="1"/>
    <col min="64" max="79" width="13.0083333333333" style="57" hidden="1" customWidth="1"/>
    <col min="80" max="80" width="12.3416666666667" style="57" hidden="1" customWidth="1"/>
    <col min="81" max="81" width="23.8333333333333" style="57" hidden="1" customWidth="1"/>
    <col min="82" max="82" width="12.3416666666667" style="57" hidden="1" customWidth="1"/>
    <col min="83" max="100" width="11.5583333333333" style="57" customWidth="1"/>
    <col min="101" max="101" width="7.925" style="57" customWidth="1"/>
    <col min="102" max="102" width="22.6833333333333" style="57" customWidth="1"/>
    <col min="103" max="16384" width="9" style="57"/>
  </cols>
  <sheetData>
    <row r="1" ht="70.5" customHeight="1" spans="1:102">
      <c r="A1" s="47"/>
      <c r="B1" s="47" t="s">
        <v>0</v>
      </c>
      <c r="C1" s="47" t="s">
        <v>1</v>
      </c>
      <c r="D1" s="47" t="s">
        <v>2</v>
      </c>
      <c r="E1" s="47" t="s">
        <v>3</v>
      </c>
      <c r="F1" s="47" t="s">
        <v>4</v>
      </c>
      <c r="G1" s="47" t="s">
        <v>5</v>
      </c>
      <c r="H1" s="47" t="s">
        <v>6</v>
      </c>
      <c r="I1" s="47" t="s">
        <v>7</v>
      </c>
      <c r="J1" s="47" t="s">
        <v>8</v>
      </c>
      <c r="K1" s="47" t="s">
        <v>9</v>
      </c>
      <c r="L1" s="47" t="s">
        <v>10</v>
      </c>
      <c r="M1" s="47" t="s">
        <v>11</v>
      </c>
      <c r="N1" s="47" t="s">
        <v>12</v>
      </c>
      <c r="O1" s="47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46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2"/>
      <c r="CU1" s="62"/>
      <c r="CV1" s="62"/>
      <c r="CW1" s="62"/>
      <c r="CX1" s="62"/>
    </row>
    <row r="2" ht="17.6" customHeight="1" spans="1:102">
      <c r="A2" s="59" t="s">
        <v>89</v>
      </c>
      <c r="B2" s="59">
        <v>7.032</v>
      </c>
      <c r="C2" s="59">
        <v>4.204</v>
      </c>
      <c r="D2" s="59">
        <v>4.973</v>
      </c>
      <c r="E2" s="59">
        <v>3.761</v>
      </c>
      <c r="F2" s="59">
        <v>1.699</v>
      </c>
      <c r="G2" s="59">
        <v>1.031</v>
      </c>
      <c r="H2" s="59">
        <v>3.231</v>
      </c>
      <c r="I2" s="59">
        <v>4</v>
      </c>
      <c r="J2" s="59">
        <v>5.297</v>
      </c>
      <c r="K2" s="59">
        <v>4.731</v>
      </c>
      <c r="L2" s="59">
        <v>2.201</v>
      </c>
      <c r="M2" s="59">
        <v>4.169</v>
      </c>
      <c r="N2" s="59">
        <v>2.711</v>
      </c>
      <c r="O2" s="59">
        <v>2.937</v>
      </c>
      <c r="Q2" s="49"/>
      <c r="R2" s="49">
        <f>(B2-MIN($B$2:$O$8)/(MAX($B$2:$O$8)-MIN($B$2:$O$8)))</f>
        <v>6.99970405167352</v>
      </c>
      <c r="S2" s="49">
        <f>(C2-MIN($B$2:$O$8)/(MAX($B$2:$O$8)-MIN($B$2:$O$8)))</f>
        <v>4.17170405167352</v>
      </c>
      <c r="T2" s="49">
        <f>(D2-MIN($B$2:$O$8)/(MAX($B$2:$O$8)-MIN($B$2:$O$8)))</f>
        <v>4.94070405167352</v>
      </c>
      <c r="U2" s="49">
        <f>(E2-MIN($B$2:$O$8)/(MAX($B$2:$O$8)-MIN($B$2:$O$8)))</f>
        <v>3.72870405167352</v>
      </c>
      <c r="V2" s="49">
        <f>(F2-MIN($B$2:$O$8)/(MAX($B$2:$O$8)-MIN($B$2:$O$8)))</f>
        <v>1.66670405167352</v>
      </c>
      <c r="W2" s="49">
        <f>(G2-MIN($B$2:$O$8)/(MAX($B$2:$O$8)-MIN($B$2:$O$8)))</f>
        <v>0.998704051673517</v>
      </c>
      <c r="X2" s="49">
        <f>(H2-MIN($B$2:$O$8)/(MAX($B$2:$O$8)-MIN($B$2:$O$8)))</f>
        <v>3.19870405167352</v>
      </c>
      <c r="Y2" s="49">
        <f>(I2-MIN($B$2:$O$8)/(MAX($B$2:$O$8)-MIN($B$2:$O$8)))</f>
        <v>3.96770405167352</v>
      </c>
      <c r="Z2" s="49">
        <f>(J2-MIN($B$2:$O$8)/(MAX($B$2:$O$8)-MIN($B$2:$O$8)))</f>
        <v>5.26470405167352</v>
      </c>
      <c r="AA2" s="49">
        <f>(K2-MIN($B$2:$O$8)/(MAX($B$2:$O$8)-MIN($B$2:$O$8)))</f>
        <v>4.69870405167352</v>
      </c>
      <c r="AB2" s="49">
        <f>(L2-MIN($B$2:$O$8)/(MAX($B$2:$O$8)-MIN($B$2:$O$8)))</f>
        <v>2.16870405167352</v>
      </c>
      <c r="AC2" s="49">
        <f>(M2-MIN($B$2:$O$8)/(MAX($B$2:$O$8)-MIN($B$2:$O$8)))</f>
        <v>4.13670405167352</v>
      </c>
      <c r="AD2" s="49">
        <f>(N2-MIN($B$2:$O$8)/(MAX($B$2:$O$8)-MIN($B$2:$O$8)))</f>
        <v>2.67870405167352</v>
      </c>
      <c r="AE2" s="49">
        <f>(O2-MIN($B$2:$O$8)/(MAX($B$2:$O$8)-MIN($B$2:$O$8)))</f>
        <v>2.90470405167352</v>
      </c>
      <c r="AF2" s="50"/>
      <c r="AG2" s="49">
        <f t="shared" ref="AG2:AT2" si="0">R2+0.0001</f>
        <v>6.99980405167352</v>
      </c>
      <c r="AH2" s="49">
        <f t="shared" si="0"/>
        <v>4.17180405167352</v>
      </c>
      <c r="AI2" s="49">
        <f t="shared" si="0"/>
        <v>4.94080405167352</v>
      </c>
      <c r="AJ2" s="49">
        <f t="shared" si="0"/>
        <v>3.72880405167352</v>
      </c>
      <c r="AK2" s="49">
        <f t="shared" si="0"/>
        <v>1.66680405167352</v>
      </c>
      <c r="AL2" s="49">
        <f t="shared" si="0"/>
        <v>0.998804051673517</v>
      </c>
      <c r="AM2" s="49">
        <f t="shared" si="0"/>
        <v>3.19880405167352</v>
      </c>
      <c r="AN2" s="49">
        <f t="shared" si="0"/>
        <v>3.96780405167352</v>
      </c>
      <c r="AO2" s="49">
        <f t="shared" si="0"/>
        <v>5.26480405167352</v>
      </c>
      <c r="AP2" s="49">
        <f t="shared" si="0"/>
        <v>4.69880405167352</v>
      </c>
      <c r="AQ2" s="49">
        <f t="shared" si="0"/>
        <v>2.16880405167352</v>
      </c>
      <c r="AR2" s="49">
        <f t="shared" si="0"/>
        <v>4.13680405167352</v>
      </c>
      <c r="AS2" s="49">
        <f t="shared" si="0"/>
        <v>2.67880405167352</v>
      </c>
      <c r="AT2" s="49">
        <f t="shared" si="0"/>
        <v>2.90480405167352</v>
      </c>
      <c r="AU2" s="49">
        <f t="shared" ref="AU2:AU8" si="1">SUM(AG2:AT2)</f>
        <v>51.5262567234292</v>
      </c>
      <c r="AV2" s="49"/>
      <c r="AW2" s="49">
        <f t="shared" ref="AW2:BJ2" si="2">AG2/$AU$9</f>
        <v>0.0381881932103523</v>
      </c>
      <c r="AX2" s="49">
        <f t="shared" si="2"/>
        <v>0.0227597312703275</v>
      </c>
      <c r="AY2" s="49">
        <f t="shared" si="2"/>
        <v>0.0269550945064941</v>
      </c>
      <c r="AZ2" s="49">
        <f t="shared" si="2"/>
        <v>0.0203428965321977</v>
      </c>
      <c r="BA2" s="49">
        <f t="shared" si="2"/>
        <v>0.00909343100167044</v>
      </c>
      <c r="BB2" s="49">
        <f t="shared" si="2"/>
        <v>0.00544908426336189</v>
      </c>
      <c r="BC2" s="49">
        <f t="shared" si="2"/>
        <v>0.0174514238206655</v>
      </c>
      <c r="BD2" s="49">
        <f t="shared" si="2"/>
        <v>0.0216467870568321</v>
      </c>
      <c r="BE2" s="49">
        <f t="shared" si="2"/>
        <v>0.0287227117867515</v>
      </c>
      <c r="BF2" s="49">
        <f t="shared" si="2"/>
        <v>0.0256348371551907</v>
      </c>
      <c r="BG2" s="49">
        <f t="shared" si="2"/>
        <v>0.0118321466642915</v>
      </c>
      <c r="BH2" s="49">
        <f t="shared" si="2"/>
        <v>0.0225687849591886</v>
      </c>
      <c r="BI2" s="49">
        <f t="shared" si="2"/>
        <v>0.0146145071980301</v>
      </c>
      <c r="BJ2" s="49">
        <f t="shared" si="2"/>
        <v>0.0158474748070986</v>
      </c>
      <c r="BK2" s="49"/>
      <c r="BL2" s="49">
        <f t="shared" ref="BL2:BY2" si="3">AW2*LN(AW2)</f>
        <v>-0.124693191704705</v>
      </c>
      <c r="BM2" s="49">
        <f t="shared" si="3"/>
        <v>-0.0860946574336558</v>
      </c>
      <c r="BN2" s="49">
        <f t="shared" si="3"/>
        <v>-0.0974044703016947</v>
      </c>
      <c r="BO2" s="49">
        <f t="shared" si="3"/>
        <v>-0.0792360599042593</v>
      </c>
      <c r="BP2" s="49">
        <f t="shared" si="3"/>
        <v>-0.0427409716205091</v>
      </c>
      <c r="BQ2" s="49">
        <f t="shared" si="3"/>
        <v>-0.0284023039156145</v>
      </c>
      <c r="BR2" s="49">
        <f t="shared" si="3"/>
        <v>-0.0706491930884083</v>
      </c>
      <c r="BS2" s="49">
        <f t="shared" si="3"/>
        <v>-0.0829699319985398</v>
      </c>
      <c r="BT2" s="49">
        <f t="shared" si="3"/>
        <v>-0.101967554645759</v>
      </c>
      <c r="BU2" s="49">
        <f t="shared" si="3"/>
        <v>-0.0939209939455122</v>
      </c>
      <c r="BV2" s="49">
        <f t="shared" si="3"/>
        <v>-0.0524984675304523</v>
      </c>
      <c r="BW2" s="49">
        <f t="shared" si="3"/>
        <v>-0.085562495967559</v>
      </c>
      <c r="BX2" s="49">
        <f t="shared" si="3"/>
        <v>-0.0617571164143092</v>
      </c>
      <c r="BY2" s="49">
        <f t="shared" si="3"/>
        <v>-0.0656837437048913</v>
      </c>
      <c r="BZ2" s="49">
        <f t="shared" ref="BZ2:BZ8" si="4">SUM(BL2:BY2)</f>
        <v>-1.07358115217587</v>
      </c>
      <c r="CA2" s="49"/>
      <c r="CB2" s="49"/>
      <c r="CC2" s="50"/>
      <c r="CD2" s="49"/>
      <c r="CE2" s="49"/>
      <c r="CF2" s="49">
        <f t="shared" ref="CF2:CS2" si="5">AW2*$CD$9</f>
        <v>0.0073868555275316</v>
      </c>
      <c r="CG2" s="49">
        <f t="shared" si="5"/>
        <v>0.00440248235399041</v>
      </c>
      <c r="CH2" s="49">
        <f t="shared" si="5"/>
        <v>0.0052140039135566</v>
      </c>
      <c r="CI2" s="49">
        <f t="shared" si="5"/>
        <v>0.0039349868391818</v>
      </c>
      <c r="CJ2" s="49">
        <f t="shared" si="5"/>
        <v>0.00175896934135934</v>
      </c>
      <c r="CK2" s="49">
        <f t="shared" si="5"/>
        <v>0.00105403253799105</v>
      </c>
      <c r="CL2" s="49">
        <f t="shared" si="5"/>
        <v>0.00337568069279678</v>
      </c>
      <c r="CM2" s="49">
        <f t="shared" si="5"/>
        <v>0.00418720225236297</v>
      </c>
      <c r="CN2" s="49">
        <f t="shared" si="5"/>
        <v>0.00555591936908253</v>
      </c>
      <c r="CO2" s="49">
        <f t="shared" si="5"/>
        <v>0.00495862261652797</v>
      </c>
      <c r="CP2" s="49">
        <f t="shared" si="5"/>
        <v>0.00228872723850137</v>
      </c>
      <c r="CQ2" s="49">
        <f t="shared" si="5"/>
        <v>0.00436554704243668</v>
      </c>
      <c r="CR2" s="49">
        <f t="shared" si="5"/>
        <v>0.00282692749256997</v>
      </c>
      <c r="CS2" s="49">
        <f t="shared" si="5"/>
        <v>0.00306542407574547</v>
      </c>
      <c r="CT2" s="59">
        <v>2013</v>
      </c>
      <c r="CU2" s="62"/>
      <c r="CV2" s="62"/>
      <c r="CW2" s="62"/>
      <c r="CX2" s="62"/>
    </row>
    <row r="3" ht="17.6" customHeight="1" spans="1:102">
      <c r="A3" s="59" t="s">
        <v>90</v>
      </c>
      <c r="B3" s="59">
        <v>2.62</v>
      </c>
      <c r="C3" s="59">
        <v>1.928</v>
      </c>
      <c r="D3" s="59">
        <v>1.26</v>
      </c>
      <c r="E3" s="59">
        <v>0.63</v>
      </c>
      <c r="F3" s="59">
        <v>0.717</v>
      </c>
      <c r="G3" s="59">
        <v>0.439</v>
      </c>
      <c r="H3" s="59">
        <v>0.682</v>
      </c>
      <c r="I3" s="59">
        <v>0.695</v>
      </c>
      <c r="J3" s="59">
        <v>1.013</v>
      </c>
      <c r="K3" s="59">
        <v>0.68</v>
      </c>
      <c r="L3" s="59">
        <v>0.406</v>
      </c>
      <c r="M3" s="59">
        <v>0.519</v>
      </c>
      <c r="N3" s="59">
        <v>0.451</v>
      </c>
      <c r="O3" s="59">
        <v>0.431</v>
      </c>
      <c r="Q3" s="49"/>
      <c r="R3" s="49">
        <f>(B3-MIN($B$2:$O$8)/(MAX($B$2:$O$8)-MIN($B$2:$O$8)))</f>
        <v>2.58770405167352</v>
      </c>
      <c r="S3" s="49">
        <f>(C3-MIN($B$2:$O$8)/(MAX($B$2:$O$8)-MIN($B$2:$O$8)))</f>
        <v>1.89570405167352</v>
      </c>
      <c r="T3" s="49">
        <f>(D3-MIN($B$2:$O$8)/(MAX($B$2:$O$8)-MIN($B$2:$O$8)))</f>
        <v>1.22770405167352</v>
      </c>
      <c r="U3" s="49">
        <f>(E3-MIN($B$2:$O$8)/(MAX($B$2:$O$8)-MIN($B$2:$O$8)))</f>
        <v>0.597704051673517</v>
      </c>
      <c r="V3" s="49">
        <f>(F3-MIN($B$2:$O$8)/(MAX($B$2:$O$8)-MIN($B$2:$O$8)))</f>
        <v>0.684704051673517</v>
      </c>
      <c r="W3" s="49">
        <f>(G3-MIN($B$2:$O$8)/(MAX($B$2:$O$8)-MIN($B$2:$O$8)))</f>
        <v>0.406704051673517</v>
      </c>
      <c r="X3" s="49">
        <f>(H3-MIN($B$2:$O$8)/(MAX($B$2:$O$8)-MIN($B$2:$O$8)))</f>
        <v>0.649704051673517</v>
      </c>
      <c r="Y3" s="49">
        <f>(I3-MIN($B$2:$O$8)/(MAX($B$2:$O$8)-MIN($B$2:$O$8)))</f>
        <v>0.662704051673517</v>
      </c>
      <c r="Z3" s="49">
        <f>(J3-MIN($B$2:$O$8)/(MAX($B$2:$O$8)-MIN($B$2:$O$8)))</f>
        <v>0.980704051673517</v>
      </c>
      <c r="AA3" s="49">
        <f>(K3-MIN($B$2:$O$8)/(MAX($B$2:$O$8)-MIN($B$2:$O$8)))</f>
        <v>0.647704051673517</v>
      </c>
      <c r="AB3" s="49">
        <f>(L3-MIN($B$2:$O$8)/(MAX($B$2:$O$8)-MIN($B$2:$O$8)))</f>
        <v>0.373704051673517</v>
      </c>
      <c r="AC3" s="49">
        <f>(M3-MIN($B$2:$O$8)/(MAX($B$2:$O$8)-MIN($B$2:$O$8)))</f>
        <v>0.486704051673517</v>
      </c>
      <c r="AD3" s="49">
        <f>(N3-MIN($B$2:$O$8)/(MAX($B$2:$O$8)-MIN($B$2:$O$8)))</f>
        <v>0.418704051673517</v>
      </c>
      <c r="AE3" s="49">
        <f>(O3-MIN($B$2:$O$8)/(MAX($B$2:$O$8)-MIN($B$2:$O$8)))</f>
        <v>0.398704051673517</v>
      </c>
      <c r="AF3" s="50"/>
      <c r="AG3" s="49">
        <f t="shared" ref="AG3:AT3" si="6">R3+0.0001</f>
        <v>2.58780405167352</v>
      </c>
      <c r="AH3" s="49">
        <f t="shared" si="6"/>
        <v>1.89580405167352</v>
      </c>
      <c r="AI3" s="49">
        <f t="shared" si="6"/>
        <v>1.22780405167352</v>
      </c>
      <c r="AJ3" s="49">
        <f t="shared" si="6"/>
        <v>0.597804051673517</v>
      </c>
      <c r="AK3" s="49">
        <f t="shared" si="6"/>
        <v>0.684804051673517</v>
      </c>
      <c r="AL3" s="49">
        <f t="shared" si="6"/>
        <v>0.406804051673517</v>
      </c>
      <c r="AM3" s="49">
        <f t="shared" si="6"/>
        <v>0.649804051673517</v>
      </c>
      <c r="AN3" s="49">
        <f t="shared" si="6"/>
        <v>0.662804051673517</v>
      </c>
      <c r="AO3" s="49">
        <f t="shared" si="6"/>
        <v>0.980804051673517</v>
      </c>
      <c r="AP3" s="49">
        <f t="shared" si="6"/>
        <v>0.647804051673517</v>
      </c>
      <c r="AQ3" s="49">
        <f t="shared" si="6"/>
        <v>0.373804051673517</v>
      </c>
      <c r="AR3" s="49">
        <f t="shared" si="6"/>
        <v>0.486804051673517</v>
      </c>
      <c r="AS3" s="49">
        <f t="shared" si="6"/>
        <v>0.418804051673517</v>
      </c>
      <c r="AT3" s="49">
        <f t="shared" si="6"/>
        <v>0.398804051673517</v>
      </c>
      <c r="AU3" s="49">
        <f t="shared" si="1"/>
        <v>12.0202567234292</v>
      </c>
      <c r="AV3" s="49"/>
      <c r="AW3" s="49">
        <f t="shared" ref="AW3:BJ3" si="7">AG3/$AU$9</f>
        <v>0.0141180467890689</v>
      </c>
      <c r="AX3" s="49">
        <f t="shared" si="7"/>
        <v>0.010342765437408</v>
      </c>
      <c r="AY3" s="49">
        <f t="shared" si="7"/>
        <v>0.00669841869909941</v>
      </c>
      <c r="AZ3" s="49">
        <f t="shared" si="7"/>
        <v>0.00326138509859883</v>
      </c>
      <c r="BA3" s="49">
        <f t="shared" si="7"/>
        <v>0.00373602307200129</v>
      </c>
      <c r="BB3" s="49">
        <f t="shared" si="7"/>
        <v>0.00221936380066929</v>
      </c>
      <c r="BC3" s="49">
        <f t="shared" si="7"/>
        <v>0.00354507676086237</v>
      </c>
      <c r="BD3" s="49">
        <f t="shared" si="7"/>
        <v>0.00361599967642825</v>
      </c>
      <c r="BE3" s="49">
        <f t="shared" si="7"/>
        <v>0.00535088330334759</v>
      </c>
      <c r="BF3" s="49">
        <f t="shared" si="7"/>
        <v>0.003534165543083</v>
      </c>
      <c r="BG3" s="49">
        <f t="shared" si="7"/>
        <v>0.00203932870730974</v>
      </c>
      <c r="BH3" s="49">
        <f t="shared" si="7"/>
        <v>0.00265581251184397</v>
      </c>
      <c r="BI3" s="49">
        <f t="shared" si="7"/>
        <v>0.00228483110734549</v>
      </c>
      <c r="BJ3" s="49">
        <f t="shared" si="7"/>
        <v>0.00217571892955182</v>
      </c>
      <c r="BK3" s="49"/>
      <c r="BL3" s="49">
        <f t="shared" ref="BL3:BY3" si="8">AW3*LN(AW3)</f>
        <v>-0.0601471343012688</v>
      </c>
      <c r="BM3" s="49">
        <f t="shared" si="8"/>
        <v>-0.0472816211793233</v>
      </c>
      <c r="BN3" s="49">
        <f t="shared" si="8"/>
        <v>-0.0335315056213022</v>
      </c>
      <c r="BO3" s="49">
        <f t="shared" si="8"/>
        <v>-0.0186733972732176</v>
      </c>
      <c r="BP3" s="49">
        <f t="shared" si="8"/>
        <v>-0.0208833736325981</v>
      </c>
      <c r="BQ3" s="49">
        <f t="shared" si="8"/>
        <v>-0.0135614995168987</v>
      </c>
      <c r="BR3" s="49">
        <f t="shared" si="8"/>
        <v>-0.0200020160266064</v>
      </c>
      <c r="BS3" s="49">
        <f t="shared" si="8"/>
        <v>-0.0203305493049374</v>
      </c>
      <c r="BT3" s="49">
        <f t="shared" si="8"/>
        <v>-0.0279877610237911</v>
      </c>
      <c r="BU3" s="49">
        <f t="shared" si="8"/>
        <v>-0.0199513472120982</v>
      </c>
      <c r="BV3" s="49">
        <f t="shared" si="8"/>
        <v>-0.0126339158156954</v>
      </c>
      <c r="BW3" s="49">
        <f t="shared" si="8"/>
        <v>-0.0157516363314596</v>
      </c>
      <c r="BX3" s="49">
        <f t="shared" si="8"/>
        <v>-0.0138951162312815</v>
      </c>
      <c r="BY3" s="49">
        <f t="shared" si="8"/>
        <v>-0.0133380188985904</v>
      </c>
      <c r="BZ3" s="49">
        <f t="shared" si="4"/>
        <v>-0.337968892369069</v>
      </c>
      <c r="CA3" s="49"/>
      <c r="CB3" s="49"/>
      <c r="CC3" s="50"/>
      <c r="CD3" s="49"/>
      <c r="CE3" s="49"/>
      <c r="CF3" s="49">
        <f t="shared" ref="CF3:CS3" si="9">AW3*$CD$9</f>
        <v>0.00273089568253028</v>
      </c>
      <c r="CG3" s="49">
        <f t="shared" si="9"/>
        <v>0.0020006318083823</v>
      </c>
      <c r="CH3" s="49">
        <f t="shared" si="9"/>
        <v>0.00129569500501401</v>
      </c>
      <c r="CI3" s="49">
        <f t="shared" si="9"/>
        <v>0.000630859397046915</v>
      </c>
      <c r="CJ3" s="49">
        <f t="shared" si="9"/>
        <v>0.000722670028623323</v>
      </c>
      <c r="CK3" s="49">
        <f t="shared" si="9"/>
        <v>0.000429298125425144</v>
      </c>
      <c r="CL3" s="49">
        <f t="shared" si="9"/>
        <v>0.000685734717069596</v>
      </c>
      <c r="CM3" s="49">
        <f t="shared" si="9"/>
        <v>0.000699453547075266</v>
      </c>
      <c r="CN3" s="49">
        <f t="shared" si="9"/>
        <v>0.00103503723490628</v>
      </c>
      <c r="CO3" s="49">
        <f t="shared" si="9"/>
        <v>0.000683624127837954</v>
      </c>
      <c r="CP3" s="49">
        <f t="shared" si="9"/>
        <v>0.000394473403103058</v>
      </c>
      <c r="CQ3" s="49">
        <f t="shared" si="9"/>
        <v>0.000513721694690807</v>
      </c>
      <c r="CR3" s="49">
        <f t="shared" si="9"/>
        <v>0.000441961660814994</v>
      </c>
      <c r="CS3" s="49">
        <f t="shared" si="9"/>
        <v>0.000420855768498578</v>
      </c>
      <c r="CT3" s="59">
        <v>2013</v>
      </c>
      <c r="CU3" s="62"/>
      <c r="CV3" s="62"/>
      <c r="CW3" s="62"/>
      <c r="CX3" s="62"/>
    </row>
    <row r="4" ht="17.6" customHeight="1" spans="1:102">
      <c r="A4" s="59" t="s">
        <v>91</v>
      </c>
      <c r="B4" s="49">
        <v>3.6168</v>
      </c>
      <c r="C4" s="49">
        <v>5.179</v>
      </c>
      <c r="D4" s="49">
        <v>2.4151</v>
      </c>
      <c r="E4" s="49">
        <v>1.8746</v>
      </c>
      <c r="F4" s="49">
        <v>4.2347</v>
      </c>
      <c r="G4" s="49">
        <v>4.7143</v>
      </c>
      <c r="H4" s="49">
        <v>1.7195</v>
      </c>
      <c r="I4" s="49">
        <v>1.2913</v>
      </c>
      <c r="J4" s="49">
        <v>1.445</v>
      </c>
      <c r="K4" s="49">
        <v>1.6529</v>
      </c>
      <c r="L4" s="49">
        <v>1.7388</v>
      </c>
      <c r="M4" s="49">
        <v>1.2553</v>
      </c>
      <c r="N4" s="49">
        <v>1.7115</v>
      </c>
      <c r="O4" s="49">
        <v>1.747</v>
      </c>
      <c r="Q4" s="49"/>
      <c r="R4" s="49">
        <f>(B4-MIN($B$2:$O$8)/(MAX($B$2:$O$8)-MIN($B$2:$O$8)))</f>
        <v>3.58450405167352</v>
      </c>
      <c r="S4" s="49">
        <f>(C4-MIN($B$2:$O$8)/(MAX($B$2:$O$8)-MIN($B$2:$O$8)))</f>
        <v>5.14670405167352</v>
      </c>
      <c r="T4" s="49">
        <f>(D4-MIN($B$2:$O$8)/(MAX($B$2:$O$8)-MIN($B$2:$O$8)))</f>
        <v>2.38280405167352</v>
      </c>
      <c r="U4" s="49">
        <f>(E4-MIN($B$2:$O$8)/(MAX($B$2:$O$8)-MIN($B$2:$O$8)))</f>
        <v>1.84230405167352</v>
      </c>
      <c r="V4" s="49">
        <f>(F4-MIN($B$2:$O$8)/(MAX($B$2:$O$8)-MIN($B$2:$O$8)))</f>
        <v>4.20240405167352</v>
      </c>
      <c r="W4" s="49">
        <f>(G4-MIN($B$2:$O$8)/(MAX($B$2:$O$8)-MIN($B$2:$O$8)))</f>
        <v>4.68200405167352</v>
      </c>
      <c r="X4" s="49">
        <f>(H4-MIN($B$2:$O$8)/(MAX($B$2:$O$8)-MIN($B$2:$O$8)))</f>
        <v>1.68720405167352</v>
      </c>
      <c r="Y4" s="49">
        <f>(I4-MIN($B$2:$O$8)/(MAX($B$2:$O$8)-MIN($B$2:$O$8)))</f>
        <v>1.25900405167352</v>
      </c>
      <c r="Z4" s="49">
        <f>(J4-MIN($B$2:$O$8)/(MAX($B$2:$O$8)-MIN($B$2:$O$8)))</f>
        <v>1.41270405167352</v>
      </c>
      <c r="AA4" s="49">
        <f>(K4-MIN($B$2:$O$8)/(MAX($B$2:$O$8)-MIN($B$2:$O$8)))</f>
        <v>1.62060405167352</v>
      </c>
      <c r="AB4" s="49">
        <f>(L4-MIN($B$2:$O$8)/(MAX($B$2:$O$8)-MIN($B$2:$O$8)))</f>
        <v>1.70650405167352</v>
      </c>
      <c r="AC4" s="49">
        <f>(M4-MIN($B$2:$O$8)/(MAX($B$2:$O$8)-MIN($B$2:$O$8)))</f>
        <v>1.22300405167352</v>
      </c>
      <c r="AD4" s="49">
        <f>(N4-MIN($B$2:$O$8)/(MAX($B$2:$O$8)-MIN($B$2:$O$8)))</f>
        <v>1.67920405167352</v>
      </c>
      <c r="AE4" s="49">
        <f>(O4-MIN($B$2:$O$8)/(MAX($B$2:$O$8)-MIN($B$2:$O$8)))</f>
        <v>1.71470405167352</v>
      </c>
      <c r="AF4" s="50"/>
      <c r="AG4" s="49">
        <f t="shared" ref="AG4:AT4" si="10">R4+0.0001</f>
        <v>3.58460405167352</v>
      </c>
      <c r="AH4" s="49">
        <f t="shared" si="10"/>
        <v>5.14680405167352</v>
      </c>
      <c r="AI4" s="49">
        <f t="shared" si="10"/>
        <v>2.38290405167352</v>
      </c>
      <c r="AJ4" s="49">
        <f t="shared" si="10"/>
        <v>1.84240405167352</v>
      </c>
      <c r="AK4" s="49">
        <f t="shared" si="10"/>
        <v>4.20250405167352</v>
      </c>
      <c r="AL4" s="49">
        <f t="shared" si="10"/>
        <v>4.68210405167352</v>
      </c>
      <c r="AM4" s="49">
        <f t="shared" si="10"/>
        <v>1.68730405167352</v>
      </c>
      <c r="AN4" s="49">
        <f t="shared" si="10"/>
        <v>1.25910405167352</v>
      </c>
      <c r="AO4" s="49">
        <f t="shared" si="10"/>
        <v>1.41280405167352</v>
      </c>
      <c r="AP4" s="49">
        <f t="shared" si="10"/>
        <v>1.62070405167352</v>
      </c>
      <c r="AQ4" s="49">
        <f t="shared" si="10"/>
        <v>1.70660405167352</v>
      </c>
      <c r="AR4" s="49">
        <f t="shared" si="10"/>
        <v>1.22310405167352</v>
      </c>
      <c r="AS4" s="49">
        <f t="shared" si="10"/>
        <v>1.67930405167352</v>
      </c>
      <c r="AT4" s="49">
        <f t="shared" si="10"/>
        <v>1.71480405167352</v>
      </c>
      <c r="AU4" s="49">
        <f t="shared" si="1"/>
        <v>34.1450567234292</v>
      </c>
      <c r="AV4" s="49"/>
      <c r="AW4" s="49">
        <f t="shared" ref="AW4:BJ4" si="11">AG4/$AU$9</f>
        <v>0.0195561977303054</v>
      </c>
      <c r="AX4" s="49">
        <f t="shared" si="11"/>
        <v>0.0280789499377689</v>
      </c>
      <c r="AY4" s="49">
        <f t="shared" si="11"/>
        <v>0.0130001925275728</v>
      </c>
      <c r="AZ4" s="49">
        <f t="shared" si="11"/>
        <v>0.0100514359226989</v>
      </c>
      <c r="BA4" s="49">
        <f t="shared" si="11"/>
        <v>0.0229272184632408</v>
      </c>
      <c r="BB4" s="49">
        <f t="shared" si="11"/>
        <v>0.025543728486733</v>
      </c>
      <c r="BC4" s="49">
        <f t="shared" si="11"/>
        <v>0.00920527098390896</v>
      </c>
      <c r="BD4" s="49">
        <f t="shared" si="11"/>
        <v>0.0068691792573465</v>
      </c>
      <c r="BE4" s="49">
        <f t="shared" si="11"/>
        <v>0.00770770634369085</v>
      </c>
      <c r="BF4" s="49">
        <f t="shared" si="11"/>
        <v>0.00884192743185604</v>
      </c>
      <c r="BG4" s="49">
        <f t="shared" si="11"/>
        <v>0.00931056423547984</v>
      </c>
      <c r="BH4" s="49">
        <f t="shared" si="11"/>
        <v>0.0066727773373179</v>
      </c>
      <c r="BI4" s="49">
        <f t="shared" si="11"/>
        <v>0.00916162611279149</v>
      </c>
      <c r="BJ4" s="49">
        <f t="shared" si="11"/>
        <v>0.00935530022837525</v>
      </c>
      <c r="BK4" s="49"/>
      <c r="BL4" s="49">
        <f t="shared" ref="BL4:BY4" si="12">AW4*LN(AW4)</f>
        <v>-0.0769431368469701</v>
      </c>
      <c r="BM4" s="49">
        <f t="shared" si="12"/>
        <v>-0.100318649898752</v>
      </c>
      <c r="BN4" s="49">
        <f t="shared" si="12"/>
        <v>-0.0564571205606525</v>
      </c>
      <c r="BO4" s="49">
        <f t="shared" si="12"/>
        <v>-0.0462370050583977</v>
      </c>
      <c r="BP4" s="49">
        <f t="shared" si="12"/>
        <v>-0.0865601197526126</v>
      </c>
      <c r="BQ4" s="49">
        <f t="shared" si="12"/>
        <v>-0.0936781363021408</v>
      </c>
      <c r="BR4" s="49">
        <f t="shared" si="12"/>
        <v>-0.043154117300816</v>
      </c>
      <c r="BS4" s="49">
        <f t="shared" si="12"/>
        <v>-0.0342133942667883</v>
      </c>
      <c r="BT4" s="49">
        <f t="shared" si="12"/>
        <v>-0.0375021121081011</v>
      </c>
      <c r="BU4" s="49">
        <f t="shared" si="12"/>
        <v>-0.0418068468352841</v>
      </c>
      <c r="BV4" s="49">
        <f t="shared" si="12"/>
        <v>-0.0435418366958365</v>
      </c>
      <c r="BW4" s="49">
        <f t="shared" si="12"/>
        <v>-0.0334287401656925</v>
      </c>
      <c r="BX4" s="49">
        <f t="shared" si="12"/>
        <v>-0.0429930523011102</v>
      </c>
      <c r="BY4" s="49">
        <f t="shared" si="12"/>
        <v>-0.0437062059936773</v>
      </c>
      <c r="BZ4" s="49">
        <f t="shared" si="4"/>
        <v>-0.780540474086832</v>
      </c>
      <c r="CA4" s="49"/>
      <c r="CB4" s="49"/>
      <c r="CC4" s="50"/>
      <c r="CD4" s="49"/>
      <c r="CE4" s="49"/>
      <c r="CF4" s="49">
        <f t="shared" ref="CF4:CS4" si="13">AW4*$CD$9</f>
        <v>0.00378281335558044</v>
      </c>
      <c r="CG4" s="49">
        <f t="shared" si="13"/>
        <v>0.00543139460441568</v>
      </c>
      <c r="CH4" s="49">
        <f t="shared" si="13"/>
        <v>0.0025146658157486</v>
      </c>
      <c r="CI4" s="49">
        <f t="shared" si="13"/>
        <v>0.00194427907589747</v>
      </c>
      <c r="CJ4" s="49">
        <f t="shared" si="13"/>
        <v>0.00443487989869611</v>
      </c>
      <c r="CK4" s="49">
        <f t="shared" si="13"/>
        <v>0.00494099919644376</v>
      </c>
      <c r="CL4" s="49">
        <f t="shared" si="13"/>
        <v>0.00178060288098366</v>
      </c>
      <c r="CM4" s="49">
        <f t="shared" si="13"/>
        <v>0.0013287257264892</v>
      </c>
      <c r="CN4" s="49">
        <f t="shared" si="13"/>
        <v>0.00149092450894086</v>
      </c>
      <c r="CO4" s="49">
        <f t="shared" si="13"/>
        <v>0.00171032025957</v>
      </c>
      <c r="CP4" s="49">
        <f t="shared" si="13"/>
        <v>0.001800970067069</v>
      </c>
      <c r="CQ4" s="49">
        <f t="shared" si="13"/>
        <v>0.00129073512031965</v>
      </c>
      <c r="CR4" s="49">
        <f t="shared" si="13"/>
        <v>0.0017721605240571</v>
      </c>
      <c r="CS4" s="49">
        <f t="shared" si="13"/>
        <v>0.00180962348291873</v>
      </c>
      <c r="CT4" s="59">
        <v>2013</v>
      </c>
      <c r="CU4" s="62"/>
      <c r="CV4" s="62"/>
      <c r="CW4" s="62"/>
      <c r="CX4" s="62"/>
    </row>
    <row r="5" ht="17.6" customHeight="1" spans="1:102">
      <c r="A5" s="59" t="s">
        <v>92</v>
      </c>
      <c r="B5" s="59">
        <v>2.433</v>
      </c>
      <c r="C5" s="59">
        <v>2.436</v>
      </c>
      <c r="D5" s="59">
        <v>2.455</v>
      </c>
      <c r="E5" s="59">
        <v>2.254</v>
      </c>
      <c r="F5" s="59">
        <v>2.341</v>
      </c>
      <c r="G5" s="59">
        <v>2.369</v>
      </c>
      <c r="H5" s="59">
        <v>2.37</v>
      </c>
      <c r="I5" s="59">
        <v>2.136</v>
      </c>
      <c r="J5" s="59">
        <v>2.437</v>
      </c>
      <c r="K5" s="59">
        <v>2.153</v>
      </c>
      <c r="L5" s="59">
        <v>2.17</v>
      </c>
      <c r="M5" s="59">
        <v>1.965</v>
      </c>
      <c r="N5" s="59">
        <v>2.355</v>
      </c>
      <c r="O5" s="59">
        <v>1.935</v>
      </c>
      <c r="Q5" s="49"/>
      <c r="R5" s="49">
        <f>(B5-MIN($B$2:$O$8)/(MAX($B$2:$O$8)-MIN($B$2:$O$8)))</f>
        <v>2.40070405167352</v>
      </c>
      <c r="S5" s="49">
        <f>(C5-MIN($B$2:$O$8)/(MAX($B$2:$O$8)-MIN($B$2:$O$8)))</f>
        <v>2.40370405167352</v>
      </c>
      <c r="T5" s="49">
        <f>(D5-MIN($B$2:$O$8)/(MAX($B$2:$O$8)-MIN($B$2:$O$8)))</f>
        <v>2.42270405167352</v>
      </c>
      <c r="U5" s="49">
        <f>(E5-MIN($B$2:$O$8)/(MAX($B$2:$O$8)-MIN($B$2:$O$8)))</f>
        <v>2.22170405167352</v>
      </c>
      <c r="V5" s="49">
        <f>(F5-MIN($B$2:$O$8)/(MAX($B$2:$O$8)-MIN($B$2:$O$8)))</f>
        <v>2.30870405167352</v>
      </c>
      <c r="W5" s="49">
        <f>(G5-MIN($B$2:$O$8)/(MAX($B$2:$O$8)-MIN($B$2:$O$8)))</f>
        <v>2.33670405167352</v>
      </c>
      <c r="X5" s="49">
        <f>(H5-MIN($B$2:$O$8)/(MAX($B$2:$O$8)-MIN($B$2:$O$8)))</f>
        <v>2.33770405167352</v>
      </c>
      <c r="Y5" s="49">
        <f>(I5-MIN($B$2:$O$8)/(MAX($B$2:$O$8)-MIN($B$2:$O$8)))</f>
        <v>2.10370405167352</v>
      </c>
      <c r="Z5" s="49">
        <f>(J5-MIN($B$2:$O$8)/(MAX($B$2:$O$8)-MIN($B$2:$O$8)))</f>
        <v>2.40470405167352</v>
      </c>
      <c r="AA5" s="49">
        <f>(K5-MIN($B$2:$O$8)/(MAX($B$2:$O$8)-MIN($B$2:$O$8)))</f>
        <v>2.12070405167352</v>
      </c>
      <c r="AB5" s="49">
        <f>(L5-MIN($B$2:$O$8)/(MAX($B$2:$O$8)-MIN($B$2:$O$8)))</f>
        <v>2.13770405167352</v>
      </c>
      <c r="AC5" s="49">
        <f>(M5-MIN($B$2:$O$8)/(MAX($B$2:$O$8)-MIN($B$2:$O$8)))</f>
        <v>1.93270405167352</v>
      </c>
      <c r="AD5" s="49">
        <f>(N5-MIN($B$2:$O$8)/(MAX($B$2:$O$8)-MIN($B$2:$O$8)))</f>
        <v>2.32270405167352</v>
      </c>
      <c r="AE5" s="49">
        <f>(O5-MIN($B$2:$O$8)/(MAX($B$2:$O$8)-MIN($B$2:$O$8)))</f>
        <v>1.90270405167352</v>
      </c>
      <c r="AF5" s="50"/>
      <c r="AG5" s="49">
        <f t="shared" ref="AG5:AT5" si="14">R5+0.0001</f>
        <v>2.40080405167352</v>
      </c>
      <c r="AH5" s="49">
        <f t="shared" si="14"/>
        <v>2.40380405167352</v>
      </c>
      <c r="AI5" s="49">
        <f t="shared" si="14"/>
        <v>2.42280405167352</v>
      </c>
      <c r="AJ5" s="49">
        <f t="shared" si="14"/>
        <v>2.22180405167352</v>
      </c>
      <c r="AK5" s="49">
        <f t="shared" si="14"/>
        <v>2.30880405167352</v>
      </c>
      <c r="AL5" s="49">
        <f t="shared" si="14"/>
        <v>2.33680405167352</v>
      </c>
      <c r="AM5" s="49">
        <f t="shared" si="14"/>
        <v>2.33780405167352</v>
      </c>
      <c r="AN5" s="49">
        <f t="shared" si="14"/>
        <v>2.10380405167352</v>
      </c>
      <c r="AO5" s="49">
        <f t="shared" si="14"/>
        <v>2.40480405167352</v>
      </c>
      <c r="AP5" s="49">
        <f t="shared" si="14"/>
        <v>2.12080405167352</v>
      </c>
      <c r="AQ5" s="49">
        <f t="shared" si="14"/>
        <v>2.13780405167352</v>
      </c>
      <c r="AR5" s="49">
        <f t="shared" si="14"/>
        <v>1.93280405167352</v>
      </c>
      <c r="AS5" s="49">
        <f t="shared" si="14"/>
        <v>2.32280405167352</v>
      </c>
      <c r="AT5" s="49">
        <f t="shared" si="14"/>
        <v>1.90280405167352</v>
      </c>
      <c r="AU5" s="49">
        <f t="shared" si="1"/>
        <v>31.3582567234292</v>
      </c>
      <c r="AV5" s="49"/>
      <c r="AW5" s="49">
        <f t="shared" ref="AW5:BJ5" si="15">AG5/$AU$9</f>
        <v>0.0130978479266981</v>
      </c>
      <c r="AX5" s="49">
        <f t="shared" si="15"/>
        <v>0.0131142147533672</v>
      </c>
      <c r="AY5" s="49">
        <f t="shared" si="15"/>
        <v>0.0132178713222711</v>
      </c>
      <c r="AZ5" s="49">
        <f t="shared" si="15"/>
        <v>0.0121212939354448</v>
      </c>
      <c r="BA5" s="49">
        <f t="shared" si="15"/>
        <v>0.0125959319088472</v>
      </c>
      <c r="BB5" s="49">
        <f t="shared" si="15"/>
        <v>0.0127486889577584</v>
      </c>
      <c r="BC5" s="49">
        <f t="shared" si="15"/>
        <v>0.012754144566648</v>
      </c>
      <c r="BD5" s="49">
        <f t="shared" si="15"/>
        <v>0.0114775320864621</v>
      </c>
      <c r="BE5" s="49">
        <f t="shared" si="15"/>
        <v>0.0131196703622568</v>
      </c>
      <c r="BF5" s="49">
        <f t="shared" si="15"/>
        <v>0.0115702774375867</v>
      </c>
      <c r="BG5" s="49">
        <f t="shared" si="15"/>
        <v>0.0116630227887114</v>
      </c>
      <c r="BH5" s="49">
        <f t="shared" si="15"/>
        <v>0.0105446229663262</v>
      </c>
      <c r="BI5" s="49">
        <f t="shared" si="15"/>
        <v>0.0126723104333028</v>
      </c>
      <c r="BJ5" s="49">
        <f t="shared" si="15"/>
        <v>0.0103809546996357</v>
      </c>
      <c r="BK5" s="49"/>
      <c r="BL5" s="49">
        <f t="shared" ref="BL5:BY5" si="16">AW5*LN(AW5)</f>
        <v>-0.0567831962898582</v>
      </c>
      <c r="BM5" s="49">
        <f t="shared" si="16"/>
        <v>-0.0568377744654397</v>
      </c>
      <c r="BN5" s="49">
        <f t="shared" si="16"/>
        <v>-0.0571829629515154</v>
      </c>
      <c r="BO5" s="49">
        <f t="shared" si="16"/>
        <v>-0.0534887433769021</v>
      </c>
      <c r="BP5" s="49">
        <f t="shared" si="16"/>
        <v>-0.0550994100251292</v>
      </c>
      <c r="BQ5" s="49">
        <f t="shared" si="16"/>
        <v>-0.0556139480089587</v>
      </c>
      <c r="BR5" s="49">
        <f t="shared" si="16"/>
        <v>-0.0556322903819981</v>
      </c>
      <c r="BS5" s="49">
        <f t="shared" si="16"/>
        <v>-0.0512743123463137</v>
      </c>
      <c r="BT5" s="49">
        <f t="shared" si="16"/>
        <v>-0.0568559626502276</v>
      </c>
      <c r="BU5" s="49">
        <f t="shared" si="16"/>
        <v>-0.0515955205136169</v>
      </c>
      <c r="BV5" s="49">
        <f t="shared" si="16"/>
        <v>-0.051915985242198</v>
      </c>
      <c r="BW5" s="49">
        <f t="shared" si="16"/>
        <v>-0.0480005917696076</v>
      </c>
      <c r="BX5" s="49">
        <f t="shared" si="16"/>
        <v>-0.0553569091926836</v>
      </c>
      <c r="BY5" s="49">
        <f t="shared" si="16"/>
        <v>-0.0474179424894052</v>
      </c>
      <c r="BZ5" s="49">
        <f t="shared" si="4"/>
        <v>-0.753055549703854</v>
      </c>
      <c r="CA5" s="49"/>
      <c r="CB5" s="49"/>
      <c r="CC5" s="50"/>
      <c r="CD5" s="49"/>
      <c r="CE5" s="49"/>
      <c r="CF5" s="49">
        <f t="shared" ref="CF5:CS5" si="17">AW5*$CD$9</f>
        <v>0.0025335555893718</v>
      </c>
      <c r="CG5" s="49">
        <f t="shared" si="17"/>
        <v>0.00253672147321926</v>
      </c>
      <c r="CH5" s="49">
        <f t="shared" si="17"/>
        <v>0.00255677207091985</v>
      </c>
      <c r="CI5" s="49">
        <f t="shared" si="17"/>
        <v>0.00234465785313987</v>
      </c>
      <c r="CJ5" s="49">
        <f t="shared" si="17"/>
        <v>0.00243646848471628</v>
      </c>
      <c r="CK5" s="49">
        <f t="shared" si="17"/>
        <v>0.00246601673395927</v>
      </c>
      <c r="CL5" s="49">
        <f t="shared" si="17"/>
        <v>0.00246707202857509</v>
      </c>
      <c r="CM5" s="49">
        <f t="shared" si="17"/>
        <v>0.00222013308847302</v>
      </c>
      <c r="CN5" s="49">
        <f t="shared" si="17"/>
        <v>0.00253777676783508</v>
      </c>
      <c r="CO5" s="49">
        <f t="shared" si="17"/>
        <v>0.00223807309694197</v>
      </c>
      <c r="CP5" s="49">
        <f t="shared" si="17"/>
        <v>0.00225601310541093</v>
      </c>
      <c r="CQ5" s="49">
        <f t="shared" si="17"/>
        <v>0.00203967770916767</v>
      </c>
      <c r="CR5" s="49">
        <f t="shared" si="17"/>
        <v>0.00245124260933777</v>
      </c>
      <c r="CS5" s="49">
        <f t="shared" si="17"/>
        <v>0.00200801887069304</v>
      </c>
      <c r="CT5" s="59">
        <v>2013</v>
      </c>
      <c r="CU5" s="62"/>
      <c r="CV5" s="62"/>
      <c r="CW5" s="62"/>
      <c r="CX5" s="62"/>
    </row>
    <row r="6" ht="17.6" customHeight="1" spans="1:102">
      <c r="A6" s="59" t="s">
        <v>93</v>
      </c>
      <c r="B6" s="49">
        <v>1.139</v>
      </c>
      <c r="C6" s="49">
        <v>1.54</v>
      </c>
      <c r="D6" s="49">
        <v>1.556</v>
      </c>
      <c r="E6" s="49">
        <v>1.475</v>
      </c>
      <c r="F6" s="49">
        <v>1.519</v>
      </c>
      <c r="G6" s="49">
        <v>1.453</v>
      </c>
      <c r="H6" s="49">
        <v>1.436</v>
      </c>
      <c r="I6" s="49">
        <v>1.465</v>
      </c>
      <c r="J6" s="49">
        <v>1.494</v>
      </c>
      <c r="K6" s="49">
        <v>1.345</v>
      </c>
      <c r="L6" s="49">
        <v>1.264</v>
      </c>
      <c r="M6" s="49">
        <v>1.202</v>
      </c>
      <c r="N6" s="49">
        <v>1.468</v>
      </c>
      <c r="O6" s="49">
        <v>1.238</v>
      </c>
      <c r="Q6" s="49"/>
      <c r="R6" s="49">
        <f>(B6-MIN($B$2:$O$8)/(MAX($B$2:$O$8)-MIN($B$2:$O$8)))</f>
        <v>1.10670405167352</v>
      </c>
      <c r="S6" s="49">
        <f>(C6-MIN($B$2:$O$8)/(MAX($B$2:$O$8)-MIN($B$2:$O$8)))</f>
        <v>1.50770405167352</v>
      </c>
      <c r="T6" s="49">
        <f>(D6-MIN($B$2:$O$8)/(MAX($B$2:$O$8)-MIN($B$2:$O$8)))</f>
        <v>1.52370405167352</v>
      </c>
      <c r="U6" s="49">
        <f>(E6-MIN($B$2:$O$8)/(MAX($B$2:$O$8)-MIN($B$2:$O$8)))</f>
        <v>1.44270405167352</v>
      </c>
      <c r="V6" s="49">
        <f>(F6-MIN($B$2:$O$8)/(MAX($B$2:$O$8)-MIN($B$2:$O$8)))</f>
        <v>1.48670405167352</v>
      </c>
      <c r="W6" s="49">
        <f>(G6-MIN($B$2:$O$8)/(MAX($B$2:$O$8)-MIN($B$2:$O$8)))</f>
        <v>1.42070405167352</v>
      </c>
      <c r="X6" s="49">
        <f>(H6-MIN($B$2:$O$8)/(MAX($B$2:$O$8)-MIN($B$2:$O$8)))</f>
        <v>1.40370405167352</v>
      </c>
      <c r="Y6" s="49">
        <f>(I6-MIN($B$2:$O$8)/(MAX($B$2:$O$8)-MIN($B$2:$O$8)))</f>
        <v>1.43270405167352</v>
      </c>
      <c r="Z6" s="49">
        <f>(J6-MIN($B$2:$O$8)/(MAX($B$2:$O$8)-MIN($B$2:$O$8)))</f>
        <v>1.46170405167352</v>
      </c>
      <c r="AA6" s="49">
        <f>(K6-MIN($B$2:$O$8)/(MAX($B$2:$O$8)-MIN($B$2:$O$8)))</f>
        <v>1.31270405167352</v>
      </c>
      <c r="AB6" s="49">
        <f>(L6-MIN($B$2:$O$8)/(MAX($B$2:$O$8)-MIN($B$2:$O$8)))</f>
        <v>1.23170405167352</v>
      </c>
      <c r="AC6" s="49">
        <f>(M6-MIN($B$2:$O$8)/(MAX($B$2:$O$8)-MIN($B$2:$O$8)))</f>
        <v>1.16970405167352</v>
      </c>
      <c r="AD6" s="49">
        <f>(N6-MIN($B$2:$O$8)/(MAX($B$2:$O$8)-MIN($B$2:$O$8)))</f>
        <v>1.43570405167352</v>
      </c>
      <c r="AE6" s="49">
        <f>(O6-MIN($B$2:$O$8)/(MAX($B$2:$O$8)-MIN($B$2:$O$8)))</f>
        <v>1.20570405167352</v>
      </c>
      <c r="AF6" s="50"/>
      <c r="AG6" s="49">
        <f t="shared" ref="AG6:AT6" si="18">R6+0.0001</f>
        <v>1.10680405167352</v>
      </c>
      <c r="AH6" s="49">
        <f t="shared" si="18"/>
        <v>1.50780405167352</v>
      </c>
      <c r="AI6" s="49">
        <f t="shared" si="18"/>
        <v>1.52380405167352</v>
      </c>
      <c r="AJ6" s="49">
        <f t="shared" si="18"/>
        <v>1.44280405167352</v>
      </c>
      <c r="AK6" s="49">
        <f t="shared" si="18"/>
        <v>1.48680405167352</v>
      </c>
      <c r="AL6" s="49">
        <f t="shared" si="18"/>
        <v>1.42080405167352</v>
      </c>
      <c r="AM6" s="49">
        <f t="shared" si="18"/>
        <v>1.40380405167352</v>
      </c>
      <c r="AN6" s="49">
        <f t="shared" si="18"/>
        <v>1.43280405167352</v>
      </c>
      <c r="AO6" s="49">
        <f t="shared" si="18"/>
        <v>1.46180405167352</v>
      </c>
      <c r="AP6" s="49">
        <f t="shared" si="18"/>
        <v>1.31280405167352</v>
      </c>
      <c r="AQ6" s="49">
        <f t="shared" si="18"/>
        <v>1.23180405167352</v>
      </c>
      <c r="AR6" s="49">
        <f t="shared" si="18"/>
        <v>1.16980405167352</v>
      </c>
      <c r="AS6" s="49">
        <f t="shared" si="18"/>
        <v>1.43580405167352</v>
      </c>
      <c r="AT6" s="49">
        <f t="shared" si="18"/>
        <v>1.20580405167352</v>
      </c>
      <c r="AU6" s="49">
        <f t="shared" si="1"/>
        <v>19.1432567234292</v>
      </c>
      <c r="AV6" s="49"/>
      <c r="AW6" s="49">
        <f t="shared" ref="AW6:BJ6" si="19">AG6/$AU$9</f>
        <v>0.00603829002344771</v>
      </c>
      <c r="AX6" s="49">
        <f t="shared" si="19"/>
        <v>0.00822598918821077</v>
      </c>
      <c r="AY6" s="49">
        <f t="shared" si="19"/>
        <v>0.00831327893044571</v>
      </c>
      <c r="AZ6" s="49">
        <f t="shared" si="19"/>
        <v>0.00787137461038135</v>
      </c>
      <c r="BA6" s="49">
        <f t="shared" si="19"/>
        <v>0.00811142140152742</v>
      </c>
      <c r="BB6" s="49">
        <f t="shared" si="19"/>
        <v>0.00775135121480831</v>
      </c>
      <c r="BC6" s="49">
        <f t="shared" si="19"/>
        <v>0.00765860586368369</v>
      </c>
      <c r="BD6" s="49">
        <f t="shared" si="19"/>
        <v>0.00781681852148451</v>
      </c>
      <c r="BE6" s="49">
        <f t="shared" si="19"/>
        <v>0.00797503117928534</v>
      </c>
      <c r="BF6" s="49">
        <f t="shared" si="19"/>
        <v>0.0071621454547225</v>
      </c>
      <c r="BG6" s="49">
        <f t="shared" si="19"/>
        <v>0.00672024113465814</v>
      </c>
      <c r="BH6" s="49">
        <f t="shared" si="19"/>
        <v>0.00638199338349777</v>
      </c>
      <c r="BI6" s="49">
        <f t="shared" si="19"/>
        <v>0.00783318534815357</v>
      </c>
      <c r="BJ6" s="49">
        <f t="shared" si="19"/>
        <v>0.00657839530352637</v>
      </c>
      <c r="BK6" s="49"/>
      <c r="BL6" s="49">
        <f t="shared" ref="BL6:BY6" si="20">AW6*LN(AW6)</f>
        <v>-0.0308534545165047</v>
      </c>
      <c r="BM6" s="49">
        <f t="shared" si="20"/>
        <v>-0.0394885051061346</v>
      </c>
      <c r="BN6" s="49">
        <f t="shared" si="20"/>
        <v>-0.0398197844877155</v>
      </c>
      <c r="BO6" s="49">
        <f t="shared" si="20"/>
        <v>-0.0381330519349369</v>
      </c>
      <c r="BP6" s="49">
        <f t="shared" si="20"/>
        <v>-0.039052293637349</v>
      </c>
      <c r="BQ6" s="49">
        <f t="shared" si="20"/>
        <v>-0.0376706995317693</v>
      </c>
      <c r="BR6" s="49">
        <f t="shared" si="20"/>
        <v>-0.0373121557766481</v>
      </c>
      <c r="BS6" s="49">
        <f t="shared" si="20"/>
        <v>-0.0379231203189694</v>
      </c>
      <c r="BT6" s="49">
        <f t="shared" si="20"/>
        <v>-0.0385308824133453</v>
      </c>
      <c r="BU6" s="49">
        <f t="shared" si="20"/>
        <v>-0.0353734474847715</v>
      </c>
      <c r="BV6" s="49">
        <f t="shared" si="20"/>
        <v>-0.0336188882537268</v>
      </c>
      <c r="BW6" s="49">
        <f t="shared" si="20"/>
        <v>-0.0322563482545719</v>
      </c>
      <c r="BX6" s="49">
        <f t="shared" si="20"/>
        <v>-0.037986139663564</v>
      </c>
      <c r="BY6" s="49">
        <f t="shared" si="20"/>
        <v>-0.0330496240655438</v>
      </c>
      <c r="BZ6" s="49">
        <f t="shared" si="4"/>
        <v>-0.511068395445551</v>
      </c>
      <c r="CA6" s="49"/>
      <c r="CB6" s="49"/>
      <c r="CC6" s="50"/>
      <c r="CD6" s="49"/>
      <c r="CE6" s="49"/>
      <c r="CF6" s="49">
        <f t="shared" ref="CF6:CS6" si="21">AW6*$CD$9</f>
        <v>0.0011680043564997</v>
      </c>
      <c r="CG6" s="49">
        <f t="shared" si="21"/>
        <v>0.00159117749744383</v>
      </c>
      <c r="CH6" s="49">
        <f t="shared" si="21"/>
        <v>0.00160806221129696</v>
      </c>
      <c r="CI6" s="49">
        <f t="shared" si="21"/>
        <v>0.00152258334741548</v>
      </c>
      <c r="CJ6" s="49">
        <f t="shared" si="21"/>
        <v>0.0015690163105116</v>
      </c>
      <c r="CK6" s="49">
        <f t="shared" si="21"/>
        <v>0.00149936686586742</v>
      </c>
      <c r="CL6" s="49">
        <f t="shared" si="21"/>
        <v>0.00148142685739847</v>
      </c>
      <c r="CM6" s="49">
        <f t="shared" si="21"/>
        <v>0.00151203040125727</v>
      </c>
      <c r="CN6" s="49">
        <f t="shared" si="21"/>
        <v>0.00154263394511608</v>
      </c>
      <c r="CO6" s="49">
        <f t="shared" si="21"/>
        <v>0.00138539504735878</v>
      </c>
      <c r="CP6" s="49">
        <f t="shared" si="21"/>
        <v>0.00129991618347729</v>
      </c>
      <c r="CQ6" s="49">
        <f t="shared" si="21"/>
        <v>0.00123448791729641</v>
      </c>
      <c r="CR6" s="49">
        <f t="shared" si="21"/>
        <v>0.00151519628510474</v>
      </c>
      <c r="CS6" s="49">
        <f t="shared" si="21"/>
        <v>0.00127247852346595</v>
      </c>
      <c r="CT6" s="59">
        <v>2013</v>
      </c>
      <c r="CU6" s="62"/>
      <c r="CV6" s="62"/>
      <c r="CW6" s="62"/>
      <c r="CX6" s="62"/>
    </row>
    <row r="7" ht="17.6" customHeight="1" spans="1:102">
      <c r="A7" s="59" t="s">
        <v>94</v>
      </c>
      <c r="B7" s="59">
        <v>2.563</v>
      </c>
      <c r="C7" s="59">
        <v>1.251</v>
      </c>
      <c r="D7" s="59">
        <v>1.11</v>
      </c>
      <c r="E7" s="59">
        <v>0.857</v>
      </c>
      <c r="F7" s="59">
        <v>0.421</v>
      </c>
      <c r="G7" s="59">
        <v>0.407</v>
      </c>
      <c r="H7" s="59">
        <v>0.45</v>
      </c>
      <c r="I7" s="59">
        <v>0.312</v>
      </c>
      <c r="J7" s="59">
        <v>0.755</v>
      </c>
      <c r="K7" s="59">
        <v>0.657</v>
      </c>
      <c r="L7" s="59">
        <v>0.22</v>
      </c>
      <c r="M7" s="59">
        <v>0.27</v>
      </c>
      <c r="N7" s="59">
        <v>0.364</v>
      </c>
      <c r="O7" s="59">
        <v>0.475</v>
      </c>
      <c r="Q7" s="49"/>
      <c r="R7" s="49">
        <f>(B7-MIN($B$2:$O$8)/(MAX($B$2:$O$8)-MIN($B$2:$O$8)))</f>
        <v>2.53070405167352</v>
      </c>
      <c r="S7" s="49">
        <f>(C7-MIN($B$2:$O$8)/(MAX($B$2:$O$8)-MIN($B$2:$O$8)))</f>
        <v>1.21870405167352</v>
      </c>
      <c r="T7" s="49">
        <f>(D7-MIN($B$2:$O$8)/(MAX($B$2:$O$8)-MIN($B$2:$O$8)))</f>
        <v>1.07770405167352</v>
      </c>
      <c r="U7" s="49">
        <f>(E7-MIN($B$2:$O$8)/(MAX($B$2:$O$8)-MIN($B$2:$O$8)))</f>
        <v>0.824704051673517</v>
      </c>
      <c r="V7" s="49">
        <f>(F7-MIN($B$2:$O$8)/(MAX($B$2:$O$8)-MIN($B$2:$O$8)))</f>
        <v>0.388704051673517</v>
      </c>
      <c r="W7" s="49">
        <f>(G7-MIN($B$2:$O$8)/(MAX($B$2:$O$8)-MIN($B$2:$O$8)))</f>
        <v>0.374704051673517</v>
      </c>
      <c r="X7" s="49">
        <f>(H7-MIN($B$2:$O$8)/(MAX($B$2:$O$8)-MIN($B$2:$O$8)))</f>
        <v>0.417704051673517</v>
      </c>
      <c r="Y7" s="49">
        <f>(I7-MIN($B$2:$O$8)/(MAX($B$2:$O$8)-MIN($B$2:$O$8)))</f>
        <v>0.279704051673517</v>
      </c>
      <c r="Z7" s="49">
        <f>(J7-MIN($B$2:$O$8)/(MAX($B$2:$O$8)-MIN($B$2:$O$8)))</f>
        <v>0.722704051673517</v>
      </c>
      <c r="AA7" s="49">
        <f>(K7-MIN($B$2:$O$8)/(MAX($B$2:$O$8)-MIN($B$2:$O$8)))</f>
        <v>0.624704051673517</v>
      </c>
      <c r="AB7" s="49">
        <f>(L7-MIN($B$2:$O$8)/(MAX($B$2:$O$8)-MIN($B$2:$O$8)))</f>
        <v>0.187704051673517</v>
      </c>
      <c r="AC7" s="49">
        <f>(M7-MIN($B$2:$O$8)/(MAX($B$2:$O$8)-MIN($B$2:$O$8)))</f>
        <v>0.237704051673517</v>
      </c>
      <c r="AD7" s="49">
        <f>(N7-MIN($B$2:$O$8)/(MAX($B$2:$O$8)-MIN($B$2:$O$8)))</f>
        <v>0.331704051673517</v>
      </c>
      <c r="AE7" s="49">
        <f>(O7-MIN($B$2:$O$8)/(MAX($B$2:$O$8)-MIN($B$2:$O$8)))</f>
        <v>0.442704051673517</v>
      </c>
      <c r="AF7" s="50"/>
      <c r="AG7" s="49">
        <f t="shared" ref="AG7:AT7" si="22">R7+0.0001</f>
        <v>2.53080405167352</v>
      </c>
      <c r="AH7" s="49">
        <f t="shared" si="22"/>
        <v>1.21880405167352</v>
      </c>
      <c r="AI7" s="49">
        <f t="shared" si="22"/>
        <v>1.07780405167352</v>
      </c>
      <c r="AJ7" s="49">
        <f t="shared" si="22"/>
        <v>0.824804051673517</v>
      </c>
      <c r="AK7" s="49">
        <f t="shared" si="22"/>
        <v>0.388804051673517</v>
      </c>
      <c r="AL7" s="49">
        <f t="shared" si="22"/>
        <v>0.374804051673517</v>
      </c>
      <c r="AM7" s="49">
        <f t="shared" si="22"/>
        <v>0.417804051673517</v>
      </c>
      <c r="AN7" s="49">
        <f t="shared" si="22"/>
        <v>0.279804051673517</v>
      </c>
      <c r="AO7" s="49">
        <f t="shared" si="22"/>
        <v>0.722804051673517</v>
      </c>
      <c r="AP7" s="49">
        <f t="shared" si="22"/>
        <v>0.624804051673517</v>
      </c>
      <c r="AQ7" s="49">
        <f t="shared" si="22"/>
        <v>0.187804051673517</v>
      </c>
      <c r="AR7" s="49">
        <f t="shared" si="22"/>
        <v>0.237804051673517</v>
      </c>
      <c r="AS7" s="49">
        <f t="shared" si="22"/>
        <v>0.331804051673517</v>
      </c>
      <c r="AT7" s="49">
        <f t="shared" si="22"/>
        <v>0.442804051673517</v>
      </c>
      <c r="AU7" s="49">
        <f t="shared" si="1"/>
        <v>9.66125672342924</v>
      </c>
      <c r="AV7" s="49"/>
      <c r="AW7" s="49">
        <f t="shared" ref="AW7:BJ7" si="23">AG7/$AU$9</f>
        <v>0.013807077082357</v>
      </c>
      <c r="AX7" s="49">
        <f t="shared" si="23"/>
        <v>0.00664931821909226</v>
      </c>
      <c r="AY7" s="49">
        <f t="shared" si="23"/>
        <v>0.00588007736564689</v>
      </c>
      <c r="AZ7" s="49">
        <f t="shared" si="23"/>
        <v>0.00449980831655697</v>
      </c>
      <c r="BA7" s="49">
        <f t="shared" si="23"/>
        <v>0.00212116284065499</v>
      </c>
      <c r="BB7" s="49">
        <f t="shared" si="23"/>
        <v>0.00204478431619942</v>
      </c>
      <c r="BC7" s="49">
        <f t="shared" si="23"/>
        <v>0.00227937549845581</v>
      </c>
      <c r="BD7" s="49">
        <f t="shared" si="23"/>
        <v>0.00152650147167949</v>
      </c>
      <c r="BE7" s="49">
        <f t="shared" si="23"/>
        <v>0.00394333620980926</v>
      </c>
      <c r="BF7" s="49">
        <f t="shared" si="23"/>
        <v>0.00340868653862028</v>
      </c>
      <c r="BG7" s="49">
        <f t="shared" si="23"/>
        <v>0.00102458545382861</v>
      </c>
      <c r="BH7" s="49">
        <f t="shared" si="23"/>
        <v>0.00129736589831279</v>
      </c>
      <c r="BI7" s="49">
        <f t="shared" si="23"/>
        <v>0.00181019313394303</v>
      </c>
      <c r="BJ7" s="49">
        <f t="shared" si="23"/>
        <v>0.00241576572069789</v>
      </c>
      <c r="BK7" s="49"/>
      <c r="BL7" s="49">
        <f t="shared" ref="BL7:BY7" si="24">AW7*LN(AW7)</f>
        <v>-0.0591298291386023</v>
      </c>
      <c r="BM7" s="49">
        <f t="shared" si="24"/>
        <v>-0.0333346344055823</v>
      </c>
      <c r="BN7" s="49">
        <f t="shared" si="24"/>
        <v>-0.030201167279546</v>
      </c>
      <c r="BO7" s="49">
        <f t="shared" si="24"/>
        <v>-0.0243157063537054</v>
      </c>
      <c r="BP7" s="49">
        <f t="shared" si="24"/>
        <v>-0.0130574347654172</v>
      </c>
      <c r="BQ7" s="49">
        <f t="shared" si="24"/>
        <v>-0.01266225114723</v>
      </c>
      <c r="BR7" s="49">
        <f t="shared" si="24"/>
        <v>-0.0138673872371238</v>
      </c>
      <c r="BS7" s="49">
        <f t="shared" si="24"/>
        <v>-0.00989902130078164</v>
      </c>
      <c r="BT7" s="49">
        <f t="shared" si="24"/>
        <v>-0.0218292373018063</v>
      </c>
      <c r="BU7" s="49">
        <f t="shared" si="24"/>
        <v>-0.019366207965839</v>
      </c>
      <c r="BV7" s="49">
        <f t="shared" si="24"/>
        <v>-0.00705270034810732</v>
      </c>
      <c r="BW7" s="49">
        <f t="shared" si="24"/>
        <v>-0.0086241351144178</v>
      </c>
      <c r="BX7" s="49">
        <f t="shared" si="24"/>
        <v>-0.0114301418512196</v>
      </c>
      <c r="BY7" s="49">
        <f t="shared" si="24"/>
        <v>-0.014556773654106</v>
      </c>
      <c r="BZ7" s="49">
        <f t="shared" si="4"/>
        <v>-0.279326627863485</v>
      </c>
      <c r="CA7" s="49"/>
      <c r="CB7" s="49"/>
      <c r="CC7" s="50"/>
      <c r="CD7" s="49"/>
      <c r="CE7" s="49"/>
      <c r="CF7" s="49">
        <f t="shared" ref="CF7:CS7" si="25">AW7*$CD$9</f>
        <v>0.0026707438894285</v>
      </c>
      <c r="CG7" s="49">
        <f t="shared" si="25"/>
        <v>0.00128619735347162</v>
      </c>
      <c r="CH7" s="49">
        <f t="shared" si="25"/>
        <v>0.00113740081264089</v>
      </c>
      <c r="CI7" s="49">
        <f t="shared" si="25"/>
        <v>0.000870411274838234</v>
      </c>
      <c r="CJ7" s="49">
        <f t="shared" si="25"/>
        <v>0.00041030282234037</v>
      </c>
      <c r="CK7" s="49">
        <f t="shared" si="25"/>
        <v>0.000395528697718879</v>
      </c>
      <c r="CL7" s="49">
        <f t="shared" si="25"/>
        <v>0.000440906366199173</v>
      </c>
      <c r="CM7" s="49">
        <f t="shared" si="25"/>
        <v>0.000295275709215904</v>
      </c>
      <c r="CN7" s="49">
        <f t="shared" si="25"/>
        <v>0.000762771224024513</v>
      </c>
      <c r="CO7" s="49">
        <f t="shared" si="25"/>
        <v>0.000659352351674076</v>
      </c>
      <c r="CP7" s="49">
        <f t="shared" si="25"/>
        <v>0.000198188604560392</v>
      </c>
      <c r="CQ7" s="49">
        <f t="shared" si="25"/>
        <v>0.000250953335351431</v>
      </c>
      <c r="CR7" s="49">
        <f t="shared" si="25"/>
        <v>0.000350151029238585</v>
      </c>
      <c r="CS7" s="49">
        <f t="shared" si="25"/>
        <v>0.000467288731594693</v>
      </c>
      <c r="CT7" s="59">
        <v>2013</v>
      </c>
      <c r="CU7" s="62"/>
      <c r="CV7" s="62"/>
      <c r="CW7" s="62"/>
      <c r="CX7" s="62"/>
    </row>
    <row r="8" ht="17.6" customHeight="1" spans="1:102">
      <c r="A8" s="59" t="s">
        <v>95</v>
      </c>
      <c r="B8" s="59">
        <v>4.173</v>
      </c>
      <c r="C8" s="59">
        <v>2.406</v>
      </c>
      <c r="D8" s="59">
        <v>2.866</v>
      </c>
      <c r="E8" s="59">
        <v>1.76</v>
      </c>
      <c r="F8" s="59">
        <v>0.995</v>
      </c>
      <c r="G8" s="59">
        <v>0.885</v>
      </c>
      <c r="H8" s="59">
        <v>1.343</v>
      </c>
      <c r="I8" s="59">
        <v>1.405</v>
      </c>
      <c r="J8" s="59">
        <v>2.037</v>
      </c>
      <c r="K8" s="59">
        <v>2.326</v>
      </c>
      <c r="L8" s="59">
        <v>1.073</v>
      </c>
      <c r="M8" s="59">
        <v>1.98</v>
      </c>
      <c r="N8" s="59">
        <v>1.236</v>
      </c>
      <c r="O8" s="59">
        <v>1.409</v>
      </c>
      <c r="Q8" s="49"/>
      <c r="R8" s="49">
        <f>(B8-MIN($B$2:$O$8)/(MAX($B$2:$O$8)-MIN($B$2:$O$8)))</f>
        <v>4.14070405167352</v>
      </c>
      <c r="S8" s="49">
        <f>(C8-MIN($B$2:$O$8)/(MAX($B$2:$O$8)-MIN($B$2:$O$8)))</f>
        <v>2.37370405167352</v>
      </c>
      <c r="T8" s="49">
        <f>(D8-MIN($B$2:$O$8)/(MAX($B$2:$O$8)-MIN($B$2:$O$8)))</f>
        <v>2.83370405167352</v>
      </c>
      <c r="U8" s="49">
        <f>(E8-MIN($B$2:$O$8)/(MAX($B$2:$O$8)-MIN($B$2:$O$8)))</f>
        <v>1.72770405167352</v>
      </c>
      <c r="V8" s="49">
        <f>(F8-MIN($B$2:$O$8)/(MAX($B$2:$O$8)-MIN($B$2:$O$8)))</f>
        <v>0.962704051673517</v>
      </c>
      <c r="W8" s="49">
        <f>(G8-MIN($B$2:$O$8)/(MAX($B$2:$O$8)-MIN($B$2:$O$8)))</f>
        <v>0.852704051673517</v>
      </c>
      <c r="X8" s="49">
        <f>(H8-MIN($B$2:$O$8)/(MAX($B$2:$O$8)-MIN($B$2:$O$8)))</f>
        <v>1.31070405167352</v>
      </c>
      <c r="Y8" s="49">
        <f>(I8-MIN($B$2:$O$8)/(MAX($B$2:$O$8)-MIN($B$2:$O$8)))</f>
        <v>1.37270405167352</v>
      </c>
      <c r="Z8" s="49">
        <f>(J8-MIN($B$2:$O$8)/(MAX($B$2:$O$8)-MIN($B$2:$O$8)))</f>
        <v>2.00470405167352</v>
      </c>
      <c r="AA8" s="49">
        <f>(K8-MIN($B$2:$O$8)/(MAX($B$2:$O$8)-MIN($B$2:$O$8)))</f>
        <v>2.29370405167352</v>
      </c>
      <c r="AB8" s="49">
        <f>(L8-MIN($B$2:$O$8)/(MAX($B$2:$O$8)-MIN($B$2:$O$8)))</f>
        <v>1.04070405167352</v>
      </c>
      <c r="AC8" s="49">
        <f>(M8-MIN($B$2:$O$8)/(MAX($B$2:$O$8)-MIN($B$2:$O$8)))</f>
        <v>1.94770405167352</v>
      </c>
      <c r="AD8" s="49">
        <f>(N8-MIN($B$2:$O$8)/(MAX($B$2:$O$8)-MIN($B$2:$O$8)))</f>
        <v>1.20370405167352</v>
      </c>
      <c r="AE8" s="49">
        <f>(O8-MIN($B$2:$O$8)/(MAX($B$2:$O$8)-MIN($B$2:$O$8)))</f>
        <v>1.37670405167352</v>
      </c>
      <c r="AF8" s="50"/>
      <c r="AG8" s="49">
        <f t="shared" ref="AG8:AT8" si="26">R8+0.0001</f>
        <v>4.14080405167352</v>
      </c>
      <c r="AH8" s="49">
        <f t="shared" si="26"/>
        <v>2.37380405167352</v>
      </c>
      <c r="AI8" s="49">
        <f t="shared" si="26"/>
        <v>2.83380405167352</v>
      </c>
      <c r="AJ8" s="49">
        <f t="shared" si="26"/>
        <v>1.72780405167352</v>
      </c>
      <c r="AK8" s="49">
        <f t="shared" si="26"/>
        <v>0.962804051673517</v>
      </c>
      <c r="AL8" s="49">
        <f t="shared" si="26"/>
        <v>0.852804051673517</v>
      </c>
      <c r="AM8" s="49">
        <f t="shared" si="26"/>
        <v>1.31080405167352</v>
      </c>
      <c r="AN8" s="49">
        <f t="shared" si="26"/>
        <v>1.37280405167352</v>
      </c>
      <c r="AO8" s="49">
        <f t="shared" si="26"/>
        <v>2.00480405167352</v>
      </c>
      <c r="AP8" s="49">
        <f t="shared" si="26"/>
        <v>2.29380405167352</v>
      </c>
      <c r="AQ8" s="49">
        <f t="shared" si="26"/>
        <v>1.04080405167352</v>
      </c>
      <c r="AR8" s="49">
        <f t="shared" si="26"/>
        <v>1.94780405167352</v>
      </c>
      <c r="AS8" s="49">
        <f t="shared" si="26"/>
        <v>1.20380405167352</v>
      </c>
      <c r="AT8" s="49">
        <f t="shared" si="26"/>
        <v>1.37680405167352</v>
      </c>
      <c r="AU8" s="49">
        <f t="shared" si="1"/>
        <v>25.4432567234293</v>
      </c>
      <c r="AV8" s="49"/>
      <c r="AW8" s="49">
        <f t="shared" ref="AW8:BJ8" si="27">AG8/$AU$9</f>
        <v>0.0225906073947473</v>
      </c>
      <c r="AX8" s="49">
        <f t="shared" si="27"/>
        <v>0.0129505464866766</v>
      </c>
      <c r="AY8" s="49">
        <f t="shared" si="27"/>
        <v>0.015460126575931</v>
      </c>
      <c r="AZ8" s="49">
        <f t="shared" si="27"/>
        <v>0.00942622314394113</v>
      </c>
      <c r="BA8" s="49">
        <f t="shared" si="27"/>
        <v>0.00525268234333329</v>
      </c>
      <c r="BB8" s="49">
        <f t="shared" si="27"/>
        <v>0.00465256536546811</v>
      </c>
      <c r="BC8" s="49">
        <f t="shared" si="27"/>
        <v>0.00715123423694313</v>
      </c>
      <c r="BD8" s="49">
        <f t="shared" si="27"/>
        <v>0.00748948198810351</v>
      </c>
      <c r="BE8" s="49">
        <f t="shared" si="27"/>
        <v>0.0109374268063835</v>
      </c>
      <c r="BF8" s="49">
        <f t="shared" si="27"/>
        <v>0.012514097775502</v>
      </c>
      <c r="BG8" s="49">
        <f t="shared" si="27"/>
        <v>0.0056782198367286</v>
      </c>
      <c r="BH8" s="49">
        <f t="shared" si="27"/>
        <v>0.0106264570996715</v>
      </c>
      <c r="BI8" s="49">
        <f t="shared" si="27"/>
        <v>0.006567484085747</v>
      </c>
      <c r="BJ8" s="49">
        <f t="shared" si="27"/>
        <v>0.00751130442366224</v>
      </c>
      <c r="BK8" s="49"/>
      <c r="BL8" s="49">
        <f t="shared" ref="BL8:BY8" si="28">AW8*LN(AW8)</f>
        <v>-0.0856233959304472</v>
      </c>
      <c r="BM8" s="49">
        <f t="shared" si="28"/>
        <v>-0.0562910692996262</v>
      </c>
      <c r="BN8" s="49">
        <f t="shared" si="28"/>
        <v>-0.06446085936762</v>
      </c>
      <c r="BO8" s="49">
        <f t="shared" si="28"/>
        <v>-0.0439663534642394</v>
      </c>
      <c r="BP8" s="49">
        <f t="shared" si="28"/>
        <v>-0.0275714158183305</v>
      </c>
      <c r="BQ8" s="49">
        <f t="shared" si="28"/>
        <v>-0.0249858416939078</v>
      </c>
      <c r="BR8" s="49">
        <f t="shared" si="28"/>
        <v>-0.0353304604748281</v>
      </c>
      <c r="BS8" s="49">
        <f t="shared" si="28"/>
        <v>-0.0366554394932451</v>
      </c>
      <c r="BT8" s="49">
        <f t="shared" si="28"/>
        <v>-0.0493886586069252</v>
      </c>
      <c r="BU8" s="49">
        <f t="shared" si="28"/>
        <v>-0.0548230040387569</v>
      </c>
      <c r="BV8" s="49">
        <f t="shared" si="28"/>
        <v>-0.0293627419915307</v>
      </c>
      <c r="BW8" s="49">
        <f t="shared" si="28"/>
        <v>-0.0482909612755931</v>
      </c>
      <c r="BX8" s="49">
        <f t="shared" si="28"/>
        <v>-0.0330057086593002</v>
      </c>
      <c r="BY8" s="49">
        <f t="shared" si="28"/>
        <v>-0.036740389874427</v>
      </c>
      <c r="BZ8" s="49">
        <f t="shared" si="4"/>
        <v>-0.626496299988778</v>
      </c>
      <c r="CA8" s="49"/>
      <c r="CB8" s="49"/>
      <c r="CC8" s="50"/>
      <c r="CD8" s="49"/>
      <c r="CE8" s="49"/>
      <c r="CF8" s="49">
        <f t="shared" ref="CF8:CS8" si="29">AW8*$CD$9</f>
        <v>0.00436976822089997</v>
      </c>
      <c r="CG8" s="49">
        <f t="shared" si="29"/>
        <v>0.00250506263474463</v>
      </c>
      <c r="CH8" s="49">
        <f t="shared" si="29"/>
        <v>0.0029904981580222</v>
      </c>
      <c r="CI8" s="49">
        <f t="shared" si="29"/>
        <v>0.00182334231292441</v>
      </c>
      <c r="CJ8" s="49">
        <f t="shared" si="29"/>
        <v>0.0010160419318215</v>
      </c>
      <c r="CK8" s="49">
        <f t="shared" si="29"/>
        <v>0.000899959524081216</v>
      </c>
      <c r="CL8" s="49">
        <f t="shared" si="29"/>
        <v>0.00138328445812714</v>
      </c>
      <c r="CM8" s="49">
        <f t="shared" si="29"/>
        <v>0.00144871272430803</v>
      </c>
      <c r="CN8" s="49">
        <f t="shared" si="29"/>
        <v>0.00211565892150676</v>
      </c>
      <c r="CO8" s="49">
        <f t="shared" si="29"/>
        <v>0.00242063906547897</v>
      </c>
      <c r="CP8" s="49">
        <f t="shared" si="29"/>
        <v>0.00109835491185552</v>
      </c>
      <c r="CQ8" s="49">
        <f t="shared" si="29"/>
        <v>0.00205550712840498</v>
      </c>
      <c r="CR8" s="49">
        <f t="shared" si="29"/>
        <v>0.00127036793423431</v>
      </c>
      <c r="CS8" s="49">
        <f t="shared" si="29"/>
        <v>0.00145293390277131</v>
      </c>
      <c r="CT8" s="59">
        <v>2013</v>
      </c>
      <c r="CU8" s="62"/>
      <c r="CV8" s="62"/>
      <c r="CW8" s="62"/>
      <c r="CX8" s="62"/>
    </row>
    <row r="9" ht="17.6" customHeight="1" spans="1:102">
      <c r="A9" s="61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183.297597064005</v>
      </c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-4.36203739163344</v>
      </c>
      <c r="CA9" s="49">
        <f>-1/(LN(980))</f>
        <v>-0.145189454395455</v>
      </c>
      <c r="CB9" s="49">
        <f>BZ9*CA9</f>
        <v>0.633321828943833</v>
      </c>
      <c r="CC9" s="50">
        <f>1-CB9</f>
        <v>0.366678171056167</v>
      </c>
      <c r="CD9" s="49">
        <f>CC9/(CC9+CC14+CC19+CC24+CC30)</f>
        <v>0.193432967274532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  <c r="CU9" s="62"/>
      <c r="CV9" s="62"/>
      <c r="CW9" s="62"/>
      <c r="CX9" s="62"/>
    </row>
    <row r="10" ht="17.6" customHeight="1" spans="1:102">
      <c r="A10" s="59" t="s">
        <v>96</v>
      </c>
      <c r="B10" s="49">
        <v>7.244</v>
      </c>
      <c r="C10" s="49">
        <v>3.724</v>
      </c>
      <c r="D10" s="49">
        <v>5.218</v>
      </c>
      <c r="E10" s="49">
        <v>3.362</v>
      </c>
      <c r="F10" s="49">
        <v>1.694</v>
      </c>
      <c r="G10" s="49">
        <v>0.93</v>
      </c>
      <c r="H10" s="49">
        <v>3.965</v>
      </c>
      <c r="I10" s="49">
        <v>5.382</v>
      </c>
      <c r="J10" s="49">
        <v>7.009</v>
      </c>
      <c r="K10" s="49">
        <v>4.117</v>
      </c>
      <c r="L10" s="49">
        <v>2.336</v>
      </c>
      <c r="M10" s="49">
        <v>4.137</v>
      </c>
      <c r="N10" s="49">
        <v>2.638</v>
      </c>
      <c r="O10" s="49">
        <v>2.465</v>
      </c>
      <c r="Q10" s="49"/>
      <c r="R10" s="49">
        <f>(MAX($B$10:$O$13)-B10)/(MAX($B$10:$O$13)-MIN($B$10:$O$13))</f>
        <v>0.284276188427619</v>
      </c>
      <c r="S10" s="49">
        <f>(MAX($B$10:$O$13)-C10)/(MAX($B$10:$O$13)-MIN($B$10:$O$13))</f>
        <v>0.35999139599914</v>
      </c>
      <c r="T10" s="49">
        <f>(MAX($B$10:$O$13)-D10)/(MAX($B$10:$O$13)-MIN($B$10:$O$13))</f>
        <v>0.327855452785545</v>
      </c>
      <c r="U10" s="49">
        <f>(MAX($B$10:$O$13)-E10)/(MAX($B$10:$O$13)-MIN($B$10:$O$13))</f>
        <v>0.367778016777802</v>
      </c>
      <c r="V10" s="49">
        <f>(MAX($B$10:$O$13)-F10)/(MAX($B$10:$O$13)-MIN($B$10:$O$13))</f>
        <v>0.40365670036567</v>
      </c>
      <c r="W10" s="49">
        <f>(MAX($B$10:$O$13)-G10)/(MAX($B$10:$O$13)-MIN($B$10:$O$13))</f>
        <v>0.420090342009034</v>
      </c>
      <c r="X10" s="49">
        <f>(MAX($B$10:$O$13)-H10)/(MAX($B$10:$O$13)-MIN($B$10:$O$13))</f>
        <v>0.354807485480749</v>
      </c>
      <c r="Y10" s="49">
        <f>(MAX($B$10:$O$13)-I10)/(MAX($B$10:$O$13)-MIN($B$10:$O$13))</f>
        <v>0.324327812432781</v>
      </c>
      <c r="Z10" s="49">
        <f>(MAX($B$10:$O$13)-J10)/(MAX($B$10:$O$13)-MIN($B$10:$O$13))</f>
        <v>0.289331038933104</v>
      </c>
      <c r="AA10" s="49">
        <f>(MAX($B$10:$O$13)-K10)/(MAX($B$10:$O$13)-MIN($B$10:$O$13))</f>
        <v>0.351537965153796</v>
      </c>
      <c r="AB10" s="49">
        <f>(MAX($B$10:$O$13)-L10)/(MAX($B$10:$O$13)-MIN($B$10:$O$13))</f>
        <v>0.389847278984728</v>
      </c>
      <c r="AC10" s="49">
        <f>(MAX($B$10:$O$13)-M10)/(MAX($B$10:$O$13)-MIN($B$10:$O$13))</f>
        <v>0.351107765110777</v>
      </c>
      <c r="AD10" s="49">
        <f>(MAX($B$10:$O$13)-N10)/(MAX($B$10:$O$13)-MIN($B$10:$O$13))</f>
        <v>0.383351258335126</v>
      </c>
      <c r="AE10" s="49">
        <f>(MAX($B$10:$O$13)-O10)/(MAX($B$10:$O$13)-MIN($B$10:$O$13))</f>
        <v>0.387072488707249</v>
      </c>
      <c r="AF10" s="50"/>
      <c r="AG10" s="49">
        <f t="shared" ref="AG10:AT10" si="30">R10+0.0001</f>
        <v>0.284376188427619</v>
      </c>
      <c r="AH10" s="49">
        <f t="shared" si="30"/>
        <v>0.36009139599914</v>
      </c>
      <c r="AI10" s="49">
        <f t="shared" si="30"/>
        <v>0.327955452785545</v>
      </c>
      <c r="AJ10" s="49">
        <f t="shared" si="30"/>
        <v>0.367878016777802</v>
      </c>
      <c r="AK10" s="49">
        <f t="shared" si="30"/>
        <v>0.40375670036567</v>
      </c>
      <c r="AL10" s="49">
        <f t="shared" si="30"/>
        <v>0.420190342009034</v>
      </c>
      <c r="AM10" s="49">
        <f t="shared" si="30"/>
        <v>0.354907485480749</v>
      </c>
      <c r="AN10" s="49">
        <f t="shared" si="30"/>
        <v>0.324427812432781</v>
      </c>
      <c r="AO10" s="49">
        <f t="shared" si="30"/>
        <v>0.289431038933104</v>
      </c>
      <c r="AP10" s="49">
        <f t="shared" si="30"/>
        <v>0.351637965153796</v>
      </c>
      <c r="AQ10" s="49">
        <f t="shared" si="30"/>
        <v>0.389947278984728</v>
      </c>
      <c r="AR10" s="49">
        <f t="shared" si="30"/>
        <v>0.351207765110777</v>
      </c>
      <c r="AS10" s="49">
        <f t="shared" si="30"/>
        <v>0.383451258335126</v>
      </c>
      <c r="AT10" s="49">
        <f t="shared" si="30"/>
        <v>0.387172488707249</v>
      </c>
      <c r="AU10" s="49">
        <f>SUM(AG10:AT10)</f>
        <v>4.99643118950312</v>
      </c>
      <c r="AV10" s="49"/>
      <c r="AW10" s="49">
        <f t="shared" ref="AW10:BJ10" si="31">AG10/$AU$14</f>
        <v>0.0143879843878748</v>
      </c>
      <c r="AX10" s="49">
        <f t="shared" si="31"/>
        <v>0.0182187876294796</v>
      </c>
      <c r="AY10" s="49">
        <f t="shared" si="31"/>
        <v>0.0165928728445485</v>
      </c>
      <c r="AZ10" s="49">
        <f t="shared" si="31"/>
        <v>0.0186127509173947</v>
      </c>
      <c r="BA10" s="49">
        <f t="shared" si="31"/>
        <v>0.0204280292716551</v>
      </c>
      <c r="BB10" s="49">
        <f t="shared" si="31"/>
        <v>0.0212594877025034</v>
      </c>
      <c r="BC10" s="49">
        <f t="shared" si="31"/>
        <v>0.0179565082029948</v>
      </c>
      <c r="BD10" s="49">
        <f t="shared" si="31"/>
        <v>0.0164143922389737</v>
      </c>
      <c r="BE10" s="49">
        <f t="shared" si="31"/>
        <v>0.014643734036107</v>
      </c>
      <c r="BF10" s="49">
        <f t="shared" si="31"/>
        <v>0.0177910871539255</v>
      </c>
      <c r="BG10" s="49">
        <f t="shared" si="31"/>
        <v>0.0197293429986124</v>
      </c>
      <c r="BH10" s="49">
        <f t="shared" si="31"/>
        <v>0.0177693212264163</v>
      </c>
      <c r="BI10" s="49">
        <f t="shared" si="31"/>
        <v>0.0194006774932248</v>
      </c>
      <c r="BJ10" s="49">
        <f t="shared" si="31"/>
        <v>0.0195889527661786</v>
      </c>
      <c r="BK10" s="49"/>
      <c r="BL10" s="49">
        <f t="shared" ref="BL10:BY10" si="32">AW10*LN(AW10)</f>
        <v>-0.0610246479117661</v>
      </c>
      <c r="BM10" s="49">
        <f t="shared" si="32"/>
        <v>-0.0729717452547519</v>
      </c>
      <c r="BN10" s="49">
        <f t="shared" si="32"/>
        <v>-0.0680105689173496</v>
      </c>
      <c r="BO10" s="49">
        <f t="shared" si="32"/>
        <v>-0.0741514947258045</v>
      </c>
      <c r="BP10" s="49">
        <f t="shared" si="32"/>
        <v>-0.0794823432974863</v>
      </c>
      <c r="BQ10" s="49">
        <f t="shared" si="32"/>
        <v>-0.0818692667536113</v>
      </c>
      <c r="BR10" s="49">
        <f t="shared" si="32"/>
        <v>-0.0721816193629142</v>
      </c>
      <c r="BS10" s="49">
        <f t="shared" si="32"/>
        <v>-0.0674565330551264</v>
      </c>
      <c r="BT10" s="49">
        <f t="shared" si="32"/>
        <v>-0.0618513654073008</v>
      </c>
      <c r="BU10" s="49">
        <f t="shared" si="32"/>
        <v>-0.071681316133397</v>
      </c>
      <c r="BV10" s="49">
        <f t="shared" si="32"/>
        <v>-0.0774504609960098</v>
      </c>
      <c r="BW10" s="49">
        <f t="shared" si="32"/>
        <v>-0.0716153725639161</v>
      </c>
      <c r="BX10" s="49">
        <f t="shared" si="32"/>
        <v>-0.0764861484304429</v>
      </c>
      <c r="BY10" s="49">
        <f t="shared" si="32"/>
        <v>-0.0770392278728638</v>
      </c>
      <c r="BZ10" s="49">
        <f>SUM(BL10:BY10)</f>
        <v>-1.01327211068274</v>
      </c>
      <c r="CA10" s="49"/>
      <c r="CB10" s="49"/>
      <c r="CC10" s="50"/>
      <c r="CD10" s="49"/>
      <c r="CE10" s="49"/>
      <c r="CF10" s="49">
        <f t="shared" ref="CF10:CS10" si="33">AW10*$CD$14</f>
        <v>0.00286709923217732</v>
      </c>
      <c r="CG10" s="49">
        <f t="shared" si="33"/>
        <v>0.00363046488066131</v>
      </c>
      <c r="CH10" s="49">
        <f t="shared" si="33"/>
        <v>0.00330646821053771</v>
      </c>
      <c r="CI10" s="49">
        <f t="shared" si="33"/>
        <v>0.00370897009792018</v>
      </c>
      <c r="CJ10" s="49">
        <f t="shared" si="33"/>
        <v>0.00407070131998588</v>
      </c>
      <c r="CK10" s="49">
        <f t="shared" si="33"/>
        <v>0.00423638636414548</v>
      </c>
      <c r="CL10" s="49">
        <f t="shared" si="33"/>
        <v>0.00357820035756908</v>
      </c>
      <c r="CM10" s="49">
        <f t="shared" si="33"/>
        <v>0.00327090231100607</v>
      </c>
      <c r="CN10" s="49">
        <f t="shared" si="33"/>
        <v>0.00291806256382327</v>
      </c>
      <c r="CO10" s="49">
        <f t="shared" si="33"/>
        <v>0.00354523684093</v>
      </c>
      <c r="CP10" s="49">
        <f t="shared" si="33"/>
        <v>0.00393147383523397</v>
      </c>
      <c r="CQ10" s="49">
        <f t="shared" si="33"/>
        <v>0.00354089953610907</v>
      </c>
      <c r="CR10" s="49">
        <f t="shared" si="33"/>
        <v>0.00386598053243791</v>
      </c>
      <c r="CS10" s="49">
        <f t="shared" si="33"/>
        <v>0.00390349821913896</v>
      </c>
      <c r="CT10" s="59">
        <v>2013</v>
      </c>
      <c r="CU10" s="62"/>
      <c r="CV10" s="62"/>
      <c r="CW10" s="62"/>
      <c r="CX10" s="62"/>
    </row>
    <row r="11" ht="17.6" customHeight="1" spans="1:102">
      <c r="A11" s="59" t="s">
        <v>97</v>
      </c>
      <c r="B11" s="49">
        <v>15.32</v>
      </c>
      <c r="C11" s="49">
        <v>-26.03</v>
      </c>
      <c r="D11" s="49">
        <v>-0.59</v>
      </c>
      <c r="E11" s="49">
        <v>20.46</v>
      </c>
      <c r="F11" s="49">
        <v>7.67</v>
      </c>
      <c r="G11" s="49">
        <v>16.06</v>
      </c>
      <c r="H11" s="49">
        <v>12.31</v>
      </c>
      <c r="I11" s="49">
        <v>15.55</v>
      </c>
      <c r="J11" s="49">
        <v>13.02</v>
      </c>
      <c r="K11" s="49">
        <v>7.44</v>
      </c>
      <c r="L11" s="49">
        <v>5.03</v>
      </c>
      <c r="M11" s="49">
        <v>-17.29</v>
      </c>
      <c r="N11" s="49">
        <v>13.25</v>
      </c>
      <c r="O11" s="49">
        <v>4.69</v>
      </c>
      <c r="Q11" s="49"/>
      <c r="R11" s="49">
        <f>(MAX($B$10:$O$13)-B11)/(MAX($B$10:$O$13)-MIN($B$10:$O$13))</f>
        <v>0.110561411056141</v>
      </c>
      <c r="S11" s="49">
        <f>(MAX($B$10:$O$13)-C11)/(MAX($B$10:$O$13)-MIN($B$10:$O$13))</f>
        <v>1</v>
      </c>
      <c r="T11" s="49">
        <f>(MAX($B$10:$O$13)-D11)/(MAX($B$10:$O$13)-MIN($B$10:$O$13))</f>
        <v>0.452785545278555</v>
      </c>
      <c r="U11" s="49">
        <f>(MAX($B$10:$O$13)-E11)/(MAX($B$10:$O$13)-MIN($B$10:$O$13))</f>
        <v>0</v>
      </c>
      <c r="V11" s="49">
        <f>(MAX($B$10:$O$13)-F11)/(MAX($B$10:$O$13)-MIN($B$10:$O$13))</f>
        <v>0.275112927511293</v>
      </c>
      <c r="W11" s="49">
        <f>(MAX($B$10:$O$13)-G11)/(MAX($B$10:$O$13)-MIN($B$10:$O$13))</f>
        <v>0.094644009464401</v>
      </c>
      <c r="X11" s="49">
        <f>(MAX($B$10:$O$13)-H11)/(MAX($B$10:$O$13)-MIN($B$10:$O$13))</f>
        <v>0.175306517530652</v>
      </c>
      <c r="Y11" s="49">
        <f>(MAX($B$10:$O$13)-I11)/(MAX($B$10:$O$13)-MIN($B$10:$O$13))</f>
        <v>0.105614110561411</v>
      </c>
      <c r="Z11" s="49">
        <f>(MAX($B$10:$O$13)-J11)/(MAX($B$10:$O$13)-MIN($B$10:$O$13))</f>
        <v>0.160034416003442</v>
      </c>
      <c r="AA11" s="49">
        <f>(MAX($B$10:$O$13)-K11)/(MAX($B$10:$O$13)-MIN($B$10:$O$13))</f>
        <v>0.280060228006023</v>
      </c>
      <c r="AB11" s="49">
        <f>(MAX($B$10:$O$13)-L11)/(MAX($B$10:$O$13)-MIN($B$10:$O$13))</f>
        <v>0.331899333189933</v>
      </c>
      <c r="AC11" s="49">
        <f>(MAX($B$10:$O$13)-M11)/(MAX($B$10:$O$13)-MIN($B$10:$O$13))</f>
        <v>0.812002581200258</v>
      </c>
      <c r="AD11" s="49">
        <f>(MAX($B$10:$O$13)-N11)/(MAX($B$10:$O$13)-MIN($B$10:$O$13))</f>
        <v>0.155087115508712</v>
      </c>
      <c r="AE11" s="49">
        <f>(MAX($B$10:$O$13)-O11)/(MAX($B$10:$O$13)-MIN($B$10:$O$13))</f>
        <v>0.339212733921273</v>
      </c>
      <c r="AF11" s="50"/>
      <c r="AG11" s="49">
        <f t="shared" ref="AG11:AT11" si="34">R11+0.0001</f>
        <v>0.110661411056141</v>
      </c>
      <c r="AH11" s="49">
        <f t="shared" si="34"/>
        <v>1.0001</v>
      </c>
      <c r="AI11" s="49">
        <f t="shared" si="34"/>
        <v>0.452885545278555</v>
      </c>
      <c r="AJ11" s="49">
        <f t="shared" si="34"/>
        <v>0.0001</v>
      </c>
      <c r="AK11" s="49">
        <f t="shared" si="34"/>
        <v>0.275212927511293</v>
      </c>
      <c r="AL11" s="49">
        <f t="shared" si="34"/>
        <v>0.094744009464401</v>
      </c>
      <c r="AM11" s="49">
        <f t="shared" si="34"/>
        <v>0.175406517530652</v>
      </c>
      <c r="AN11" s="49">
        <f t="shared" si="34"/>
        <v>0.105714110561411</v>
      </c>
      <c r="AO11" s="49">
        <f t="shared" si="34"/>
        <v>0.160134416003442</v>
      </c>
      <c r="AP11" s="49">
        <f t="shared" si="34"/>
        <v>0.280160228006023</v>
      </c>
      <c r="AQ11" s="49">
        <f t="shared" si="34"/>
        <v>0.331999333189933</v>
      </c>
      <c r="AR11" s="49">
        <f t="shared" si="34"/>
        <v>0.812102581200258</v>
      </c>
      <c r="AS11" s="49">
        <f t="shared" si="34"/>
        <v>0.155187115508712</v>
      </c>
      <c r="AT11" s="49">
        <f t="shared" si="34"/>
        <v>0.339312733921273</v>
      </c>
      <c r="AU11" s="49">
        <f>SUM(AG11:AT11)</f>
        <v>4.29372092923209</v>
      </c>
      <c r="AV11" s="49"/>
      <c r="AW11" s="49">
        <f t="shared" ref="AW11:BJ11" si="35">AG11/$AU$14</f>
        <v>0.00559890285969288</v>
      </c>
      <c r="AX11" s="49">
        <f t="shared" si="35"/>
        <v>0.0505999579847948</v>
      </c>
      <c r="AY11" s="49">
        <f t="shared" si="35"/>
        <v>0.0229136981931964</v>
      </c>
      <c r="AZ11" s="49">
        <f t="shared" si="35"/>
        <v>5.05948984949453e-6</v>
      </c>
      <c r="BA11" s="49">
        <f t="shared" si="35"/>
        <v>0.0139243701319306</v>
      </c>
      <c r="BB11" s="49">
        <f t="shared" si="35"/>
        <v>0.00479356354185551</v>
      </c>
      <c r="BC11" s="49">
        <f t="shared" si="35"/>
        <v>0.00887467494981517</v>
      </c>
      <c r="BD11" s="49">
        <f t="shared" si="35"/>
        <v>0.00534859469333802</v>
      </c>
      <c r="BE11" s="49">
        <f t="shared" si="35"/>
        <v>0.00810198452324148</v>
      </c>
      <c r="BF11" s="49">
        <f t="shared" si="35"/>
        <v>0.0141746782982855</v>
      </c>
      <c r="BG11" s="49">
        <f t="shared" si="35"/>
        <v>0.0167974725631342</v>
      </c>
      <c r="BH11" s="49">
        <f t="shared" si="35"/>
        <v>0.0410882476633102</v>
      </c>
      <c r="BI11" s="49">
        <f t="shared" si="35"/>
        <v>0.00785167635688662</v>
      </c>
      <c r="BJ11" s="49">
        <f t="shared" si="35"/>
        <v>0.0171674933307892</v>
      </c>
      <c r="BK11" s="49"/>
      <c r="BL11" s="49">
        <f t="shared" ref="BL11:BY11" si="36">AW11*LN(AW11)</f>
        <v>-0.029031344987701</v>
      </c>
      <c r="BM11" s="49">
        <f t="shared" si="36"/>
        <v>-0.150980384006112</v>
      </c>
      <c r="BN11" s="49">
        <f t="shared" si="36"/>
        <v>-0.0865225911955685</v>
      </c>
      <c r="BO11" s="49">
        <f t="shared" si="36"/>
        <v>-6.16966582938288e-5</v>
      </c>
      <c r="BP11" s="49">
        <f t="shared" si="36"/>
        <v>-0.0595143554462991</v>
      </c>
      <c r="BQ11" s="49">
        <f t="shared" si="36"/>
        <v>-0.025599935926901</v>
      </c>
      <c r="BR11" s="49">
        <f t="shared" si="36"/>
        <v>-0.0419288772137598</v>
      </c>
      <c r="BS11" s="49">
        <f t="shared" si="36"/>
        <v>-0.027978078584231</v>
      </c>
      <c r="BT11" s="49">
        <f t="shared" si="36"/>
        <v>-0.0390162913418809</v>
      </c>
      <c r="BU11" s="49">
        <f t="shared" si="36"/>
        <v>-0.0603316566582568</v>
      </c>
      <c r="BV11" s="49">
        <f t="shared" si="36"/>
        <v>-0.0686433225836221</v>
      </c>
      <c r="BW11" s="49">
        <f t="shared" si="36"/>
        <v>-0.131155048341471</v>
      </c>
      <c r="BX11" s="49">
        <f t="shared" si="36"/>
        <v>-0.0380572968866426</v>
      </c>
      <c r="BY11" s="49">
        <f t="shared" si="36"/>
        <v>-0.0697813557415269</v>
      </c>
      <c r="BZ11" s="49">
        <f>SUM(BL11:BY11)</f>
        <v>-0.828602235572267</v>
      </c>
      <c r="CA11" s="49"/>
      <c r="CB11" s="49"/>
      <c r="CC11" s="50"/>
      <c r="CD11" s="49"/>
      <c r="CE11" s="49"/>
      <c r="CF11" s="49">
        <f t="shared" ref="CF11:CS11" si="37">AW11*$CD$14</f>
        <v>0.00111569554548508</v>
      </c>
      <c r="CG11" s="49">
        <f t="shared" si="37"/>
        <v>0.0100830732627615</v>
      </c>
      <c r="CH11" s="49">
        <f t="shared" si="37"/>
        <v>0.00456602153053629</v>
      </c>
      <c r="CI11" s="49">
        <f t="shared" si="37"/>
        <v>1.00820650562558e-6</v>
      </c>
      <c r="CJ11" s="49">
        <f t="shared" si="37"/>
        <v>0.00277471463949148</v>
      </c>
      <c r="CK11" s="49">
        <f t="shared" si="37"/>
        <v>0.00095521526711061</v>
      </c>
      <c r="CL11" s="49">
        <f t="shared" si="37"/>
        <v>0.00176845992103531</v>
      </c>
      <c r="CM11" s="49">
        <f t="shared" si="37"/>
        <v>0.00106581654004437</v>
      </c>
      <c r="CN11" s="49">
        <f t="shared" si="37"/>
        <v>0.00161448559989224</v>
      </c>
      <c r="CO11" s="49">
        <f t="shared" si="37"/>
        <v>0.00282459364493219</v>
      </c>
      <c r="CP11" s="49">
        <f t="shared" si="37"/>
        <v>0.00334723887585447</v>
      </c>
      <c r="CQ11" s="49">
        <f t="shared" si="37"/>
        <v>0.0081876710560143</v>
      </c>
      <c r="CR11" s="49">
        <f t="shared" si="37"/>
        <v>0.00156460659445152</v>
      </c>
      <c r="CS11" s="49">
        <f t="shared" si="37"/>
        <v>0.00342097305781031</v>
      </c>
      <c r="CT11" s="59">
        <v>2013</v>
      </c>
      <c r="CU11" s="62"/>
      <c r="CV11" s="62"/>
      <c r="CW11" s="62"/>
      <c r="CX11" s="62"/>
    </row>
    <row r="12" ht="17.6" customHeight="1" spans="1:102">
      <c r="A12" s="59" t="s">
        <v>98</v>
      </c>
      <c r="B12" s="49">
        <v>2.199</v>
      </c>
      <c r="C12" s="49">
        <v>1.111</v>
      </c>
      <c r="D12" s="49">
        <v>1.614</v>
      </c>
      <c r="E12" s="49">
        <v>0.99</v>
      </c>
      <c r="F12" s="49">
        <v>0.441</v>
      </c>
      <c r="G12" s="49">
        <v>0.246</v>
      </c>
      <c r="H12" s="49">
        <v>0.971</v>
      </c>
      <c r="I12" s="49">
        <v>1.573</v>
      </c>
      <c r="J12" s="49">
        <v>2.032</v>
      </c>
      <c r="K12" s="49">
        <v>1.109</v>
      </c>
      <c r="L12" s="49">
        <v>0.644</v>
      </c>
      <c r="M12" s="49">
        <v>1.231</v>
      </c>
      <c r="N12" s="49">
        <v>0.774</v>
      </c>
      <c r="O12" s="49">
        <v>0.709</v>
      </c>
      <c r="Q12" s="49"/>
      <c r="R12" s="49">
        <f>(MAX($B$10:$O$13)-B12)/(MAX($B$10:$O$13)-MIN($B$10:$O$13))</f>
        <v>0.392794149279415</v>
      </c>
      <c r="S12" s="49">
        <f>(MAX($B$10:$O$13)-C12)/(MAX($B$10:$O$13)-MIN($B$10:$O$13))</f>
        <v>0.416197031619703</v>
      </c>
      <c r="T12" s="49">
        <f>(MAX($B$10:$O$13)-D12)/(MAX($B$10:$O$13)-MIN($B$10:$O$13))</f>
        <v>0.40537750053775</v>
      </c>
      <c r="U12" s="49">
        <f>(MAX($B$10:$O$13)-E12)/(MAX($B$10:$O$13)-MIN($B$10:$O$13))</f>
        <v>0.418799741879974</v>
      </c>
      <c r="V12" s="49">
        <f>(MAX($B$10:$O$13)-F12)/(MAX($B$10:$O$13)-MIN($B$10:$O$13))</f>
        <v>0.430608733060873</v>
      </c>
      <c r="W12" s="49">
        <f>(MAX($B$10:$O$13)-G12)/(MAX($B$10:$O$13)-MIN($B$10:$O$13))</f>
        <v>0.434803183480318</v>
      </c>
      <c r="X12" s="49">
        <f>(MAX($B$10:$O$13)-H12)/(MAX($B$10:$O$13)-MIN($B$10:$O$13))</f>
        <v>0.419208431920843</v>
      </c>
      <c r="Y12" s="49">
        <f>(MAX($B$10:$O$13)-I12)/(MAX($B$10:$O$13)-MIN($B$10:$O$13))</f>
        <v>0.406259410625941</v>
      </c>
      <c r="Z12" s="49">
        <f>(MAX($B$10:$O$13)-J12)/(MAX($B$10:$O$13)-MIN($B$10:$O$13))</f>
        <v>0.396386319638632</v>
      </c>
      <c r="AA12" s="49">
        <f>(MAX($B$10:$O$13)-K12)/(MAX($B$10:$O$13)-MIN($B$10:$O$13))</f>
        <v>0.416240051624005</v>
      </c>
      <c r="AB12" s="49">
        <f>(MAX($B$10:$O$13)-L12)/(MAX($B$10:$O$13)-MIN($B$10:$O$13))</f>
        <v>0.42624220262422</v>
      </c>
      <c r="AC12" s="49">
        <f>(MAX($B$10:$O$13)-M12)/(MAX($B$10:$O$13)-MIN($B$10:$O$13))</f>
        <v>0.413615831361583</v>
      </c>
      <c r="AD12" s="49">
        <f>(MAX($B$10:$O$13)-N12)/(MAX($B$10:$O$13)-MIN($B$10:$O$13))</f>
        <v>0.42344590234459</v>
      </c>
      <c r="AE12" s="49">
        <f>(MAX($B$10:$O$13)-O12)/(MAX($B$10:$O$13)-MIN($B$10:$O$13))</f>
        <v>0.424844052484405</v>
      </c>
      <c r="AF12" s="50"/>
      <c r="AG12" s="49">
        <f t="shared" ref="AG12:AT12" si="38">R12+0.0001</f>
        <v>0.392894149279415</v>
      </c>
      <c r="AH12" s="49">
        <f t="shared" si="38"/>
        <v>0.416297031619703</v>
      </c>
      <c r="AI12" s="49">
        <f t="shared" si="38"/>
        <v>0.40547750053775</v>
      </c>
      <c r="AJ12" s="49">
        <f t="shared" si="38"/>
        <v>0.418899741879974</v>
      </c>
      <c r="AK12" s="49">
        <f t="shared" si="38"/>
        <v>0.430708733060873</v>
      </c>
      <c r="AL12" s="49">
        <f t="shared" si="38"/>
        <v>0.434903183480318</v>
      </c>
      <c r="AM12" s="49">
        <f t="shared" si="38"/>
        <v>0.419308431920843</v>
      </c>
      <c r="AN12" s="49">
        <f t="shared" si="38"/>
        <v>0.406359410625941</v>
      </c>
      <c r="AO12" s="49">
        <f t="shared" si="38"/>
        <v>0.396486319638632</v>
      </c>
      <c r="AP12" s="49">
        <f t="shared" si="38"/>
        <v>0.416340051624005</v>
      </c>
      <c r="AQ12" s="49">
        <f t="shared" si="38"/>
        <v>0.42634220262422</v>
      </c>
      <c r="AR12" s="49">
        <f t="shared" si="38"/>
        <v>0.413715831361583</v>
      </c>
      <c r="AS12" s="49">
        <f t="shared" si="38"/>
        <v>0.42354590234459</v>
      </c>
      <c r="AT12" s="49">
        <f t="shared" si="38"/>
        <v>0.424944052484405</v>
      </c>
      <c r="AU12" s="49">
        <f>SUM(AG12:AT12)</f>
        <v>5.82622254248225</v>
      </c>
      <c r="AV12" s="49"/>
      <c r="AW12" s="49">
        <f t="shared" ref="AW12:BJ12" si="39">AG12/$AU$14</f>
        <v>0.0198784396020499</v>
      </c>
      <c r="AX12" s="49">
        <f t="shared" si="39"/>
        <v>0.0210625060585459</v>
      </c>
      <c r="AY12" s="49">
        <f t="shared" si="39"/>
        <v>0.0205150929816916</v>
      </c>
      <c r="AZ12" s="49">
        <f t="shared" si="39"/>
        <v>0.0211941899199761</v>
      </c>
      <c r="BA12" s="49">
        <f t="shared" si="39"/>
        <v>0.0217916646301014</v>
      </c>
      <c r="BB12" s="49">
        <f t="shared" si="39"/>
        <v>0.0220038824233153</v>
      </c>
      <c r="BC12" s="49">
        <f t="shared" si="39"/>
        <v>0.0212148675511098</v>
      </c>
      <c r="BD12" s="49">
        <f t="shared" si="39"/>
        <v>0.0205597131330853</v>
      </c>
      <c r="BE12" s="49">
        <f t="shared" si="39"/>
        <v>0.020060185096751</v>
      </c>
      <c r="BF12" s="49">
        <f t="shared" si="39"/>
        <v>0.0210646826512968</v>
      </c>
      <c r="BG12" s="49">
        <f t="shared" si="39"/>
        <v>0.0215707404658838</v>
      </c>
      <c r="BH12" s="49">
        <f t="shared" si="39"/>
        <v>0.0209319104934912</v>
      </c>
      <c r="BI12" s="49">
        <f t="shared" si="39"/>
        <v>0.0214292619370746</v>
      </c>
      <c r="BJ12" s="49">
        <f t="shared" si="39"/>
        <v>0.0215000012014792</v>
      </c>
      <c r="BK12" s="49"/>
      <c r="BL12" s="49">
        <f t="shared" ref="BL12:BY12" si="40">AW12*LN(AW12)</f>
        <v>-0.0778861032591876</v>
      </c>
      <c r="BM12" s="49">
        <f t="shared" si="40"/>
        <v>-0.0813067661342122</v>
      </c>
      <c r="BN12" s="49">
        <f t="shared" si="40"/>
        <v>-0.079733845923243</v>
      </c>
      <c r="BO12" s="49">
        <f t="shared" si="40"/>
        <v>-0.0816830055269454</v>
      </c>
      <c r="BP12" s="49">
        <f t="shared" si="40"/>
        <v>-0.0833798716806061</v>
      </c>
      <c r="BQ12" s="49">
        <f t="shared" si="40"/>
        <v>-0.0839786174927179</v>
      </c>
      <c r="BR12" s="49">
        <f t="shared" si="40"/>
        <v>-0.0817420099856593</v>
      </c>
      <c r="BS12" s="49">
        <f t="shared" si="40"/>
        <v>-0.0798625977142261</v>
      </c>
      <c r="BT12" s="49">
        <f t="shared" si="40"/>
        <v>-0.0784156300294382</v>
      </c>
      <c r="BU12" s="49">
        <f t="shared" si="40"/>
        <v>-0.0813129916446384</v>
      </c>
      <c r="BV12" s="49">
        <f t="shared" si="40"/>
        <v>-0.0827543660098871</v>
      </c>
      <c r="BW12" s="49">
        <f t="shared" si="40"/>
        <v>-0.0809328230504959</v>
      </c>
      <c r="BX12" s="49">
        <f t="shared" si="40"/>
        <v>-0.0823526088526682</v>
      </c>
      <c r="BY12" s="49">
        <f t="shared" si="40"/>
        <v>-0.0825536038045865</v>
      </c>
      <c r="BZ12" s="49">
        <f>SUM(BL12:BY12)</f>
        <v>-1.13789484110851</v>
      </c>
      <c r="CA12" s="49"/>
      <c r="CB12" s="49"/>
      <c r="CC12" s="50"/>
      <c r="CD12" s="49"/>
      <c r="CE12" s="49"/>
      <c r="CF12" s="49">
        <f t="shared" ref="CF12:CS12" si="41">AW12*$CD$14</f>
        <v>0.00396118437325736</v>
      </c>
      <c r="CG12" s="49">
        <f t="shared" si="41"/>
        <v>0.00419713375551604</v>
      </c>
      <c r="CH12" s="49">
        <f t="shared" si="41"/>
        <v>0.00408805053926961</v>
      </c>
      <c r="CI12" s="49">
        <f t="shared" si="41"/>
        <v>0.00422337444968268</v>
      </c>
      <c r="CJ12" s="49">
        <f t="shared" si="41"/>
        <v>0.00434243346701726</v>
      </c>
      <c r="CK12" s="49">
        <f t="shared" si="41"/>
        <v>0.00438472218902134</v>
      </c>
      <c r="CL12" s="49">
        <f t="shared" si="41"/>
        <v>0.00422749488926257</v>
      </c>
      <c r="CM12" s="49">
        <f t="shared" si="41"/>
        <v>0.00409694201415252</v>
      </c>
      <c r="CN12" s="49">
        <f t="shared" si="41"/>
        <v>0.00399740086851214</v>
      </c>
      <c r="CO12" s="49">
        <f t="shared" si="41"/>
        <v>0.00419756748599814</v>
      </c>
      <c r="CP12" s="49">
        <f t="shared" si="41"/>
        <v>0.0042984098230848</v>
      </c>
      <c r="CQ12" s="49">
        <f t="shared" si="41"/>
        <v>0.00417110992659045</v>
      </c>
      <c r="CR12" s="49">
        <f t="shared" si="41"/>
        <v>0.00427021734174874</v>
      </c>
      <c r="CS12" s="49">
        <f t="shared" si="41"/>
        <v>0.00428431358241677</v>
      </c>
      <c r="CT12" s="59">
        <v>2013</v>
      </c>
      <c r="CU12" s="62"/>
      <c r="CV12" s="62"/>
      <c r="CW12" s="62"/>
      <c r="CX12" s="62"/>
    </row>
    <row r="13" ht="17.6" customHeight="1" spans="1:102">
      <c r="A13" s="59" t="s">
        <v>99</v>
      </c>
      <c r="B13" s="49">
        <v>9.296</v>
      </c>
      <c r="C13" s="49">
        <v>4.568</v>
      </c>
      <c r="D13" s="49">
        <v>5.186</v>
      </c>
      <c r="E13" s="49">
        <v>4.712</v>
      </c>
      <c r="F13" s="49">
        <v>2.531</v>
      </c>
      <c r="G13" s="49">
        <v>1.367</v>
      </c>
      <c r="H13" s="49">
        <v>5.617</v>
      </c>
      <c r="I13" s="49">
        <v>8.119</v>
      </c>
      <c r="J13" s="49">
        <v>9.984</v>
      </c>
      <c r="K13" s="49">
        <v>5.339</v>
      </c>
      <c r="L13" s="49">
        <v>2.85</v>
      </c>
      <c r="M13" s="49">
        <v>5.392</v>
      </c>
      <c r="N13" s="49">
        <v>2.943</v>
      </c>
      <c r="O13" s="49">
        <v>2.494</v>
      </c>
      <c r="Q13" s="49"/>
      <c r="R13" s="49">
        <f>(MAX($B$10:$O$13)-B13)/(MAX($B$10:$O$13)-MIN($B$10:$O$13))</f>
        <v>0.240137664013766</v>
      </c>
      <c r="S13" s="49">
        <f>(MAX($B$10:$O$13)-C13)/(MAX($B$10:$O$13)-MIN($B$10:$O$13))</f>
        <v>0.341836954183695</v>
      </c>
      <c r="T13" s="49">
        <f>(MAX($B$10:$O$13)-D13)/(MAX($B$10:$O$13)-MIN($B$10:$O$13))</f>
        <v>0.328543772854377</v>
      </c>
      <c r="U13" s="49">
        <f>(MAX($B$10:$O$13)-E13)/(MAX($B$10:$O$13)-MIN($B$10:$O$13))</f>
        <v>0.338739513873951</v>
      </c>
      <c r="V13" s="49">
        <f>(MAX($B$10:$O$13)-F13)/(MAX($B$10:$O$13)-MIN($B$10:$O$13))</f>
        <v>0.385652828565283</v>
      </c>
      <c r="W13" s="49">
        <f>(MAX($B$10:$O$13)-G13)/(MAX($B$10:$O$13)-MIN($B$10:$O$13))</f>
        <v>0.410690471069047</v>
      </c>
      <c r="X13" s="49">
        <f>(MAX($B$10:$O$13)-H13)/(MAX($B$10:$O$13)-MIN($B$10:$O$13))</f>
        <v>0.319272961927296</v>
      </c>
      <c r="Y13" s="49">
        <f>(MAX($B$10:$O$13)-I13)/(MAX($B$10:$O$13)-MIN($B$10:$O$13))</f>
        <v>0.265454936545494</v>
      </c>
      <c r="Z13" s="49">
        <f>(MAX($B$10:$O$13)-J13)/(MAX($B$10:$O$13)-MIN($B$10:$O$13))</f>
        <v>0.225338782533878</v>
      </c>
      <c r="AA13" s="49">
        <f>(MAX($B$10:$O$13)-K13)/(MAX($B$10:$O$13)-MIN($B$10:$O$13))</f>
        <v>0.325252742525274</v>
      </c>
      <c r="AB13" s="49">
        <f>(MAX($B$10:$O$13)-L13)/(MAX($B$10:$O$13)-MIN($B$10:$O$13))</f>
        <v>0.378791137879114</v>
      </c>
      <c r="AC13" s="49">
        <f>(MAX($B$10:$O$13)-M13)/(MAX($B$10:$O$13)-MIN($B$10:$O$13))</f>
        <v>0.324112712411271</v>
      </c>
      <c r="AD13" s="49">
        <f>(MAX($B$10:$O$13)-N13)/(MAX($B$10:$O$13)-MIN($B$10:$O$13))</f>
        <v>0.376790707679071</v>
      </c>
      <c r="AE13" s="49">
        <f>(MAX($B$10:$O$13)-O13)/(MAX($B$10:$O$13)-MIN($B$10:$O$13))</f>
        <v>0.38644869864487</v>
      </c>
      <c r="AF13" s="50"/>
      <c r="AG13" s="49">
        <f t="shared" ref="AG13:AT13" si="42">R13+0.0001</f>
        <v>0.240237664013766</v>
      </c>
      <c r="AH13" s="49">
        <f t="shared" si="42"/>
        <v>0.341936954183695</v>
      </c>
      <c r="AI13" s="49">
        <f t="shared" si="42"/>
        <v>0.328643772854377</v>
      </c>
      <c r="AJ13" s="49">
        <f t="shared" si="42"/>
        <v>0.338839513873951</v>
      </c>
      <c r="AK13" s="49">
        <f t="shared" si="42"/>
        <v>0.385752828565283</v>
      </c>
      <c r="AL13" s="49">
        <f t="shared" si="42"/>
        <v>0.410790471069047</v>
      </c>
      <c r="AM13" s="49">
        <f t="shared" si="42"/>
        <v>0.319372961927296</v>
      </c>
      <c r="AN13" s="49">
        <f t="shared" si="42"/>
        <v>0.265554936545494</v>
      </c>
      <c r="AO13" s="49">
        <f t="shared" si="42"/>
        <v>0.225438782533878</v>
      </c>
      <c r="AP13" s="49">
        <f t="shared" si="42"/>
        <v>0.325352742525274</v>
      </c>
      <c r="AQ13" s="49">
        <f t="shared" si="42"/>
        <v>0.378891137879114</v>
      </c>
      <c r="AR13" s="49">
        <f t="shared" si="42"/>
        <v>0.324212712411271</v>
      </c>
      <c r="AS13" s="49">
        <f t="shared" si="42"/>
        <v>0.376890707679071</v>
      </c>
      <c r="AT13" s="49">
        <f t="shared" si="42"/>
        <v>0.38654869864487</v>
      </c>
      <c r="AU13" s="49">
        <f>SUM(AG13:AT13)</f>
        <v>4.64846388470639</v>
      </c>
      <c r="AV13" s="49"/>
      <c r="AW13" s="49">
        <f t="shared" ref="AW13:BJ13" si="43">AG13/$AU$14</f>
        <v>0.0121548002254393</v>
      </c>
      <c r="AX13" s="49">
        <f t="shared" si="43"/>
        <v>0.0173002654885948</v>
      </c>
      <c r="AY13" s="49">
        <f t="shared" si="43"/>
        <v>0.0166276983285631</v>
      </c>
      <c r="AZ13" s="49">
        <f t="shared" si="43"/>
        <v>0.0171435508105292</v>
      </c>
      <c r="BA13" s="49">
        <f t="shared" si="43"/>
        <v>0.0195171252053985</v>
      </c>
      <c r="BB13" s="49">
        <f t="shared" si="43"/>
        <v>0.0207839021864292</v>
      </c>
      <c r="BC13" s="49">
        <f t="shared" si="43"/>
        <v>0.0161586425907416</v>
      </c>
      <c r="BD13" s="49">
        <f t="shared" si="43"/>
        <v>0.0134357250593509</v>
      </c>
      <c r="BE13" s="49">
        <f t="shared" si="43"/>
        <v>0.0114060523191256</v>
      </c>
      <c r="BF13" s="49">
        <f t="shared" si="43"/>
        <v>0.0164611889831183</v>
      </c>
      <c r="BG13" s="49">
        <f t="shared" si="43"/>
        <v>0.0191699586616281</v>
      </c>
      <c r="BH13" s="49">
        <f t="shared" si="43"/>
        <v>0.0164035092752192</v>
      </c>
      <c r="BI13" s="49">
        <f t="shared" si="43"/>
        <v>0.0190687470987107</v>
      </c>
      <c r="BJ13" s="49">
        <f t="shared" si="43"/>
        <v>0.0195573921712904</v>
      </c>
      <c r="BK13" s="49"/>
      <c r="BL13" s="49">
        <f t="shared" ref="BL13:BY13" si="44">AW13*LN(AW13)</f>
        <v>-0.0536030470927821</v>
      </c>
      <c r="BM13" s="49">
        <f t="shared" si="44"/>
        <v>-0.0701877554599236</v>
      </c>
      <c r="BN13" s="49">
        <f t="shared" si="44"/>
        <v>-0.0681184489804378</v>
      </c>
      <c r="BO13" s="49">
        <f t="shared" si="44"/>
        <v>-0.0697079614959066</v>
      </c>
      <c r="BP13" s="49">
        <f t="shared" si="44"/>
        <v>-0.0768284409086863</v>
      </c>
      <c r="BQ13" s="49">
        <f t="shared" si="44"/>
        <v>-0.0805080356126654</v>
      </c>
      <c r="BR13" s="49">
        <f t="shared" si="44"/>
        <v>-0.0666592519559182</v>
      </c>
      <c r="BS13" s="49">
        <f t="shared" si="44"/>
        <v>-0.057905799364556</v>
      </c>
      <c r="BT13" s="49">
        <f t="shared" si="44"/>
        <v>-0.0510262429381209</v>
      </c>
      <c r="BU13" s="49">
        <f t="shared" si="44"/>
        <v>-0.067601985414316</v>
      </c>
      <c r="BV13" s="49">
        <f t="shared" si="44"/>
        <v>-0.0758058930688032</v>
      </c>
      <c r="BW13" s="49">
        <f t="shared" si="44"/>
        <v>-0.0674226878177937</v>
      </c>
      <c r="BX13" s="49">
        <f t="shared" si="44"/>
        <v>-0.0755066048716807</v>
      </c>
      <c r="BY13" s="49">
        <f t="shared" si="44"/>
        <v>-0.0769466418533983</v>
      </c>
      <c r="BZ13" s="49">
        <f>SUM(BL13:BY13)</f>
        <v>-0.957828796834989</v>
      </c>
      <c r="CA13" s="49"/>
      <c r="CB13" s="49"/>
      <c r="CC13" s="50"/>
      <c r="CD13" s="49"/>
      <c r="CE13" s="49"/>
      <c r="CF13" s="49">
        <f t="shared" ref="CF13:CS13" si="45">AW13*$CD$14</f>
        <v>0.00242209175754973</v>
      </c>
      <c r="CG13" s="49">
        <f t="shared" si="45"/>
        <v>0.00344743061721799</v>
      </c>
      <c r="CH13" s="49">
        <f t="shared" si="45"/>
        <v>0.0033134078982512</v>
      </c>
      <c r="CI13" s="49">
        <f t="shared" si="45"/>
        <v>0.00341620202250728</v>
      </c>
      <c r="CJ13" s="49">
        <f t="shared" si="45"/>
        <v>0.00388918511322989</v>
      </c>
      <c r="CK13" s="49">
        <f t="shared" si="45"/>
        <v>0.00414161625380812</v>
      </c>
      <c r="CL13" s="49">
        <f t="shared" si="45"/>
        <v>0.00321993897936012</v>
      </c>
      <c r="CM13" s="49">
        <f t="shared" si="45"/>
        <v>0.00267734214626156</v>
      </c>
      <c r="CN13" s="49">
        <f t="shared" si="45"/>
        <v>0.00227288847170967</v>
      </c>
      <c r="CO13" s="49">
        <f t="shared" si="45"/>
        <v>0.00328022751637107</v>
      </c>
      <c r="CP13" s="49">
        <f t="shared" si="45"/>
        <v>0.00382000510133603</v>
      </c>
      <c r="CQ13" s="49">
        <f t="shared" si="45"/>
        <v>0.0032687336585956</v>
      </c>
      <c r="CR13" s="49">
        <f t="shared" si="45"/>
        <v>0.00379983663391869</v>
      </c>
      <c r="CS13" s="49">
        <f t="shared" si="45"/>
        <v>0.00389720912714861</v>
      </c>
      <c r="CT13" s="59">
        <v>2013</v>
      </c>
      <c r="CU13" s="62"/>
      <c r="CV13" s="62"/>
      <c r="CW13" s="62"/>
      <c r="CX13" s="62"/>
    </row>
    <row r="14" ht="17.6" customHeight="1" spans="1:102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19.7648385459239</v>
      </c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-3.93759798419851</v>
      </c>
      <c r="CA14" s="49">
        <f>-1/(LN(560))</f>
        <v>-0.158029391597474</v>
      </c>
      <c r="CB14" s="49">
        <f>BZ14*CA14</f>
        <v>0.62225621379833</v>
      </c>
      <c r="CC14" s="50">
        <f>1-CB14</f>
        <v>0.37774378620167</v>
      </c>
      <c r="CD14" s="49">
        <f>CC14/(CC9+CC14+CC19+CC24+CC30)</f>
        <v>0.199270388046397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62"/>
      <c r="CV14" s="62"/>
      <c r="CW14" s="62"/>
      <c r="CX14" s="62"/>
    </row>
    <row r="15" ht="17.6" customHeight="1" spans="1:102">
      <c r="A15" s="59" t="s">
        <v>100</v>
      </c>
      <c r="B15" s="49">
        <v>12.832</v>
      </c>
      <c r="C15" s="49">
        <v>12.268</v>
      </c>
      <c r="D15" s="49">
        <v>9.939</v>
      </c>
      <c r="E15" s="49">
        <v>14.015</v>
      </c>
      <c r="F15" s="49">
        <v>14.942</v>
      </c>
      <c r="G15" s="49">
        <v>14.694</v>
      </c>
      <c r="H15" s="49">
        <v>14.166</v>
      </c>
      <c r="I15" s="49">
        <v>15.087</v>
      </c>
      <c r="J15" s="49">
        <v>14.245</v>
      </c>
      <c r="K15" s="49">
        <v>12.969</v>
      </c>
      <c r="L15" s="49">
        <v>12.203</v>
      </c>
      <c r="M15" s="49">
        <v>13.033</v>
      </c>
      <c r="N15" s="49">
        <v>11.158</v>
      </c>
      <c r="O15" s="49">
        <v>10.117</v>
      </c>
      <c r="Q15" s="49"/>
      <c r="R15" s="49">
        <f>(B15-MIN($B$15:$O$18)/(MAX($B$15:$O$18)-MIN($B$15:$O$18)))</f>
        <v>12.7533841492585</v>
      </c>
      <c r="S15" s="49">
        <f>(C15-MIN($B$15:$O$18)/(MAX($B$15:$O$18)-MIN($B$15:$O$18)))</f>
        <v>12.1893841492585</v>
      </c>
      <c r="T15" s="49">
        <f>(D15-MIN($B$15:$O$18)/(MAX($B$15:$O$18)-MIN($B$15:$O$18)))</f>
        <v>9.86038414925849</v>
      </c>
      <c r="U15" s="49">
        <f>(E15-MIN($B$15:$O$18)/(MAX($B$15:$O$18)-MIN($B$15:$O$18)))</f>
        <v>13.9363841492585</v>
      </c>
      <c r="V15" s="49">
        <f>(F15-MIN($B$15:$O$18)/(MAX($B$15:$O$18)-MIN($B$15:$O$18)))</f>
        <v>14.8633841492585</v>
      </c>
      <c r="W15" s="49">
        <f>(G15-MIN($B$15:$O$18)/(MAX($B$15:$O$18)-MIN($B$15:$O$18)))</f>
        <v>14.6153841492585</v>
      </c>
      <c r="X15" s="49">
        <f>(H15-MIN($B$15:$O$18)/(MAX($B$15:$O$18)-MIN($B$15:$O$18)))</f>
        <v>14.0873841492585</v>
      </c>
      <c r="Y15" s="49">
        <f>(I15-MIN($B$15:$O$18)/(MAX($B$15:$O$18)-MIN($B$15:$O$18)))</f>
        <v>15.0083841492585</v>
      </c>
      <c r="Z15" s="49">
        <f>(J15-MIN($B$15:$O$18)/(MAX($B$15:$O$18)-MIN($B$15:$O$18)))</f>
        <v>14.1663841492585</v>
      </c>
      <c r="AA15" s="49">
        <f>(K15-MIN($B$15:$O$18)/(MAX($B$15:$O$18)-MIN($B$15:$O$18)))</f>
        <v>12.8903841492585</v>
      </c>
      <c r="AB15" s="49">
        <f>(L15-MIN($B$15:$O$18)/(MAX($B$15:$O$18)-MIN($B$15:$O$18)))</f>
        <v>12.1243841492585</v>
      </c>
      <c r="AC15" s="49">
        <f>(M15-MIN($B$15:$O$18)/(MAX($B$15:$O$18)-MIN($B$15:$O$18)))</f>
        <v>12.9543841492585</v>
      </c>
      <c r="AD15" s="49">
        <f>(N15-MIN($B$15:$O$18)/(MAX($B$15:$O$18)-MIN($B$15:$O$18)))</f>
        <v>11.0793841492585</v>
      </c>
      <c r="AE15" s="49">
        <f>(O15-MIN($B$15:$O$18)/(MAX($B$15:$O$18)-MIN($B$15:$O$18)))</f>
        <v>10.0383841492585</v>
      </c>
      <c r="AF15" s="50"/>
      <c r="AG15" s="49">
        <f t="shared" ref="AG15:AT15" si="46">R15+0.0001</f>
        <v>12.7534841492585</v>
      </c>
      <c r="AH15" s="49">
        <f t="shared" si="46"/>
        <v>12.1894841492585</v>
      </c>
      <c r="AI15" s="49">
        <f t="shared" si="46"/>
        <v>9.86048414925849</v>
      </c>
      <c r="AJ15" s="49">
        <f t="shared" si="46"/>
        <v>13.9364841492585</v>
      </c>
      <c r="AK15" s="49">
        <f t="shared" si="46"/>
        <v>14.8634841492585</v>
      </c>
      <c r="AL15" s="49">
        <f t="shared" si="46"/>
        <v>14.6154841492585</v>
      </c>
      <c r="AM15" s="49">
        <f t="shared" si="46"/>
        <v>14.0874841492585</v>
      </c>
      <c r="AN15" s="49">
        <f t="shared" si="46"/>
        <v>15.0084841492585</v>
      </c>
      <c r="AO15" s="49">
        <f t="shared" si="46"/>
        <v>14.1664841492585</v>
      </c>
      <c r="AP15" s="49">
        <f t="shared" si="46"/>
        <v>12.8904841492585</v>
      </c>
      <c r="AQ15" s="49">
        <f t="shared" si="46"/>
        <v>12.1244841492585</v>
      </c>
      <c r="AR15" s="49">
        <f t="shared" si="46"/>
        <v>12.9544841492585</v>
      </c>
      <c r="AS15" s="49">
        <f t="shared" si="46"/>
        <v>11.0794841492585</v>
      </c>
      <c r="AT15" s="49">
        <f t="shared" si="46"/>
        <v>10.0384841492585</v>
      </c>
      <c r="AU15" s="49">
        <f>SUM(AG15:AT15)</f>
        <v>180.568778089619</v>
      </c>
      <c r="AV15" s="49"/>
      <c r="AW15" s="49">
        <f t="shared" ref="AW15:BJ15" si="47">AG15/$AU$19</f>
        <v>0.0084674868908408</v>
      </c>
      <c r="AX15" s="49">
        <f t="shared" si="47"/>
        <v>0.00809302744504991</v>
      </c>
      <c r="AY15" s="49">
        <f t="shared" si="47"/>
        <v>0.00654672239319356</v>
      </c>
      <c r="AZ15" s="49">
        <f t="shared" si="47"/>
        <v>0.00925292221773906</v>
      </c>
      <c r="BA15" s="49">
        <f t="shared" si="47"/>
        <v>0.00986839013661876</v>
      </c>
      <c r="BB15" s="49">
        <f t="shared" si="47"/>
        <v>0.00970373421010078</v>
      </c>
      <c r="BC15" s="49">
        <f t="shared" si="47"/>
        <v>0.00935317643106251</v>
      </c>
      <c r="BD15" s="49">
        <f t="shared" si="47"/>
        <v>0.00996466073881678</v>
      </c>
      <c r="BE15" s="49">
        <f t="shared" si="47"/>
        <v>0.00940562731088073</v>
      </c>
      <c r="BF15" s="49">
        <f t="shared" si="47"/>
        <v>0.00855844601153823</v>
      </c>
      <c r="BG15" s="49">
        <f t="shared" si="47"/>
        <v>0.0080498716578577</v>
      </c>
      <c r="BH15" s="49">
        <f t="shared" si="47"/>
        <v>0.00860093786354287</v>
      </c>
      <c r="BI15" s="49">
        <f t="shared" si="47"/>
        <v>0.00735605938684444</v>
      </c>
      <c r="BJ15" s="49">
        <f t="shared" si="47"/>
        <v>0.00666490285658147</v>
      </c>
      <c r="BK15" s="49"/>
      <c r="BL15" s="49">
        <f t="shared" ref="BL15:BY15" si="48">AW15*LN(AW15)</f>
        <v>-0.0404027959322177</v>
      </c>
      <c r="BM15" s="49">
        <f t="shared" si="48"/>
        <v>-0.0389821093470827</v>
      </c>
      <c r="BN15" s="49">
        <f t="shared" si="48"/>
        <v>-0.0329220970304794</v>
      </c>
      <c r="BO15" s="49">
        <f t="shared" si="48"/>
        <v>-0.0433297309303157</v>
      </c>
      <c r="BP15" s="49">
        <f t="shared" si="48"/>
        <v>-0.0455763560218372</v>
      </c>
      <c r="BQ15" s="49">
        <f t="shared" si="48"/>
        <v>-0.0449791806020026</v>
      </c>
      <c r="BR15" s="49">
        <f t="shared" si="48"/>
        <v>-0.0436984075676512</v>
      </c>
      <c r="BS15" s="49">
        <f t="shared" si="48"/>
        <v>-0.0459242352922125</v>
      </c>
      <c r="BT15" s="49">
        <f t="shared" si="48"/>
        <v>-0.0438908624647261</v>
      </c>
      <c r="BU15" s="49">
        <f t="shared" si="48"/>
        <v>-0.0407453634046905</v>
      </c>
      <c r="BV15" s="49">
        <f t="shared" si="48"/>
        <v>-0.0388172791244235</v>
      </c>
      <c r="BW15" s="49">
        <f t="shared" si="48"/>
        <v>-0.040905063009051</v>
      </c>
      <c r="BX15" s="49">
        <f t="shared" si="48"/>
        <v>-0.0361346622150854</v>
      </c>
      <c r="BY15" s="49">
        <f t="shared" si="48"/>
        <v>-0.0333971610616477</v>
      </c>
      <c r="BZ15" s="49">
        <f>SUM(BL15:BY15)</f>
        <v>-0.569705304003423</v>
      </c>
      <c r="CA15" s="49"/>
      <c r="CB15" s="49"/>
      <c r="CC15" s="50"/>
      <c r="CD15" s="49"/>
      <c r="CE15" s="49"/>
      <c r="CF15" s="49">
        <f t="shared" ref="CF15:CS15" si="49">AW15*$CD$19</f>
        <v>0.00180633696781479</v>
      </c>
      <c r="CG15" s="49">
        <f t="shared" si="49"/>
        <v>0.00172645494985605</v>
      </c>
      <c r="CH15" s="49">
        <f t="shared" si="49"/>
        <v>0.00139658753881722</v>
      </c>
      <c r="CI15" s="49">
        <f t="shared" si="49"/>
        <v>0.00197389091683108</v>
      </c>
      <c r="CJ15" s="49">
        <f t="shared" si="49"/>
        <v>0.00210518636124198</v>
      </c>
      <c r="CK15" s="49">
        <f t="shared" si="49"/>
        <v>0.00207006093490552</v>
      </c>
      <c r="CL15" s="49">
        <f t="shared" si="49"/>
        <v>0.00199527776915691</v>
      </c>
      <c r="CM15" s="49">
        <f t="shared" si="49"/>
        <v>0.00212572340486613</v>
      </c>
      <c r="CN15" s="49">
        <f t="shared" si="49"/>
        <v>0.00200646691706248</v>
      </c>
      <c r="CO15" s="49">
        <f t="shared" si="49"/>
        <v>0.00182574093317002</v>
      </c>
      <c r="CP15" s="49">
        <f t="shared" si="49"/>
        <v>0.00171724868892109</v>
      </c>
      <c r="CQ15" s="49">
        <f t="shared" si="49"/>
        <v>0.00183480555932136</v>
      </c>
      <c r="CR15" s="49">
        <f t="shared" si="49"/>
        <v>0.00156924034004364</v>
      </c>
      <c r="CS15" s="49">
        <f t="shared" si="49"/>
        <v>0.00142179853030065</v>
      </c>
      <c r="CT15" s="59">
        <v>2013</v>
      </c>
      <c r="CU15" s="62"/>
      <c r="CV15" s="62"/>
      <c r="CW15" s="62"/>
      <c r="CX15" s="62"/>
    </row>
    <row r="16" ht="17.6" customHeight="1" spans="1:102">
      <c r="A16" s="59" t="s">
        <v>101</v>
      </c>
      <c r="B16" s="49">
        <v>24.64</v>
      </c>
      <c r="C16" s="49">
        <v>28.31</v>
      </c>
      <c r="D16" s="49">
        <v>26.72</v>
      </c>
      <c r="E16" s="49">
        <v>30.75</v>
      </c>
      <c r="F16" s="49">
        <v>28.4</v>
      </c>
      <c r="G16" s="49">
        <v>60.2</v>
      </c>
      <c r="H16" s="49">
        <v>30.24</v>
      </c>
      <c r="I16" s="49">
        <v>25.38</v>
      </c>
      <c r="J16" s="49">
        <v>25.17</v>
      </c>
      <c r="K16" s="49">
        <v>49.85</v>
      </c>
      <c r="L16" s="49">
        <v>34.08</v>
      </c>
      <c r="M16" s="49">
        <v>38.58</v>
      </c>
      <c r="N16" s="49">
        <v>27.75</v>
      </c>
      <c r="O16" s="49">
        <v>32.13</v>
      </c>
      <c r="Q16" s="49"/>
      <c r="R16" s="49">
        <f>(B16-MIN($B$15:$O$18)/(MAX($B$15:$O$18)-MIN($B$15:$O$18)))</f>
        <v>24.5613841492585</v>
      </c>
      <c r="S16" s="49">
        <f>(C16-MIN($B$15:$O$18)/(MAX($B$15:$O$18)-MIN($B$15:$O$18)))</f>
        <v>28.2313841492585</v>
      </c>
      <c r="T16" s="49">
        <f>(D16-MIN($B$15:$O$18)/(MAX($B$15:$O$18)-MIN($B$15:$O$18)))</f>
        <v>26.6413841492585</v>
      </c>
      <c r="U16" s="49">
        <f>(E16-MIN($B$15:$O$18)/(MAX($B$15:$O$18)-MIN($B$15:$O$18)))</f>
        <v>30.6713841492585</v>
      </c>
      <c r="V16" s="49">
        <f>(F16-MIN($B$15:$O$18)/(MAX($B$15:$O$18)-MIN($B$15:$O$18)))</f>
        <v>28.3213841492585</v>
      </c>
      <c r="W16" s="49">
        <f>(G16-MIN($B$15:$O$18)/(MAX($B$15:$O$18)-MIN($B$15:$O$18)))</f>
        <v>60.1213841492585</v>
      </c>
      <c r="X16" s="49">
        <f>(H16-MIN($B$15:$O$18)/(MAX($B$15:$O$18)-MIN($B$15:$O$18)))</f>
        <v>30.1613841492585</v>
      </c>
      <c r="Y16" s="49">
        <f>(I16-MIN($B$15:$O$18)/(MAX($B$15:$O$18)-MIN($B$15:$O$18)))</f>
        <v>25.3013841492585</v>
      </c>
      <c r="Z16" s="49">
        <f>(J16-MIN($B$15:$O$18)/(MAX($B$15:$O$18)-MIN($B$15:$O$18)))</f>
        <v>25.0913841492585</v>
      </c>
      <c r="AA16" s="49">
        <f>(K16-MIN($B$15:$O$18)/(MAX($B$15:$O$18)-MIN($B$15:$O$18)))</f>
        <v>49.7713841492585</v>
      </c>
      <c r="AB16" s="49">
        <f>(L16-MIN($B$15:$O$18)/(MAX($B$15:$O$18)-MIN($B$15:$O$18)))</f>
        <v>34.0013841492585</v>
      </c>
      <c r="AC16" s="49">
        <f>(M16-MIN($B$15:$O$18)/(MAX($B$15:$O$18)-MIN($B$15:$O$18)))</f>
        <v>38.5013841492585</v>
      </c>
      <c r="AD16" s="49">
        <f>(N16-MIN($B$15:$O$18)/(MAX($B$15:$O$18)-MIN($B$15:$O$18)))</f>
        <v>27.6713841492585</v>
      </c>
      <c r="AE16" s="49">
        <f>(O16-MIN($B$15:$O$18)/(MAX($B$15:$O$18)-MIN($B$15:$O$18)))</f>
        <v>32.0513841492585</v>
      </c>
      <c r="AF16" s="50"/>
      <c r="AG16" s="49">
        <f t="shared" ref="AG16:AT16" si="50">R16+0.0001</f>
        <v>24.5614841492585</v>
      </c>
      <c r="AH16" s="49">
        <f t="shared" si="50"/>
        <v>28.2314841492585</v>
      </c>
      <c r="AI16" s="49">
        <f t="shared" si="50"/>
        <v>26.6414841492585</v>
      </c>
      <c r="AJ16" s="49">
        <f t="shared" si="50"/>
        <v>30.6714841492585</v>
      </c>
      <c r="AK16" s="49">
        <f t="shared" si="50"/>
        <v>28.3214841492585</v>
      </c>
      <c r="AL16" s="49">
        <f t="shared" si="50"/>
        <v>60.1214841492585</v>
      </c>
      <c r="AM16" s="49">
        <f t="shared" si="50"/>
        <v>30.1614841492585</v>
      </c>
      <c r="AN16" s="49">
        <f t="shared" si="50"/>
        <v>25.3014841492585</v>
      </c>
      <c r="AO16" s="49">
        <f t="shared" si="50"/>
        <v>25.0914841492585</v>
      </c>
      <c r="AP16" s="49">
        <f t="shared" si="50"/>
        <v>49.7714841492585</v>
      </c>
      <c r="AQ16" s="49">
        <f t="shared" si="50"/>
        <v>34.0014841492585</v>
      </c>
      <c r="AR16" s="49">
        <f t="shared" si="50"/>
        <v>38.5014841492585</v>
      </c>
      <c r="AS16" s="49">
        <f t="shared" si="50"/>
        <v>27.6714841492585</v>
      </c>
      <c r="AT16" s="49">
        <f t="shared" si="50"/>
        <v>32.0514841492585</v>
      </c>
      <c r="AU16" s="49">
        <f>SUM(AG16:AT16)</f>
        <v>461.100778089619</v>
      </c>
      <c r="AV16" s="49"/>
      <c r="AW16" s="49">
        <f t="shared" ref="AW16:BJ16" si="51">AG16/$AU$19</f>
        <v>0.0163072335856968</v>
      </c>
      <c r="AX16" s="49">
        <f t="shared" si="51"/>
        <v>0.0187438757240879</v>
      </c>
      <c r="AY16" s="49">
        <f t="shared" si="51"/>
        <v>0.0176882187758476</v>
      </c>
      <c r="AZ16" s="49">
        <f t="shared" si="51"/>
        <v>0.0203638775817648</v>
      </c>
      <c r="BA16" s="49">
        <f t="shared" si="51"/>
        <v>0.0188036298909694</v>
      </c>
      <c r="BB16" s="49">
        <f t="shared" si="51"/>
        <v>0.0399167688557748</v>
      </c>
      <c r="BC16" s="49">
        <f t="shared" si="51"/>
        <v>0.0200252706361028</v>
      </c>
      <c r="BD16" s="49">
        <f t="shared" si="51"/>
        <v>0.0167985456245005</v>
      </c>
      <c r="BE16" s="49">
        <f t="shared" si="51"/>
        <v>0.0166591192351103</v>
      </c>
      <c r="BF16" s="49">
        <f t="shared" si="51"/>
        <v>0.0330450396643995</v>
      </c>
      <c r="BG16" s="49">
        <f t="shared" si="51"/>
        <v>0.0225747817563812</v>
      </c>
      <c r="BH16" s="49">
        <f t="shared" si="51"/>
        <v>0.0255624901004574</v>
      </c>
      <c r="BI16" s="49">
        <f t="shared" si="51"/>
        <v>0.0183720720190473</v>
      </c>
      <c r="BJ16" s="49">
        <f t="shared" si="51"/>
        <v>0.0212801081406148</v>
      </c>
      <c r="BK16" s="49"/>
      <c r="BL16" s="49">
        <f t="shared" ref="BL16:BY16" si="52">AW16*LN(AW16)</f>
        <v>-0.0671229623073299</v>
      </c>
      <c r="BM16" s="49">
        <f t="shared" si="52"/>
        <v>-0.0745422983387601</v>
      </c>
      <c r="BN16" s="49">
        <f t="shared" si="52"/>
        <v>-0.0713694239156816</v>
      </c>
      <c r="BO16" s="49">
        <f t="shared" si="52"/>
        <v>-0.0792967897197663</v>
      </c>
      <c r="BP16" s="49">
        <f t="shared" si="52"/>
        <v>-0.0747200846685227</v>
      </c>
      <c r="BQ16" s="49">
        <f t="shared" si="52"/>
        <v>-0.128570266768016</v>
      </c>
      <c r="BR16" s="49">
        <f t="shared" si="52"/>
        <v>-0.0783140328238498</v>
      </c>
      <c r="BS16" s="49">
        <f t="shared" si="52"/>
        <v>-0.068646634582063</v>
      </c>
      <c r="BT16" s="49">
        <f t="shared" si="52"/>
        <v>-0.06821571997407</v>
      </c>
      <c r="BU16" s="49">
        <f t="shared" si="52"/>
        <v>-0.112679745744041</v>
      </c>
      <c r="BV16" s="49">
        <f t="shared" si="52"/>
        <v>-0.0855792333564266</v>
      </c>
      <c r="BW16" s="49">
        <f t="shared" si="52"/>
        <v>-0.0937281734564835</v>
      </c>
      <c r="BX16" s="49">
        <f t="shared" si="52"/>
        <v>-0.0734317680957146</v>
      </c>
      <c r="BY16" s="49">
        <f t="shared" si="52"/>
        <v>-0.0819280446358831</v>
      </c>
      <c r="BZ16" s="49">
        <f>SUM(BL16:BY16)</f>
        <v>-1.15814517838661</v>
      </c>
      <c r="CA16" s="49"/>
      <c r="CB16" s="49"/>
      <c r="CC16" s="50"/>
      <c r="CD16" s="49"/>
      <c r="CE16" s="49"/>
      <c r="CF16" s="49">
        <f t="shared" ref="CF16:CS16" si="53">AW16*$CD$19</f>
        <v>0.00347876049273815</v>
      </c>
      <c r="CG16" s="49">
        <f t="shared" si="53"/>
        <v>0.0039985601486044</v>
      </c>
      <c r="CH16" s="49">
        <f t="shared" si="53"/>
        <v>0.00377336084265689</v>
      </c>
      <c r="CI16" s="49">
        <f t="shared" si="53"/>
        <v>0.00434414902062447</v>
      </c>
      <c r="CJ16" s="49">
        <f t="shared" si="53"/>
        <v>0.00401130727912973</v>
      </c>
      <c r="CK16" s="49">
        <f t="shared" si="53"/>
        <v>0.00851529339807983</v>
      </c>
      <c r="CL16" s="49">
        <f t="shared" si="53"/>
        <v>0.00427191528098093</v>
      </c>
      <c r="CM16" s="49">
        <f t="shared" si="53"/>
        <v>0.00358357023261309</v>
      </c>
      <c r="CN16" s="49">
        <f t="shared" si="53"/>
        <v>0.00355382692805398</v>
      </c>
      <c r="CO16" s="49">
        <f t="shared" si="53"/>
        <v>0.00704937338766682</v>
      </c>
      <c r="CP16" s="49">
        <f t="shared" si="53"/>
        <v>0.0048157928500617</v>
      </c>
      <c r="CQ16" s="49">
        <f t="shared" si="53"/>
        <v>0.00545314937632822</v>
      </c>
      <c r="CR16" s="49">
        <f t="shared" si="53"/>
        <v>0.00391924466978012</v>
      </c>
      <c r="CS16" s="49">
        <f t="shared" si="53"/>
        <v>0.00453960502201287</v>
      </c>
      <c r="CT16" s="59">
        <v>2013</v>
      </c>
      <c r="CU16" s="62"/>
      <c r="CV16" s="62"/>
      <c r="CW16" s="62"/>
      <c r="CX16" s="62"/>
    </row>
    <row r="17" ht="17.6" customHeight="1" spans="1:102">
      <c r="A17" s="59" t="s">
        <v>102</v>
      </c>
      <c r="B17" s="49">
        <v>7.56</v>
      </c>
      <c r="C17" s="49">
        <v>9.2</v>
      </c>
      <c r="D17" s="49">
        <v>9.59</v>
      </c>
      <c r="E17" s="49">
        <v>7.98</v>
      </c>
      <c r="F17" s="49">
        <v>6.71</v>
      </c>
      <c r="G17" s="49">
        <v>7.54</v>
      </c>
      <c r="H17" s="49">
        <v>5.75</v>
      </c>
      <c r="I17" s="49">
        <v>4.93</v>
      </c>
      <c r="J17" s="49">
        <v>5.31</v>
      </c>
      <c r="K17" s="49">
        <v>8.86</v>
      </c>
      <c r="L17" s="49">
        <v>7.72</v>
      </c>
      <c r="M17" s="49">
        <v>7.73</v>
      </c>
      <c r="N17" s="49">
        <v>9.21</v>
      </c>
      <c r="O17" s="49">
        <v>11.78</v>
      </c>
      <c r="Q17" s="49"/>
      <c r="R17" s="49">
        <f>(B17-MIN($B$15:$O$18)/(MAX($B$15:$O$18)-MIN($B$15:$O$18)))</f>
        <v>7.48138414925849</v>
      </c>
      <c r="S17" s="49">
        <f>(C17-MIN($B$15:$O$18)/(MAX($B$15:$O$18)-MIN($B$15:$O$18)))</f>
        <v>9.12138414925849</v>
      </c>
      <c r="T17" s="49">
        <f>(D17-MIN($B$15:$O$18)/(MAX($B$15:$O$18)-MIN($B$15:$O$18)))</f>
        <v>9.51138414925849</v>
      </c>
      <c r="U17" s="49">
        <f>(E17-MIN($B$15:$O$18)/(MAX($B$15:$O$18)-MIN($B$15:$O$18)))</f>
        <v>7.90138414925849</v>
      </c>
      <c r="V17" s="49">
        <f>(F17-MIN($B$15:$O$18)/(MAX($B$15:$O$18)-MIN($B$15:$O$18)))</f>
        <v>6.63138414925849</v>
      </c>
      <c r="W17" s="49">
        <f>(G17-MIN($B$15:$O$18)/(MAX($B$15:$O$18)-MIN($B$15:$O$18)))</f>
        <v>7.46138414925849</v>
      </c>
      <c r="X17" s="49">
        <f>(H17-MIN($B$15:$O$18)/(MAX($B$15:$O$18)-MIN($B$15:$O$18)))</f>
        <v>5.67138414925849</v>
      </c>
      <c r="Y17" s="49">
        <f>(I17-MIN($B$15:$O$18)/(MAX($B$15:$O$18)-MIN($B$15:$O$18)))</f>
        <v>4.85138414925849</v>
      </c>
      <c r="Z17" s="49">
        <f>(J17-MIN($B$15:$O$18)/(MAX($B$15:$O$18)-MIN($B$15:$O$18)))</f>
        <v>5.23138414925849</v>
      </c>
      <c r="AA17" s="49">
        <f>(K17-MIN($B$15:$O$18)/(MAX($B$15:$O$18)-MIN($B$15:$O$18)))</f>
        <v>8.78138414925849</v>
      </c>
      <c r="AB17" s="49">
        <f>(L17-MIN($B$15:$O$18)/(MAX($B$15:$O$18)-MIN($B$15:$O$18)))</f>
        <v>7.64138414925849</v>
      </c>
      <c r="AC17" s="49">
        <f>(M17-MIN($B$15:$O$18)/(MAX($B$15:$O$18)-MIN($B$15:$O$18)))</f>
        <v>7.65138414925849</v>
      </c>
      <c r="AD17" s="49">
        <f>(N17-MIN($B$15:$O$18)/(MAX($B$15:$O$18)-MIN($B$15:$O$18)))</f>
        <v>9.13138414925849</v>
      </c>
      <c r="AE17" s="49">
        <f>(O17-MIN($B$15:$O$18)/(MAX($B$15:$O$18)-MIN($B$15:$O$18)))</f>
        <v>11.7013841492585</v>
      </c>
      <c r="AF17" s="50"/>
      <c r="AG17" s="49">
        <f t="shared" ref="AG17:AT17" si="54">R17+0.0001</f>
        <v>7.48148414925849</v>
      </c>
      <c r="AH17" s="49">
        <f t="shared" si="54"/>
        <v>9.12148414925849</v>
      </c>
      <c r="AI17" s="49">
        <f t="shared" si="54"/>
        <v>9.51148414925849</v>
      </c>
      <c r="AJ17" s="49">
        <f t="shared" si="54"/>
        <v>7.90148414925849</v>
      </c>
      <c r="AK17" s="49">
        <f t="shared" si="54"/>
        <v>6.63148414925849</v>
      </c>
      <c r="AL17" s="49">
        <f t="shared" si="54"/>
        <v>7.46148414925849</v>
      </c>
      <c r="AM17" s="49">
        <f t="shared" si="54"/>
        <v>5.67148414925849</v>
      </c>
      <c r="AN17" s="49">
        <f t="shared" si="54"/>
        <v>4.85148414925849</v>
      </c>
      <c r="AO17" s="49">
        <f t="shared" si="54"/>
        <v>5.23148414925849</v>
      </c>
      <c r="AP17" s="49">
        <f t="shared" si="54"/>
        <v>8.78148414925849</v>
      </c>
      <c r="AQ17" s="49">
        <f t="shared" si="54"/>
        <v>7.64148414925849</v>
      </c>
      <c r="AR17" s="49">
        <f t="shared" si="54"/>
        <v>7.65148414925849</v>
      </c>
      <c r="AS17" s="49">
        <f t="shared" si="54"/>
        <v>9.13148414925849</v>
      </c>
      <c r="AT17" s="49">
        <f t="shared" si="54"/>
        <v>11.7014841492585</v>
      </c>
      <c r="AU17" s="49">
        <f>SUM(AG17:AT17)</f>
        <v>108.770778089619</v>
      </c>
      <c r="AV17" s="49"/>
      <c r="AW17" s="49">
        <f t="shared" ref="AW17:BJ17" si="55">AG17/$AU$19</f>
        <v>0.00496722058195859</v>
      </c>
      <c r="AX17" s="49">
        <f t="shared" si="55"/>
        <v>0.00605607428957749</v>
      </c>
      <c r="AY17" s="49">
        <f t="shared" si="55"/>
        <v>0.00631500901273076</v>
      </c>
      <c r="AZ17" s="49">
        <f t="shared" si="55"/>
        <v>0.00524607336073904</v>
      </c>
      <c r="BA17" s="49">
        <f t="shared" si="55"/>
        <v>0.00440287567252197</v>
      </c>
      <c r="BB17" s="49">
        <f t="shared" si="55"/>
        <v>0.00495394187820714</v>
      </c>
      <c r="BC17" s="49">
        <f t="shared" si="55"/>
        <v>0.00376549789245238</v>
      </c>
      <c r="BD17" s="49">
        <f t="shared" si="55"/>
        <v>0.00322107103864293</v>
      </c>
      <c r="BE17" s="49">
        <f t="shared" si="55"/>
        <v>0.00347336640992048</v>
      </c>
      <c r="BF17" s="49">
        <f t="shared" si="55"/>
        <v>0.00583033632580284</v>
      </c>
      <c r="BG17" s="49">
        <f t="shared" si="55"/>
        <v>0.00507345021197019</v>
      </c>
      <c r="BH17" s="49">
        <f t="shared" si="55"/>
        <v>0.00508008956384592</v>
      </c>
      <c r="BI17" s="49">
        <f t="shared" si="55"/>
        <v>0.00606271364145322</v>
      </c>
      <c r="BJ17" s="49">
        <f t="shared" si="55"/>
        <v>0.00776902707351453</v>
      </c>
      <c r="BK17" s="49"/>
      <c r="BL17" s="49">
        <f t="shared" ref="BL17:BY17" si="56">AW17*LN(AW17)</f>
        <v>-0.0263505828063023</v>
      </c>
      <c r="BM17" s="49">
        <f t="shared" si="56"/>
        <v>-0.0309265151847817</v>
      </c>
      <c r="BN17" s="49">
        <f t="shared" si="56"/>
        <v>-0.0319844224440693</v>
      </c>
      <c r="BO17" s="49">
        <f t="shared" si="56"/>
        <v>-0.0275433299833399</v>
      </c>
      <c r="BP17" s="49">
        <f t="shared" si="56"/>
        <v>-0.023887790468</v>
      </c>
      <c r="BQ17" s="49">
        <f t="shared" si="56"/>
        <v>-0.0262934016185228</v>
      </c>
      <c r="BR17" s="49">
        <f t="shared" si="56"/>
        <v>-0.0210185392417447</v>
      </c>
      <c r="BS17" s="49">
        <f t="shared" si="56"/>
        <v>-0.0184826388240184</v>
      </c>
      <c r="BT17" s="49">
        <f t="shared" si="56"/>
        <v>-0.019668392336214</v>
      </c>
      <c r="BU17" s="49">
        <f t="shared" si="56"/>
        <v>-0.0299952181370812</v>
      </c>
      <c r="BV17" s="49">
        <f t="shared" si="56"/>
        <v>-0.0268067622835571</v>
      </c>
      <c r="BW17" s="49">
        <f t="shared" si="56"/>
        <v>-0.0268351991597167</v>
      </c>
      <c r="BX17" s="49">
        <f t="shared" si="56"/>
        <v>-0.0309537773298722</v>
      </c>
      <c r="BY17" s="49">
        <f t="shared" si="56"/>
        <v>-0.0377389062301113</v>
      </c>
      <c r="BZ17" s="49">
        <f>SUM(BL17:BY17)</f>
        <v>-0.378485476047332</v>
      </c>
      <c r="CA17" s="49"/>
      <c r="CB17" s="49"/>
      <c r="CC17" s="50"/>
      <c r="CD17" s="49"/>
      <c r="CE17" s="49"/>
      <c r="CF17" s="49">
        <f t="shared" ref="CF17:CS17" si="57">AW17*$CD$19</f>
        <v>0.00105963838859765</v>
      </c>
      <c r="CG17" s="49">
        <f t="shared" si="57"/>
        <v>0.0012919194337259</v>
      </c>
      <c r="CH17" s="49">
        <f t="shared" si="57"/>
        <v>0.00134715699933566</v>
      </c>
      <c r="CI17" s="49">
        <f t="shared" si="57"/>
        <v>0.00111912499771586</v>
      </c>
      <c r="CJ17" s="49">
        <f t="shared" si="57"/>
        <v>0.000939248822525089</v>
      </c>
      <c r="CK17" s="49">
        <f t="shared" si="57"/>
        <v>0.00105680569292536</v>
      </c>
      <c r="CL17" s="49">
        <f t="shared" si="57"/>
        <v>0.000803279430254898</v>
      </c>
      <c r="CM17" s="49">
        <f t="shared" si="57"/>
        <v>0.000687138907690776</v>
      </c>
      <c r="CN17" s="49">
        <f t="shared" si="57"/>
        <v>0.000740960125464393</v>
      </c>
      <c r="CO17" s="49">
        <f t="shared" si="57"/>
        <v>0.00124376360729687</v>
      </c>
      <c r="CP17" s="49">
        <f t="shared" si="57"/>
        <v>0.00108229995397602</v>
      </c>
      <c r="CQ17" s="49">
        <f t="shared" si="57"/>
        <v>0.00108371630181217</v>
      </c>
      <c r="CR17" s="49">
        <f t="shared" si="57"/>
        <v>0.00129333578156205</v>
      </c>
      <c r="CS17" s="49">
        <f t="shared" si="57"/>
        <v>0.00165733717545204</v>
      </c>
      <c r="CT17" s="59">
        <v>2013</v>
      </c>
      <c r="CU17" s="62"/>
      <c r="CV17" s="62"/>
      <c r="CW17" s="62"/>
      <c r="CX17" s="62"/>
    </row>
    <row r="18" ht="17.6" customHeight="1" spans="1:102">
      <c r="A18" s="59" t="s">
        <v>103</v>
      </c>
      <c r="B18" s="49">
        <v>55.24</v>
      </c>
      <c r="C18" s="49">
        <v>60.54</v>
      </c>
      <c r="D18" s="49">
        <v>66.79</v>
      </c>
      <c r="E18" s="49">
        <v>52.37</v>
      </c>
      <c r="F18" s="49">
        <v>29.3</v>
      </c>
      <c r="G18" s="49">
        <v>50.37</v>
      </c>
      <c r="H18" s="49">
        <v>53.04</v>
      </c>
      <c r="I18" s="49">
        <v>48.27</v>
      </c>
      <c r="J18" s="49">
        <v>50.04</v>
      </c>
      <c r="K18" s="49">
        <v>50.52</v>
      </c>
      <c r="L18" s="49">
        <v>57.28</v>
      </c>
      <c r="M18" s="49">
        <v>55.7</v>
      </c>
      <c r="N18" s="49">
        <v>59.73</v>
      </c>
      <c r="O18" s="49">
        <v>67.64</v>
      </c>
      <c r="Q18" s="49"/>
      <c r="R18" s="49">
        <f>(B18-MIN($B$15:$O$18)/(MAX($B$15:$O$18)-MIN($B$15:$O$18)))</f>
        <v>55.1613841492585</v>
      </c>
      <c r="S18" s="49">
        <f>(C18-MIN($B$15:$O$18)/(MAX($B$15:$O$18)-MIN($B$15:$O$18)))</f>
        <v>60.4613841492585</v>
      </c>
      <c r="T18" s="49">
        <f>(D18-MIN($B$15:$O$18)/(MAX($B$15:$O$18)-MIN($B$15:$O$18)))</f>
        <v>66.7113841492585</v>
      </c>
      <c r="U18" s="49">
        <f>(E18-MIN($B$15:$O$18)/(MAX($B$15:$O$18)-MIN($B$15:$O$18)))</f>
        <v>52.2913841492585</v>
      </c>
      <c r="V18" s="49">
        <f>(F18-MIN($B$15:$O$18)/(MAX($B$15:$O$18)-MIN($B$15:$O$18)))</f>
        <v>29.2213841492585</v>
      </c>
      <c r="W18" s="49">
        <f>(G18-MIN($B$15:$O$18)/(MAX($B$15:$O$18)-MIN($B$15:$O$18)))</f>
        <v>50.2913841492585</v>
      </c>
      <c r="X18" s="49">
        <f>(H18-MIN($B$15:$O$18)/(MAX($B$15:$O$18)-MIN($B$15:$O$18)))</f>
        <v>52.9613841492585</v>
      </c>
      <c r="Y18" s="49">
        <f>(I18-MIN($B$15:$O$18)/(MAX($B$15:$O$18)-MIN($B$15:$O$18)))</f>
        <v>48.1913841492585</v>
      </c>
      <c r="Z18" s="49">
        <f>(J18-MIN($B$15:$O$18)/(MAX($B$15:$O$18)-MIN($B$15:$O$18)))</f>
        <v>49.9613841492585</v>
      </c>
      <c r="AA18" s="49">
        <f>(K18-MIN($B$15:$O$18)/(MAX($B$15:$O$18)-MIN($B$15:$O$18)))</f>
        <v>50.4413841492585</v>
      </c>
      <c r="AB18" s="49">
        <f>(L18-MIN($B$15:$O$18)/(MAX($B$15:$O$18)-MIN($B$15:$O$18)))</f>
        <v>57.2013841492585</v>
      </c>
      <c r="AC18" s="49">
        <f>(M18-MIN($B$15:$O$18)/(MAX($B$15:$O$18)-MIN($B$15:$O$18)))</f>
        <v>55.6213841492585</v>
      </c>
      <c r="AD18" s="49">
        <f>(N18-MIN($B$15:$O$18)/(MAX($B$15:$O$18)-MIN($B$15:$O$18)))</f>
        <v>59.6513841492585</v>
      </c>
      <c r="AE18" s="49">
        <f>(O18-MIN($B$15:$O$18)/(MAX($B$15:$O$18)-MIN($B$15:$O$18)))</f>
        <v>67.5613841492585</v>
      </c>
      <c r="AF18" s="50"/>
      <c r="AG18" s="49">
        <f t="shared" ref="AG18:AT18" si="58">R18+0.0001</f>
        <v>55.1614841492585</v>
      </c>
      <c r="AH18" s="49">
        <f t="shared" si="58"/>
        <v>60.4614841492585</v>
      </c>
      <c r="AI18" s="49">
        <f t="shared" si="58"/>
        <v>66.7114841492585</v>
      </c>
      <c r="AJ18" s="49">
        <f t="shared" si="58"/>
        <v>52.2914841492585</v>
      </c>
      <c r="AK18" s="49">
        <f t="shared" si="58"/>
        <v>29.2214841492585</v>
      </c>
      <c r="AL18" s="49">
        <f t="shared" si="58"/>
        <v>50.2914841492585</v>
      </c>
      <c r="AM18" s="49">
        <f t="shared" si="58"/>
        <v>52.9614841492585</v>
      </c>
      <c r="AN18" s="49">
        <f t="shared" si="58"/>
        <v>48.1914841492585</v>
      </c>
      <c r="AO18" s="49">
        <f t="shared" si="58"/>
        <v>49.9614841492585</v>
      </c>
      <c r="AP18" s="49">
        <f t="shared" si="58"/>
        <v>50.4414841492585</v>
      </c>
      <c r="AQ18" s="49">
        <f t="shared" si="58"/>
        <v>57.2014841492585</v>
      </c>
      <c r="AR18" s="49">
        <f t="shared" si="58"/>
        <v>55.6214841492585</v>
      </c>
      <c r="AS18" s="49">
        <f t="shared" si="58"/>
        <v>59.6514841492585</v>
      </c>
      <c r="AT18" s="49">
        <f t="shared" si="58"/>
        <v>67.5614841492585</v>
      </c>
      <c r="AU18" s="49">
        <f>SUM(AG18:AT18)</f>
        <v>755.730778089619</v>
      </c>
      <c r="AV18" s="49"/>
      <c r="AW18" s="49">
        <f t="shared" ref="AW18:BJ18" si="59">AG18/$AU$19</f>
        <v>0.0366236503254152</v>
      </c>
      <c r="AX18" s="49">
        <f t="shared" si="59"/>
        <v>0.0401425068195495</v>
      </c>
      <c r="AY18" s="49">
        <f t="shared" si="59"/>
        <v>0.0442921017418776</v>
      </c>
      <c r="AZ18" s="49">
        <f t="shared" si="59"/>
        <v>0.0347181563370822</v>
      </c>
      <c r="BA18" s="49">
        <f t="shared" si="59"/>
        <v>0.0194011715597847</v>
      </c>
      <c r="BB18" s="49">
        <f t="shared" si="59"/>
        <v>0.0333902859619372</v>
      </c>
      <c r="BC18" s="49">
        <f t="shared" si="59"/>
        <v>0.0351629929127557</v>
      </c>
      <c r="BD18" s="49">
        <f t="shared" si="59"/>
        <v>0.0319960220680349</v>
      </c>
      <c r="BE18" s="49">
        <f t="shared" si="59"/>
        <v>0.0331711873500382</v>
      </c>
      <c r="BF18" s="49">
        <f t="shared" si="59"/>
        <v>0.033489876240073</v>
      </c>
      <c r="BG18" s="49">
        <f t="shared" si="59"/>
        <v>0.0379780781080631</v>
      </c>
      <c r="BH18" s="49">
        <f t="shared" si="59"/>
        <v>0.0369290605116986</v>
      </c>
      <c r="BI18" s="49">
        <f t="shared" si="59"/>
        <v>0.0396047193176157</v>
      </c>
      <c r="BJ18" s="49">
        <f t="shared" si="59"/>
        <v>0.0448564466513142</v>
      </c>
      <c r="BK18" s="49"/>
      <c r="BL18" s="49">
        <f t="shared" ref="BL18:BY18" si="60">AW18*LN(AW18)</f>
        <v>-0.121116647994681</v>
      </c>
      <c r="BM18" s="49">
        <f t="shared" si="60"/>
        <v>-0.129070984380013</v>
      </c>
      <c r="BN18" s="49">
        <f t="shared" si="60"/>
        <v>-0.138056218160812</v>
      </c>
      <c r="BO18" s="49">
        <f t="shared" si="60"/>
        <v>-0.116670103689154</v>
      </c>
      <c r="BP18" s="49">
        <f t="shared" si="60"/>
        <v>-0.0764876021889628</v>
      </c>
      <c r="BQ18" s="49">
        <f t="shared" si="60"/>
        <v>-0.113509951931745</v>
      </c>
      <c r="BR18" s="49">
        <f t="shared" si="60"/>
        <v>-0.117717299380247</v>
      </c>
      <c r="BS18" s="49">
        <f t="shared" si="60"/>
        <v>-0.110134905603642</v>
      </c>
      <c r="BT18" s="49">
        <f t="shared" si="60"/>
        <v>-0.112983506534057</v>
      </c>
      <c r="BU18" s="49">
        <f t="shared" si="60"/>
        <v>-0.113748769462043</v>
      </c>
      <c r="BV18" s="49">
        <f t="shared" si="60"/>
        <v>-0.124216653805111</v>
      </c>
      <c r="BW18" s="49">
        <f t="shared" si="60"/>
        <v>-0.121819978037965</v>
      </c>
      <c r="BX18" s="49">
        <f t="shared" si="60"/>
        <v>-0.127875994693873</v>
      </c>
      <c r="BY18" s="49">
        <f t="shared" si="60"/>
        <v>-0.139247327391939</v>
      </c>
      <c r="BZ18" s="49">
        <f>SUM(BL18:BY18)</f>
        <v>-1.66265594325425</v>
      </c>
      <c r="CA18" s="49"/>
      <c r="CB18" s="49"/>
      <c r="CC18" s="50"/>
      <c r="CD18" s="49"/>
      <c r="CE18" s="49"/>
      <c r="CF18" s="49">
        <f t="shared" ref="CF18:CS18" si="61">AW18*$CD$19</f>
        <v>0.00781278487135051</v>
      </c>
      <c r="CG18" s="49">
        <f t="shared" si="61"/>
        <v>0.00856344922450885</v>
      </c>
      <c r="CH18" s="49">
        <f t="shared" si="61"/>
        <v>0.00944866662210125</v>
      </c>
      <c r="CI18" s="49">
        <f t="shared" si="61"/>
        <v>0.00740629304237608</v>
      </c>
      <c r="CJ18" s="49">
        <f t="shared" si="61"/>
        <v>0.00413877858438304</v>
      </c>
      <c r="CK18" s="49">
        <f t="shared" si="61"/>
        <v>0.00712302347514651</v>
      </c>
      <c r="CL18" s="49">
        <f t="shared" si="61"/>
        <v>0.00750118834739798</v>
      </c>
      <c r="CM18" s="49">
        <f t="shared" si="61"/>
        <v>0.00682559042955547</v>
      </c>
      <c r="CN18" s="49">
        <f t="shared" si="61"/>
        <v>0.00707628399655363</v>
      </c>
      <c r="CO18" s="49">
        <f t="shared" si="61"/>
        <v>0.00714426869268873</v>
      </c>
      <c r="CP18" s="49">
        <f t="shared" si="61"/>
        <v>0.00810171982992466</v>
      </c>
      <c r="CQ18" s="49">
        <f t="shared" si="61"/>
        <v>0.00787793687181331</v>
      </c>
      <c r="CR18" s="49">
        <f t="shared" si="61"/>
        <v>0.00844872504978088</v>
      </c>
      <c r="CS18" s="49">
        <f t="shared" si="61"/>
        <v>0.00956905618817381</v>
      </c>
      <c r="CT18" s="59">
        <v>2013</v>
      </c>
      <c r="CU18" s="62"/>
      <c r="CV18" s="62"/>
      <c r="CW18" s="62"/>
      <c r="CX18" s="62"/>
    </row>
    <row r="19" ht="17.6" customHeight="1" spans="1:102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1506.17111235848</v>
      </c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-3.76899190169161</v>
      </c>
      <c r="CA19" s="49">
        <f>-1/(LN(560))</f>
        <v>-0.158029391597474</v>
      </c>
      <c r="CB19" s="49">
        <f>BZ19*CA19</f>
        <v>0.595611497160131</v>
      </c>
      <c r="CC19" s="50">
        <f>1-CB19</f>
        <v>0.404388502839869</v>
      </c>
      <c r="CD19" s="49">
        <f>CC19/(CC9+CC14+CC19+CC24+CC30)</f>
        <v>0.21332621958573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62"/>
      <c r="CV19" s="62"/>
      <c r="CW19" s="62"/>
      <c r="CX19" s="62"/>
    </row>
    <row r="20" ht="17.6" customHeight="1" spans="1:102">
      <c r="A20" s="59" t="s">
        <v>104</v>
      </c>
      <c r="B20" s="49">
        <v>11.7</v>
      </c>
      <c r="C20" s="49">
        <v>9.7</v>
      </c>
      <c r="D20" s="49">
        <v>10.9</v>
      </c>
      <c r="E20" s="49">
        <v>12.8</v>
      </c>
      <c r="F20" s="49">
        <v>12.1</v>
      </c>
      <c r="G20" s="49">
        <v>11.1</v>
      </c>
      <c r="H20" s="49">
        <v>7.90000000000001</v>
      </c>
      <c r="I20" s="49">
        <v>7.59999999999999</v>
      </c>
      <c r="J20" s="49">
        <v>10.3</v>
      </c>
      <c r="K20" s="49">
        <v>8.5</v>
      </c>
      <c r="L20" s="49">
        <v>8.7</v>
      </c>
      <c r="M20" s="49">
        <v>6.40000000000001</v>
      </c>
      <c r="N20" s="49">
        <v>3</v>
      </c>
      <c r="O20" s="49">
        <v>8.8</v>
      </c>
      <c r="Q20" s="49"/>
      <c r="R20" s="49">
        <f>(B20-MIN($B$20:$O$23)/(MAX($B$20:$O$23)-MIN($B$20:$O$23)))</f>
        <v>11.6341176470588</v>
      </c>
      <c r="S20" s="49">
        <f>(C20-MIN($B$20:$O$23)/(MAX($B$20:$O$23)-MIN($B$20:$O$23)))</f>
        <v>9.63411764705882</v>
      </c>
      <c r="T20" s="49">
        <f>(D20-MIN($B$20:$O$23)/(MAX($B$20:$O$23)-MIN($B$20:$O$23)))</f>
        <v>10.8341176470588</v>
      </c>
      <c r="U20" s="49">
        <f>(E20-MIN($B$20:$O$23)/(MAX($B$20:$O$23)-MIN($B$20:$O$23)))</f>
        <v>12.7341176470588</v>
      </c>
      <c r="V20" s="49">
        <f>(F20-MIN($B$20:$O$23)/(MAX($B$20:$O$23)-MIN($B$20:$O$23)))</f>
        <v>12.0341176470588</v>
      </c>
      <c r="W20" s="49">
        <f>(G20-MIN($B$20:$O$23)/(MAX($B$20:$O$23)-MIN($B$20:$O$23)))</f>
        <v>11.0341176470588</v>
      </c>
      <c r="X20" s="49">
        <f>(H20-MIN($B$20:$O$23)/(MAX($B$20:$O$23)-MIN($B$20:$O$23)))</f>
        <v>7.83411764705883</v>
      </c>
      <c r="Y20" s="49">
        <f>(I20-MIN($B$20:$O$23)/(MAX($B$20:$O$23)-MIN($B$20:$O$23)))</f>
        <v>7.53411764705881</v>
      </c>
      <c r="Z20" s="49">
        <f>(J20-MIN($B$20:$O$23)/(MAX($B$20:$O$23)-MIN($B$20:$O$23)))</f>
        <v>10.2341176470588</v>
      </c>
      <c r="AA20" s="49">
        <f>(K20-MIN($B$20:$O$23)/(MAX($B$20:$O$23)-MIN($B$20:$O$23)))</f>
        <v>8.43411764705882</v>
      </c>
      <c r="AB20" s="49">
        <f>(L20-MIN($B$20:$O$23)/(MAX($B$20:$O$23)-MIN($B$20:$O$23)))</f>
        <v>8.63411764705882</v>
      </c>
      <c r="AC20" s="49">
        <f>(M20-MIN($B$20:$O$23)/(MAX($B$20:$O$23)-MIN($B$20:$O$23)))</f>
        <v>6.33411764705883</v>
      </c>
      <c r="AD20" s="49">
        <f>(N20-MIN($B$20:$O$23)/(MAX($B$20:$O$23)-MIN($B$20:$O$23)))</f>
        <v>2.93411764705882</v>
      </c>
      <c r="AE20" s="49">
        <f>(O20-MIN($B$20:$O$23)/(MAX($B$20:$O$23)-MIN($B$20:$O$23)))</f>
        <v>8.73411764705882</v>
      </c>
      <c r="AF20" s="50"/>
      <c r="AG20" s="49">
        <f t="shared" ref="AG20:AT20" si="62">R20+1.2479</f>
        <v>12.8820176470588</v>
      </c>
      <c r="AH20" s="49">
        <f t="shared" si="62"/>
        <v>10.8820176470588</v>
      </c>
      <c r="AI20" s="49">
        <f t="shared" si="62"/>
        <v>12.0820176470588</v>
      </c>
      <c r="AJ20" s="49">
        <f t="shared" si="62"/>
        <v>13.9820176470588</v>
      </c>
      <c r="AK20" s="49">
        <f t="shared" si="62"/>
        <v>13.2820176470588</v>
      </c>
      <c r="AL20" s="49">
        <f t="shared" si="62"/>
        <v>12.2820176470588</v>
      </c>
      <c r="AM20" s="49">
        <f t="shared" si="62"/>
        <v>9.08201764705883</v>
      </c>
      <c r="AN20" s="49">
        <f t="shared" si="62"/>
        <v>8.78201764705881</v>
      </c>
      <c r="AO20" s="49">
        <f t="shared" si="62"/>
        <v>11.4820176470588</v>
      </c>
      <c r="AP20" s="49">
        <f t="shared" si="62"/>
        <v>9.68201764705882</v>
      </c>
      <c r="AQ20" s="49">
        <f t="shared" si="62"/>
        <v>9.88201764705882</v>
      </c>
      <c r="AR20" s="49">
        <f t="shared" si="62"/>
        <v>7.58201764705883</v>
      </c>
      <c r="AS20" s="49">
        <f t="shared" si="62"/>
        <v>4.18201764705882</v>
      </c>
      <c r="AT20" s="49">
        <f t="shared" si="62"/>
        <v>9.98201764705882</v>
      </c>
      <c r="AU20" s="49">
        <f>SUM(AG20:AT20)</f>
        <v>146.048247058824</v>
      </c>
      <c r="AV20" s="49"/>
      <c r="AW20" s="49">
        <f t="shared" ref="AW20:BJ20" si="63">AG20/$AU$24</f>
        <v>0.0366606943334551</v>
      </c>
      <c r="AX20" s="49">
        <f t="shared" si="63"/>
        <v>0.0309689315463073</v>
      </c>
      <c r="AY20" s="49">
        <f t="shared" si="63"/>
        <v>0.034383989218596</v>
      </c>
      <c r="AZ20" s="49">
        <f t="shared" si="63"/>
        <v>0.0397911638663863</v>
      </c>
      <c r="BA20" s="49">
        <f t="shared" si="63"/>
        <v>0.0377990468908846</v>
      </c>
      <c r="BB20" s="49">
        <f t="shared" si="63"/>
        <v>0.0349531654973107</v>
      </c>
      <c r="BC20" s="49">
        <f t="shared" si="63"/>
        <v>0.0258463450378744</v>
      </c>
      <c r="BD20" s="49">
        <f t="shared" si="63"/>
        <v>0.0249925806198021</v>
      </c>
      <c r="BE20" s="49">
        <f t="shared" si="63"/>
        <v>0.0326764603824516</v>
      </c>
      <c r="BF20" s="49">
        <f t="shared" si="63"/>
        <v>0.0275538738740187</v>
      </c>
      <c r="BG20" s="49">
        <f t="shared" si="63"/>
        <v>0.0281230501527334</v>
      </c>
      <c r="BH20" s="49">
        <f t="shared" si="63"/>
        <v>0.0215775229475135</v>
      </c>
      <c r="BI20" s="49">
        <f t="shared" si="63"/>
        <v>0.0119015262093623</v>
      </c>
      <c r="BJ20" s="49">
        <f t="shared" si="63"/>
        <v>0.0284076382920908</v>
      </c>
      <c r="BK20" s="49"/>
      <c r="BL20" s="49">
        <f t="shared" ref="BL20:BY20" si="64">AW20*LN(AW20)</f>
        <v>-0.121202092054984</v>
      </c>
      <c r="BM20" s="49">
        <f t="shared" si="64"/>
        <v>-0.107609938586805</v>
      </c>
      <c r="BN20" s="49">
        <f t="shared" si="64"/>
        <v>-0.115879691327698</v>
      </c>
      <c r="BO20" s="49">
        <f t="shared" si="64"/>
        <v>-0.128291105438639</v>
      </c>
      <c r="BP20" s="49">
        <f t="shared" si="64"/>
        <v>-0.123809696705771</v>
      </c>
      <c r="BQ20" s="49">
        <f t="shared" si="64"/>
        <v>-0.11722404744081</v>
      </c>
      <c r="BR20" s="49">
        <f t="shared" si="64"/>
        <v>-0.0944835391188892</v>
      </c>
      <c r="BS20" s="49">
        <f t="shared" si="64"/>
        <v>-0.0922020354328191</v>
      </c>
      <c r="BT20" s="49">
        <f t="shared" si="64"/>
        <v>-0.111789449276307</v>
      </c>
      <c r="BU20" s="49">
        <f t="shared" si="64"/>
        <v>-0.0989628279314781</v>
      </c>
      <c r="BV20" s="49">
        <f t="shared" si="64"/>
        <v>-0.100432073456204</v>
      </c>
      <c r="BW20" s="49">
        <f t="shared" si="64"/>
        <v>-0.0827736028932166</v>
      </c>
      <c r="BX20" s="49">
        <f t="shared" si="64"/>
        <v>-0.0527367175159479</v>
      </c>
      <c r="BY20" s="49">
        <f t="shared" si="64"/>
        <v>-0.101162361635945</v>
      </c>
      <c r="BZ20" s="49">
        <f>SUM(BL20:BY20)</f>
        <v>-1.44855917881551</v>
      </c>
      <c r="CA20" s="49"/>
      <c r="CB20" s="49"/>
      <c r="CC20" s="50"/>
      <c r="CD20" s="49"/>
      <c r="CE20" s="49"/>
      <c r="CF20" s="49">
        <f t="shared" ref="CF20:CS20" si="65">AW20*$CD$24</f>
        <v>0.00741248291536706</v>
      </c>
      <c r="CG20" s="49">
        <f t="shared" si="65"/>
        <v>0.00626165652800228</v>
      </c>
      <c r="CH20" s="49">
        <f t="shared" si="65"/>
        <v>0.00695215236042115</v>
      </c>
      <c r="CI20" s="49">
        <f t="shared" si="65"/>
        <v>0.00804543742841769</v>
      </c>
      <c r="CJ20" s="49">
        <f t="shared" si="65"/>
        <v>0.00764264819284002</v>
      </c>
      <c r="CK20" s="49">
        <f t="shared" si="65"/>
        <v>0.00706723499915763</v>
      </c>
      <c r="CL20" s="49">
        <f t="shared" si="65"/>
        <v>0.00522591277937398</v>
      </c>
      <c r="CM20" s="49">
        <f t="shared" si="65"/>
        <v>0.00505328882126925</v>
      </c>
      <c r="CN20" s="49">
        <f t="shared" si="65"/>
        <v>0.00660690444421171</v>
      </c>
      <c r="CO20" s="49">
        <f t="shared" si="65"/>
        <v>0.0055711606955834</v>
      </c>
      <c r="CP20" s="49">
        <f t="shared" si="65"/>
        <v>0.00568624333431988</v>
      </c>
      <c r="CQ20" s="49">
        <f t="shared" si="65"/>
        <v>0.00436279298885039</v>
      </c>
      <c r="CR20" s="49">
        <f t="shared" si="65"/>
        <v>0.00240638813033024</v>
      </c>
      <c r="CS20" s="49">
        <f t="shared" si="65"/>
        <v>0.00574378465368812</v>
      </c>
      <c r="CT20" s="59">
        <v>2013</v>
      </c>
      <c r="CU20" s="62"/>
      <c r="CV20" s="62"/>
      <c r="CW20" s="62"/>
      <c r="CX20" s="62"/>
    </row>
    <row r="21" ht="17.6" customHeight="1" spans="1:102">
      <c r="A21" s="59" t="s">
        <v>105</v>
      </c>
      <c r="B21" s="49">
        <v>5.886</v>
      </c>
      <c r="C21" s="49">
        <v>6.247</v>
      </c>
      <c r="D21" s="49">
        <v>4.063</v>
      </c>
      <c r="E21" s="49">
        <v>4.177</v>
      </c>
      <c r="F21" s="49">
        <v>4.748</v>
      </c>
      <c r="G21" s="49">
        <v>5.101</v>
      </c>
      <c r="H21" s="49">
        <v>2.786</v>
      </c>
      <c r="I21" s="49">
        <v>3.413</v>
      </c>
      <c r="J21" s="49">
        <v>3.474</v>
      </c>
      <c r="K21" s="49">
        <v>2.787</v>
      </c>
      <c r="L21" s="49">
        <v>3.415</v>
      </c>
      <c r="M21" s="49">
        <v>2.74</v>
      </c>
      <c r="N21" s="49">
        <v>2.988</v>
      </c>
      <c r="O21" s="49">
        <v>2.857</v>
      </c>
      <c r="Q21" s="49"/>
      <c r="R21" s="49">
        <f>(B21-MIN($B$20:$O$23)/(MAX($B$20:$O$23)-MIN($B$20:$O$23)))</f>
        <v>5.82011764705882</v>
      </c>
      <c r="S21" s="49">
        <f>(C21-MIN($B$20:$O$23)/(MAX($B$20:$O$23)-MIN($B$20:$O$23)))</f>
        <v>6.18111764705882</v>
      </c>
      <c r="T21" s="49">
        <f>(D21-MIN($B$20:$O$23)/(MAX($B$20:$O$23)-MIN($B$20:$O$23)))</f>
        <v>3.99711764705882</v>
      </c>
      <c r="U21" s="49">
        <f>(E21-MIN($B$20:$O$23)/(MAX($B$20:$O$23)-MIN($B$20:$O$23)))</f>
        <v>4.11111764705882</v>
      </c>
      <c r="V21" s="49">
        <f>(F21-MIN($B$20:$O$23)/(MAX($B$20:$O$23)-MIN($B$20:$O$23)))</f>
        <v>4.68211764705882</v>
      </c>
      <c r="W21" s="49">
        <f>(G21-MIN($B$20:$O$23)/(MAX($B$20:$O$23)-MIN($B$20:$O$23)))</f>
        <v>5.03511764705882</v>
      </c>
      <c r="X21" s="49">
        <f>(H21-MIN($B$20:$O$23)/(MAX($B$20:$O$23)-MIN($B$20:$O$23)))</f>
        <v>2.72011764705882</v>
      </c>
      <c r="Y21" s="49">
        <f>(I21-MIN($B$20:$O$23)/(MAX($B$20:$O$23)-MIN($B$20:$O$23)))</f>
        <v>3.34711764705882</v>
      </c>
      <c r="Z21" s="49">
        <f>(J21-MIN($B$20:$O$23)/(MAX($B$20:$O$23)-MIN($B$20:$O$23)))</f>
        <v>3.40811764705882</v>
      </c>
      <c r="AA21" s="49">
        <f>(K21-MIN($B$20:$O$23)/(MAX($B$20:$O$23)-MIN($B$20:$O$23)))</f>
        <v>2.72111764705882</v>
      </c>
      <c r="AB21" s="49">
        <f>(L21-MIN($B$20:$O$23)/(MAX($B$20:$O$23)-MIN($B$20:$O$23)))</f>
        <v>3.34911764705882</v>
      </c>
      <c r="AC21" s="49">
        <f>(M21-MIN($B$20:$O$23)/(MAX($B$20:$O$23)-MIN($B$20:$O$23)))</f>
        <v>2.67411764705882</v>
      </c>
      <c r="AD21" s="49">
        <f>(N21-MIN($B$20:$O$23)/(MAX($B$20:$O$23)-MIN($B$20:$O$23)))</f>
        <v>2.92211764705882</v>
      </c>
      <c r="AE21" s="49">
        <f>(O21-MIN($B$20:$O$23)/(MAX($B$20:$O$23)-MIN($B$20:$O$23)))</f>
        <v>2.79111764705882</v>
      </c>
      <c r="AF21" s="50"/>
      <c r="AG21" s="49">
        <f t="shared" ref="AG21:AT21" si="66">R21+1.2479</f>
        <v>7.06801764705882</v>
      </c>
      <c r="AH21" s="49">
        <f t="shared" si="66"/>
        <v>7.42901764705882</v>
      </c>
      <c r="AI21" s="49">
        <f t="shared" si="66"/>
        <v>5.24501764705882</v>
      </c>
      <c r="AJ21" s="49">
        <f t="shared" si="66"/>
        <v>5.35901764705882</v>
      </c>
      <c r="AK21" s="49">
        <f t="shared" si="66"/>
        <v>5.93001764705882</v>
      </c>
      <c r="AL21" s="49">
        <f t="shared" si="66"/>
        <v>6.28301764705882</v>
      </c>
      <c r="AM21" s="49">
        <f t="shared" si="66"/>
        <v>3.96801764705882</v>
      </c>
      <c r="AN21" s="49">
        <f t="shared" si="66"/>
        <v>4.59501764705882</v>
      </c>
      <c r="AO21" s="49">
        <f t="shared" si="66"/>
        <v>4.65601764705882</v>
      </c>
      <c r="AP21" s="49">
        <f t="shared" si="66"/>
        <v>3.96901764705882</v>
      </c>
      <c r="AQ21" s="49">
        <f t="shared" si="66"/>
        <v>4.59701764705882</v>
      </c>
      <c r="AR21" s="49">
        <f t="shared" si="66"/>
        <v>3.92201764705882</v>
      </c>
      <c r="AS21" s="49">
        <f t="shared" si="66"/>
        <v>4.17001764705882</v>
      </c>
      <c r="AT21" s="49">
        <f t="shared" si="66"/>
        <v>4.03901764705882</v>
      </c>
      <c r="AU21" s="49">
        <f>SUM(AG21:AT21)</f>
        <v>71.2302470588235</v>
      </c>
      <c r="AV21" s="49"/>
      <c r="AW21" s="49">
        <f t="shared" ref="AW21:BJ21" si="67">AG21/$AU$24</f>
        <v>0.0201147399112165</v>
      </c>
      <c r="AX21" s="49">
        <f t="shared" si="67"/>
        <v>0.0211421030942967</v>
      </c>
      <c r="AY21" s="49">
        <f t="shared" si="67"/>
        <v>0.0149266981307314</v>
      </c>
      <c r="AZ21" s="49">
        <f t="shared" si="67"/>
        <v>0.0152511286095988</v>
      </c>
      <c r="BA21" s="49">
        <f t="shared" si="67"/>
        <v>0.0168761268853295</v>
      </c>
      <c r="BB21" s="49">
        <f t="shared" si="67"/>
        <v>0.017880723017261</v>
      </c>
      <c r="BC21" s="49">
        <f t="shared" si="67"/>
        <v>0.0112925075911375</v>
      </c>
      <c r="BD21" s="49">
        <f t="shared" si="67"/>
        <v>0.0130768752249083</v>
      </c>
      <c r="BE21" s="49">
        <f t="shared" si="67"/>
        <v>0.0132504739899163</v>
      </c>
      <c r="BF21" s="49">
        <f t="shared" si="67"/>
        <v>0.0112953534725311</v>
      </c>
      <c r="BG21" s="49">
        <f t="shared" si="67"/>
        <v>0.0130825669876955</v>
      </c>
      <c r="BH21" s="49">
        <f t="shared" si="67"/>
        <v>0.0111615970470331</v>
      </c>
      <c r="BI21" s="49">
        <f t="shared" si="67"/>
        <v>0.0118673756326394</v>
      </c>
      <c r="BJ21" s="49">
        <f t="shared" si="67"/>
        <v>0.0114945651700813</v>
      </c>
      <c r="BK21" s="49"/>
      <c r="BL21" s="49">
        <f t="shared" ref="BL21:BY21" si="68">AW21*LN(AW21)</f>
        <v>-0.0785742568660944</v>
      </c>
      <c r="BM21" s="49">
        <f t="shared" si="68"/>
        <v>-0.0815342842010865</v>
      </c>
      <c r="BN21" s="49">
        <f t="shared" si="68"/>
        <v>-0.0627608524069487</v>
      </c>
      <c r="BO21" s="49">
        <f t="shared" si="68"/>
        <v>-0.0637970231038867</v>
      </c>
      <c r="BP21" s="49">
        <f t="shared" si="68"/>
        <v>-0.0688859073976333</v>
      </c>
      <c r="BQ21" s="49">
        <f t="shared" si="68"/>
        <v>-0.071952602907158</v>
      </c>
      <c r="BR21" s="49">
        <f t="shared" si="68"/>
        <v>-0.0506312656628523</v>
      </c>
      <c r="BS21" s="49">
        <f t="shared" si="68"/>
        <v>-0.0567132290835263</v>
      </c>
      <c r="BT21" s="49">
        <f t="shared" si="68"/>
        <v>-0.0572913652959551</v>
      </c>
      <c r="BU21" s="49">
        <f t="shared" si="68"/>
        <v>-0.0506411792617194</v>
      </c>
      <c r="BV21" s="49">
        <f t="shared" si="68"/>
        <v>-0.0567322207443822</v>
      </c>
      <c r="BW21" s="49">
        <f t="shared" si="68"/>
        <v>-0.0501744618686341</v>
      </c>
      <c r="BX21" s="49">
        <f t="shared" si="68"/>
        <v>-0.0526194948170549</v>
      </c>
      <c r="BY21" s="49">
        <f t="shared" si="68"/>
        <v>-0.0513333596127096</v>
      </c>
      <c r="BZ21" s="49">
        <f>SUM(BL21:BY21)</f>
        <v>-0.853641503229641</v>
      </c>
      <c r="CA21" s="49"/>
      <c r="CB21" s="49"/>
      <c r="CC21" s="50"/>
      <c r="CD21" s="49"/>
      <c r="CE21" s="49"/>
      <c r="CF21" s="49">
        <f t="shared" ref="CF21:CS21" si="69">AW21*$CD$24</f>
        <v>0.00406703060729763</v>
      </c>
      <c r="CG21" s="49">
        <f t="shared" si="69"/>
        <v>0.00427475477021697</v>
      </c>
      <c r="CH21" s="49">
        <f t="shared" si="69"/>
        <v>0.00301805235521463</v>
      </c>
      <c r="CI21" s="49">
        <f t="shared" si="69"/>
        <v>0.00308364945929442</v>
      </c>
      <c r="CJ21" s="49">
        <f t="shared" si="69"/>
        <v>0.00341221039288707</v>
      </c>
      <c r="CK21" s="49">
        <f t="shared" si="69"/>
        <v>0.00361533125025695</v>
      </c>
      <c r="CL21" s="49">
        <f t="shared" si="69"/>
        <v>0.00228324970688221</v>
      </c>
      <c r="CM21" s="49">
        <f t="shared" si="69"/>
        <v>0.00264403377932107</v>
      </c>
      <c r="CN21" s="49">
        <f t="shared" si="69"/>
        <v>0.0026791339841357</v>
      </c>
      <c r="CO21" s="49">
        <f t="shared" si="69"/>
        <v>0.00228382512007589</v>
      </c>
      <c r="CP21" s="49">
        <f t="shared" si="69"/>
        <v>0.00264518460570844</v>
      </c>
      <c r="CQ21" s="49">
        <f t="shared" si="69"/>
        <v>0.00225678069997282</v>
      </c>
      <c r="CR21" s="49">
        <f t="shared" si="69"/>
        <v>0.00239948317200606</v>
      </c>
      <c r="CS21" s="49">
        <f t="shared" si="69"/>
        <v>0.00232410404363366</v>
      </c>
      <c r="CT21" s="59">
        <v>2013</v>
      </c>
      <c r="CU21" s="62"/>
      <c r="CV21" s="62"/>
      <c r="CW21" s="62"/>
      <c r="CX21" s="62"/>
    </row>
    <row r="22" ht="17.6" customHeight="1" spans="1:102">
      <c r="A22" s="59" t="s">
        <v>106</v>
      </c>
      <c r="B22" s="49">
        <v>13.59</v>
      </c>
      <c r="C22" s="49">
        <v>7.04</v>
      </c>
      <c r="D22" s="49">
        <v>5.42</v>
      </c>
      <c r="E22" s="49">
        <v>1.94</v>
      </c>
      <c r="F22" s="49">
        <v>1.67</v>
      </c>
      <c r="G22" s="49">
        <v>0.84</v>
      </c>
      <c r="H22" s="49">
        <v>2.69</v>
      </c>
      <c r="I22" s="49">
        <v>2.57</v>
      </c>
      <c r="J22" s="49">
        <v>4.71</v>
      </c>
      <c r="K22" s="49">
        <v>1.99</v>
      </c>
      <c r="L22" s="49">
        <v>1.03</v>
      </c>
      <c r="M22" s="49">
        <v>1.75</v>
      </c>
      <c r="N22" s="49">
        <v>0.93</v>
      </c>
      <c r="O22" s="49">
        <v>1.13</v>
      </c>
      <c r="Q22" s="49"/>
      <c r="R22" s="49">
        <f>(B22-MIN($B$20:$O$23)/(MAX($B$20:$O$23)-MIN($B$20:$O$23)))</f>
        <v>13.5241176470588</v>
      </c>
      <c r="S22" s="49">
        <f>(C22-MIN($B$20:$O$23)/(MAX($B$20:$O$23)-MIN($B$20:$O$23)))</f>
        <v>6.97411764705882</v>
      </c>
      <c r="T22" s="49">
        <f>(D22-MIN($B$20:$O$23)/(MAX($B$20:$O$23)-MIN($B$20:$O$23)))</f>
        <v>5.35411764705882</v>
      </c>
      <c r="U22" s="49">
        <f>(E22-MIN($B$20:$O$23)/(MAX($B$20:$O$23)-MIN($B$20:$O$23)))</f>
        <v>1.87411764705882</v>
      </c>
      <c r="V22" s="49">
        <f>(F22-MIN($B$20:$O$23)/(MAX($B$20:$O$23)-MIN($B$20:$O$23)))</f>
        <v>1.60411764705882</v>
      </c>
      <c r="W22" s="49">
        <f>(G22-MIN($B$20:$O$23)/(MAX($B$20:$O$23)-MIN($B$20:$O$23)))</f>
        <v>0.774117647058823</v>
      </c>
      <c r="X22" s="49">
        <f>(H22-MIN($B$20:$O$23)/(MAX($B$20:$O$23)-MIN($B$20:$O$23)))</f>
        <v>2.62411764705882</v>
      </c>
      <c r="Y22" s="49">
        <f>(I22-MIN($B$20:$O$23)/(MAX($B$20:$O$23)-MIN($B$20:$O$23)))</f>
        <v>2.50411764705882</v>
      </c>
      <c r="Z22" s="49">
        <f>(J22-MIN($B$20:$O$23)/(MAX($B$20:$O$23)-MIN($B$20:$O$23)))</f>
        <v>4.64411764705882</v>
      </c>
      <c r="AA22" s="49">
        <f>(K22-MIN($B$20:$O$23)/(MAX($B$20:$O$23)-MIN($B$20:$O$23)))</f>
        <v>1.92411764705882</v>
      </c>
      <c r="AB22" s="49">
        <f>(L22-MIN($B$20:$O$23)/(MAX($B$20:$O$23)-MIN($B$20:$O$23)))</f>
        <v>0.964117647058824</v>
      </c>
      <c r="AC22" s="49">
        <f>(M22-MIN($B$20:$O$23)/(MAX($B$20:$O$23)-MIN($B$20:$O$23)))</f>
        <v>1.68411764705882</v>
      </c>
      <c r="AD22" s="49">
        <f>(N22-MIN($B$20:$O$23)/(MAX($B$20:$O$23)-MIN($B$20:$O$23)))</f>
        <v>0.864117647058824</v>
      </c>
      <c r="AE22" s="49">
        <f>(O22-MIN($B$20:$O$23)/(MAX($B$20:$O$23)-MIN($B$20:$O$23)))</f>
        <v>1.06411764705882</v>
      </c>
      <c r="AF22" s="50"/>
      <c r="AG22" s="49">
        <f t="shared" ref="AG22:AT22" si="70">R22+1.2479</f>
        <v>14.7720176470588</v>
      </c>
      <c r="AH22" s="49">
        <f t="shared" si="70"/>
        <v>8.22201764705882</v>
      </c>
      <c r="AI22" s="49">
        <f t="shared" si="70"/>
        <v>6.60201764705882</v>
      </c>
      <c r="AJ22" s="49">
        <f t="shared" si="70"/>
        <v>3.12201764705882</v>
      </c>
      <c r="AK22" s="49">
        <f t="shared" si="70"/>
        <v>2.85201764705882</v>
      </c>
      <c r="AL22" s="49">
        <f t="shared" si="70"/>
        <v>2.02201764705882</v>
      </c>
      <c r="AM22" s="49">
        <f t="shared" si="70"/>
        <v>3.87201764705882</v>
      </c>
      <c r="AN22" s="49">
        <f t="shared" si="70"/>
        <v>3.75201764705882</v>
      </c>
      <c r="AO22" s="49">
        <f t="shared" si="70"/>
        <v>5.89201764705882</v>
      </c>
      <c r="AP22" s="49">
        <f t="shared" si="70"/>
        <v>3.17201764705882</v>
      </c>
      <c r="AQ22" s="49">
        <f t="shared" si="70"/>
        <v>2.21201764705882</v>
      </c>
      <c r="AR22" s="49">
        <f t="shared" si="70"/>
        <v>2.93201764705882</v>
      </c>
      <c r="AS22" s="49">
        <f t="shared" si="70"/>
        <v>2.11201764705882</v>
      </c>
      <c r="AT22" s="49">
        <f t="shared" si="70"/>
        <v>2.31201764705882</v>
      </c>
      <c r="AU22" s="49">
        <f>SUM(AG22:AT22)</f>
        <v>63.8482470588235</v>
      </c>
      <c r="AV22" s="49"/>
      <c r="AW22" s="49">
        <f t="shared" ref="AW22:BJ22" si="71">AG22/$AU$24</f>
        <v>0.0420394101673097</v>
      </c>
      <c r="AX22" s="49">
        <f t="shared" si="71"/>
        <v>0.0233988870394008</v>
      </c>
      <c r="AY22" s="49">
        <f t="shared" si="71"/>
        <v>0.0187885591818111</v>
      </c>
      <c r="AZ22" s="49">
        <f t="shared" si="71"/>
        <v>0.00888489193217401</v>
      </c>
      <c r="BA22" s="49">
        <f t="shared" si="71"/>
        <v>0.00811650395590906</v>
      </c>
      <c r="BB22" s="49">
        <f t="shared" si="71"/>
        <v>0.00575442239924274</v>
      </c>
      <c r="BC22" s="49">
        <f t="shared" si="71"/>
        <v>0.0110193029773544</v>
      </c>
      <c r="BD22" s="49">
        <f t="shared" si="71"/>
        <v>0.0106777972101256</v>
      </c>
      <c r="BE22" s="49">
        <f t="shared" si="71"/>
        <v>0.0167679833923737</v>
      </c>
      <c r="BF22" s="49">
        <f t="shared" si="71"/>
        <v>0.0090271860018527</v>
      </c>
      <c r="BG22" s="49">
        <f t="shared" si="71"/>
        <v>0.00629513986402178</v>
      </c>
      <c r="BH22" s="49">
        <f t="shared" si="71"/>
        <v>0.00834417446739497</v>
      </c>
      <c r="BI22" s="49">
        <f t="shared" si="71"/>
        <v>0.00601055172466439</v>
      </c>
      <c r="BJ22" s="49">
        <f t="shared" si="71"/>
        <v>0.00657972800337917</v>
      </c>
      <c r="BK22" s="49"/>
      <c r="BL22" s="49">
        <f t="shared" ref="BL22:BY22" si="72">AW22*LN(AW22)</f>
        <v>-0.133229102704078</v>
      </c>
      <c r="BM22" s="49">
        <f t="shared" si="72"/>
        <v>-0.0878643843505218</v>
      </c>
      <c r="BN22" s="49">
        <f t="shared" si="72"/>
        <v>-0.0746752627790528</v>
      </c>
      <c r="BO22" s="49">
        <f t="shared" si="72"/>
        <v>-0.0419669250329734</v>
      </c>
      <c r="BP22" s="49">
        <f t="shared" si="72"/>
        <v>-0.0390716793583574</v>
      </c>
      <c r="BQ22" s="49">
        <f t="shared" si="72"/>
        <v>-0.0296800827811265</v>
      </c>
      <c r="BR22" s="49">
        <f t="shared" si="72"/>
        <v>-0.0496761938895482</v>
      </c>
      <c r="BS22" s="49">
        <f t="shared" si="72"/>
        <v>-0.0484728077744119</v>
      </c>
      <c r="BT22" s="49">
        <f t="shared" si="72"/>
        <v>-0.0685522775660461</v>
      </c>
      <c r="BU22" s="49">
        <f t="shared" si="72"/>
        <v>-0.0424956097906956</v>
      </c>
      <c r="BV22" s="49">
        <f t="shared" si="72"/>
        <v>-0.0319036265195358</v>
      </c>
      <c r="BW22" s="49">
        <f t="shared" si="72"/>
        <v>-0.0399368181801693</v>
      </c>
      <c r="BX22" s="49">
        <f t="shared" si="72"/>
        <v>-0.0307393964402219</v>
      </c>
      <c r="BY22" s="49">
        <f t="shared" si="72"/>
        <v>-0.0330549866673734</v>
      </c>
      <c r="BZ22" s="49">
        <f>SUM(BL22:BY22)</f>
        <v>-0.751319153834112</v>
      </c>
      <c r="CA22" s="49"/>
      <c r="CB22" s="49"/>
      <c r="CC22" s="50"/>
      <c r="CD22" s="49"/>
      <c r="CE22" s="49"/>
      <c r="CF22" s="49">
        <f t="shared" ref="CF22:CS22" si="73">AW22*$CD$24</f>
        <v>0.00850001385142678</v>
      </c>
      <c r="CG22" s="49">
        <f t="shared" si="73"/>
        <v>0.00473105743280711</v>
      </c>
      <c r="CH22" s="49">
        <f t="shared" si="73"/>
        <v>0.00379888805904164</v>
      </c>
      <c r="CI22" s="49">
        <f t="shared" si="73"/>
        <v>0.00179645014502691</v>
      </c>
      <c r="CJ22" s="49">
        <f t="shared" si="73"/>
        <v>0.00164108858273266</v>
      </c>
      <c r="CK22" s="49">
        <f t="shared" si="73"/>
        <v>0.00116349563197628</v>
      </c>
      <c r="CL22" s="49">
        <f t="shared" si="73"/>
        <v>0.0022280100402887</v>
      </c>
      <c r="CM22" s="49">
        <f t="shared" si="73"/>
        <v>0.00215896045704682</v>
      </c>
      <c r="CN22" s="49">
        <f t="shared" si="73"/>
        <v>0.00339034469152714</v>
      </c>
      <c r="CO22" s="49">
        <f t="shared" si="73"/>
        <v>0.00182522080471103</v>
      </c>
      <c r="CP22" s="49">
        <f t="shared" si="73"/>
        <v>0.00127282413877593</v>
      </c>
      <c r="CQ22" s="49">
        <f t="shared" si="73"/>
        <v>0.00168712163822725</v>
      </c>
      <c r="CR22" s="49">
        <f t="shared" si="73"/>
        <v>0.00121528281940769</v>
      </c>
      <c r="CS22" s="49">
        <f t="shared" si="73"/>
        <v>0.00133036545814417</v>
      </c>
      <c r="CT22" s="59">
        <v>2013</v>
      </c>
      <c r="CU22" s="62"/>
      <c r="CV22" s="62"/>
      <c r="CW22" s="62"/>
      <c r="CX22" s="62"/>
    </row>
    <row r="23" ht="17.6" customHeight="1" spans="1:102">
      <c r="A23" s="59" t="s">
        <v>107</v>
      </c>
      <c r="B23" s="49">
        <v>4.7</v>
      </c>
      <c r="C23" s="49">
        <v>4.39</v>
      </c>
      <c r="D23" s="49">
        <v>4.07</v>
      </c>
      <c r="E23" s="49">
        <v>3.33</v>
      </c>
      <c r="F23" s="49">
        <v>3.89</v>
      </c>
      <c r="G23" s="49">
        <v>3.96</v>
      </c>
      <c r="H23" s="49">
        <v>3.71</v>
      </c>
      <c r="I23" s="49">
        <v>3.62</v>
      </c>
      <c r="J23" s="49">
        <v>3.6</v>
      </c>
      <c r="K23" s="49">
        <v>3.77</v>
      </c>
      <c r="L23" s="49">
        <v>3.76</v>
      </c>
      <c r="M23" s="49">
        <v>3.55</v>
      </c>
      <c r="N23" s="49">
        <v>3.92</v>
      </c>
      <c r="O23" s="49">
        <v>3.44</v>
      </c>
      <c r="Q23" s="49"/>
      <c r="R23" s="49">
        <f>(B23-MIN($B$20:$O$23)/(MAX($B$20:$O$23)-MIN($B$20:$O$23)))</f>
        <v>4.63411764705882</v>
      </c>
      <c r="S23" s="49">
        <f>(C23-MIN($B$20:$O$23)/(MAX($B$20:$O$23)-MIN($B$20:$O$23)))</f>
        <v>4.32411764705882</v>
      </c>
      <c r="T23" s="49">
        <f>(D23-MIN($B$20:$O$23)/(MAX($B$20:$O$23)-MIN($B$20:$O$23)))</f>
        <v>4.00411764705882</v>
      </c>
      <c r="U23" s="49">
        <f>(E23-MIN($B$20:$O$23)/(MAX($B$20:$O$23)-MIN($B$20:$O$23)))</f>
        <v>3.26411764705882</v>
      </c>
      <c r="V23" s="49">
        <f>(F23-MIN($B$20:$O$23)/(MAX($B$20:$O$23)-MIN($B$20:$O$23)))</f>
        <v>3.82411764705882</v>
      </c>
      <c r="W23" s="49">
        <f>(G23-MIN($B$20:$O$23)/(MAX($B$20:$O$23)-MIN($B$20:$O$23)))</f>
        <v>3.89411764705882</v>
      </c>
      <c r="X23" s="49">
        <f>(H23-MIN($B$20:$O$23)/(MAX($B$20:$O$23)-MIN($B$20:$O$23)))</f>
        <v>3.64411764705882</v>
      </c>
      <c r="Y23" s="49">
        <f>(I23-MIN($B$20:$O$23)/(MAX($B$20:$O$23)-MIN($B$20:$O$23)))</f>
        <v>3.55411764705882</v>
      </c>
      <c r="Z23" s="49">
        <f>(J23-MIN($B$20:$O$23)/(MAX($B$20:$O$23)-MIN($B$20:$O$23)))</f>
        <v>3.53411764705882</v>
      </c>
      <c r="AA23" s="49">
        <f>(K23-MIN($B$20:$O$23)/(MAX($B$20:$O$23)-MIN($B$20:$O$23)))</f>
        <v>3.70411764705882</v>
      </c>
      <c r="AB23" s="49">
        <f>(L23-MIN($B$20:$O$23)/(MAX($B$20:$O$23)-MIN($B$20:$O$23)))</f>
        <v>3.69411764705882</v>
      </c>
      <c r="AC23" s="49">
        <f>(M23-MIN($B$20:$O$23)/(MAX($B$20:$O$23)-MIN($B$20:$O$23)))</f>
        <v>3.48411764705882</v>
      </c>
      <c r="AD23" s="49">
        <f>(N23-MIN($B$20:$O$23)/(MAX($B$20:$O$23)-MIN($B$20:$O$23)))</f>
        <v>3.85411764705882</v>
      </c>
      <c r="AE23" s="49">
        <f>(O23-MIN($B$20:$O$23)/(MAX($B$20:$O$23)-MIN($B$20:$O$23)))</f>
        <v>3.37411764705882</v>
      </c>
      <c r="AF23" s="50"/>
      <c r="AG23" s="49">
        <f t="shared" ref="AG23:AT23" si="74">R23+1.2479</f>
        <v>5.88201764705882</v>
      </c>
      <c r="AH23" s="49">
        <f t="shared" si="74"/>
        <v>5.57201764705882</v>
      </c>
      <c r="AI23" s="49">
        <f t="shared" si="74"/>
        <v>5.25201764705882</v>
      </c>
      <c r="AJ23" s="49">
        <f t="shared" si="74"/>
        <v>4.51201764705882</v>
      </c>
      <c r="AK23" s="49">
        <f t="shared" si="74"/>
        <v>5.07201764705882</v>
      </c>
      <c r="AL23" s="49">
        <f t="shared" si="74"/>
        <v>5.14201764705882</v>
      </c>
      <c r="AM23" s="49">
        <f t="shared" si="74"/>
        <v>4.89201764705882</v>
      </c>
      <c r="AN23" s="49">
        <f t="shared" si="74"/>
        <v>4.80201764705882</v>
      </c>
      <c r="AO23" s="49">
        <f t="shared" si="74"/>
        <v>4.78201764705882</v>
      </c>
      <c r="AP23" s="49">
        <f t="shared" si="74"/>
        <v>4.95201764705882</v>
      </c>
      <c r="AQ23" s="49">
        <f t="shared" si="74"/>
        <v>4.94201764705882</v>
      </c>
      <c r="AR23" s="49">
        <f t="shared" si="74"/>
        <v>4.73201764705882</v>
      </c>
      <c r="AS23" s="49">
        <f t="shared" si="74"/>
        <v>5.10201764705882</v>
      </c>
      <c r="AT23" s="49">
        <f t="shared" si="74"/>
        <v>4.62201764705882</v>
      </c>
      <c r="AU23" s="49">
        <f>SUM(AG23:AT23)</f>
        <v>70.2582470588235</v>
      </c>
      <c r="AV23" s="49"/>
      <c r="AW23" s="49">
        <f t="shared" ref="AW23:BJ23" si="75">AG23/$AU$24</f>
        <v>0.0167395245784379</v>
      </c>
      <c r="AX23" s="49">
        <f t="shared" si="75"/>
        <v>0.01585730134643</v>
      </c>
      <c r="AY23" s="49">
        <f t="shared" si="75"/>
        <v>0.0149466193004864</v>
      </c>
      <c r="AZ23" s="49">
        <f t="shared" si="75"/>
        <v>0.0128406670692417</v>
      </c>
      <c r="BA23" s="49">
        <f t="shared" si="75"/>
        <v>0.0144343606496431</v>
      </c>
      <c r="BB23" s="49">
        <f t="shared" si="75"/>
        <v>0.0146335723471932</v>
      </c>
      <c r="BC23" s="49">
        <f t="shared" si="75"/>
        <v>0.0139221019987998</v>
      </c>
      <c r="BD23" s="49">
        <f t="shared" si="75"/>
        <v>0.0136659726733781</v>
      </c>
      <c r="BE23" s="49">
        <f t="shared" si="75"/>
        <v>0.0136090550455067</v>
      </c>
      <c r="BF23" s="49">
        <f t="shared" si="75"/>
        <v>0.0140928548824142</v>
      </c>
      <c r="BG23" s="49">
        <f t="shared" si="75"/>
        <v>0.0140643960684785</v>
      </c>
      <c r="BH23" s="49">
        <f t="shared" si="75"/>
        <v>0.013466760975828</v>
      </c>
      <c r="BI23" s="49">
        <f t="shared" si="75"/>
        <v>0.0145197370914503</v>
      </c>
      <c r="BJ23" s="49">
        <f t="shared" si="75"/>
        <v>0.0131537140225348</v>
      </c>
      <c r="BK23" s="49"/>
      <c r="BL23" s="49">
        <f t="shared" ref="BL23:BY23" si="76">AW23*LN(AW23)</f>
        <v>-0.0684643645034241</v>
      </c>
      <c r="BM23" s="49">
        <f t="shared" si="76"/>
        <v>-0.0657146426204571</v>
      </c>
      <c r="BN23" s="49">
        <f t="shared" si="76"/>
        <v>-0.062824678576728</v>
      </c>
      <c r="BO23" s="49">
        <f t="shared" si="76"/>
        <v>-0.0559228774791575</v>
      </c>
      <c r="BP23" s="49">
        <f t="shared" si="76"/>
        <v>-0.0611748954955852</v>
      </c>
      <c r="BQ23" s="49">
        <f t="shared" si="76"/>
        <v>-0.0618186032098263</v>
      </c>
      <c r="BR23" s="49">
        <f t="shared" si="76"/>
        <v>-0.0595069291334749</v>
      </c>
      <c r="BS23" s="49">
        <f t="shared" si="76"/>
        <v>-0.0586659199839955</v>
      </c>
      <c r="BT23" s="49">
        <f t="shared" si="76"/>
        <v>-0.0584783802911994</v>
      </c>
      <c r="BU23" s="49">
        <f t="shared" si="76"/>
        <v>-0.06006497860379</v>
      </c>
      <c r="BV23" s="49">
        <f t="shared" si="76"/>
        <v>-0.0599721147127585</v>
      </c>
      <c r="BW23" s="49">
        <f t="shared" si="76"/>
        <v>-0.0580084874042503</v>
      </c>
      <c r="BX23" s="49">
        <f t="shared" si="76"/>
        <v>-0.0614511046915544</v>
      </c>
      <c r="BY23" s="49">
        <f t="shared" si="76"/>
        <v>-0.0569694079160422</v>
      </c>
      <c r="BZ23" s="49">
        <f>SUM(BL23:BY23)</f>
        <v>-0.849037384622243</v>
      </c>
      <c r="CA23" s="49"/>
      <c r="CB23" s="49"/>
      <c r="CC23" s="50"/>
      <c r="CD23" s="49"/>
      <c r="CE23" s="49"/>
      <c r="CF23" s="49">
        <f t="shared" ref="CF23:CS23" si="77">AW23*$CD$24</f>
        <v>0.00338459055959031</v>
      </c>
      <c r="CG23" s="49">
        <f t="shared" si="77"/>
        <v>0.00320621246954877</v>
      </c>
      <c r="CH23" s="49">
        <f t="shared" si="77"/>
        <v>0.00302208024757041</v>
      </c>
      <c r="CI23" s="49">
        <f t="shared" si="77"/>
        <v>0.00259627448424543</v>
      </c>
      <c r="CJ23" s="49">
        <f t="shared" si="77"/>
        <v>0.00291850587270757</v>
      </c>
      <c r="CK23" s="49">
        <f t="shared" si="77"/>
        <v>0.00295878479626534</v>
      </c>
      <c r="CL23" s="49">
        <f t="shared" si="77"/>
        <v>0.00281493149784474</v>
      </c>
      <c r="CM23" s="49">
        <f t="shared" si="77"/>
        <v>0.00276314431041333</v>
      </c>
      <c r="CN23" s="49">
        <f t="shared" si="77"/>
        <v>0.00275163604653968</v>
      </c>
      <c r="CO23" s="49">
        <f t="shared" si="77"/>
        <v>0.00284945628946569</v>
      </c>
      <c r="CP23" s="49">
        <f t="shared" si="77"/>
        <v>0.00284370215752886</v>
      </c>
      <c r="CQ23" s="49">
        <f t="shared" si="77"/>
        <v>0.00272286538685556</v>
      </c>
      <c r="CR23" s="49">
        <f t="shared" si="77"/>
        <v>0.00293576826851805</v>
      </c>
      <c r="CS23" s="49">
        <f t="shared" si="77"/>
        <v>0.0026595699355505</v>
      </c>
      <c r="CT23" s="59">
        <v>2013</v>
      </c>
      <c r="CU23" s="62"/>
      <c r="CV23" s="62"/>
      <c r="CW23" s="62"/>
      <c r="CX23" s="62"/>
    </row>
    <row r="24" ht="17.6" customHeight="1" spans="1:102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351.384988235294</v>
      </c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-3.90255722050151</v>
      </c>
      <c r="CA24" s="49">
        <f>-1/(LN(560))</f>
        <v>-0.158029391597474</v>
      </c>
      <c r="CB24" s="49">
        <f>BZ24*CA24</f>
        <v>0.616718743230182</v>
      </c>
      <c r="CC24" s="50">
        <f>1-CB24</f>
        <v>0.383281256769818</v>
      </c>
      <c r="CD24" s="49">
        <f>CC24/(CC9+CC14+CC19+CC24+CC30)</f>
        <v>0.202191558292521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62"/>
      <c r="CV24" s="62"/>
      <c r="CW24" s="62"/>
      <c r="CX24" s="62"/>
    </row>
    <row r="25" ht="17.6" customHeight="1" spans="1:102">
      <c r="A25" s="49" t="s">
        <v>108</v>
      </c>
      <c r="B25" s="49">
        <v>6.433</v>
      </c>
      <c r="C25" s="49">
        <v>4.266</v>
      </c>
      <c r="D25" s="49">
        <v>5.854</v>
      </c>
      <c r="E25" s="49">
        <v>-0.45</v>
      </c>
      <c r="F25" s="49">
        <v>-1.048</v>
      </c>
      <c r="G25" s="49">
        <v>-14.934</v>
      </c>
      <c r="H25" s="49">
        <v>4.699</v>
      </c>
      <c r="I25" s="49">
        <v>17.751</v>
      </c>
      <c r="J25" s="49">
        <v>4.787</v>
      </c>
      <c r="K25" s="49">
        <v>-7.326</v>
      </c>
      <c r="L25" s="49">
        <v>-4.801</v>
      </c>
      <c r="M25" s="49">
        <v>10.174</v>
      </c>
      <c r="N25" s="49">
        <v>1.841</v>
      </c>
      <c r="O25" s="49">
        <v>6.298</v>
      </c>
      <c r="Q25" s="49"/>
      <c r="R25" s="49">
        <f>(B25-MIN($B$25:$O$29)/(MAX($B$25:$O$29)-MIN($B$25:$O$29)))</f>
        <v>6.71342963908814</v>
      </c>
      <c r="S25" s="49">
        <f>(C25-MIN($B$25:$O$29)/(MAX($B$25:$O$29)-MIN($B$25:$O$29)))</f>
        <v>4.54642963908814</v>
      </c>
      <c r="T25" s="49">
        <f>(D25-MIN($B$25:$O$29)/(MAX($B$25:$O$29)-MIN($B$25:$O$29)))</f>
        <v>6.13442963908814</v>
      </c>
      <c r="U25" s="49">
        <f>(E25-MIN($B$25:$O$29)/(MAX($B$25:$O$29)-MIN($B$25:$O$29)))</f>
        <v>-0.169570360911856</v>
      </c>
      <c r="V25" s="49">
        <f>(F25-MIN($B$25:$O$29)/(MAX($B$25:$O$29)-MIN($B$25:$O$29)))</f>
        <v>-0.767570360911856</v>
      </c>
      <c r="W25" s="49">
        <f>(G25-MIN($B$25:$O$29)/(MAX($B$25:$O$29)-MIN($B$25:$O$29)))</f>
        <v>-14.6535703609119</v>
      </c>
      <c r="X25" s="49">
        <f>(H25-MIN($B$25:$O$29)/(MAX($B$25:$O$29)-MIN($B$25:$O$29)))</f>
        <v>4.97942963908814</v>
      </c>
      <c r="Y25" s="49">
        <f>(I25-MIN($B$25:$O$29)/(MAX($B$25:$O$29)-MIN($B$25:$O$29)))</f>
        <v>18.0314296390881</v>
      </c>
      <c r="Z25" s="49">
        <f>(J25-MIN($B$25:$O$29)/(MAX($B$25:$O$29)-MIN($B$25:$O$29)))</f>
        <v>5.06742963908814</v>
      </c>
      <c r="AA25" s="49">
        <f>(K25-MIN($B$25:$O$29)/(MAX($B$25:$O$29)-MIN($B$25:$O$29)))</f>
        <v>-7.04557036091186</v>
      </c>
      <c r="AB25" s="49">
        <f>(L25-MIN($B$25:$O$29)/(MAX($B$25:$O$29)-MIN($B$25:$O$29)))</f>
        <v>-4.52057036091186</v>
      </c>
      <c r="AC25" s="49">
        <f>(M25-MIN($B$25:$O$29)/(MAX($B$25:$O$29)-MIN($B$25:$O$29)))</f>
        <v>10.4544296390881</v>
      </c>
      <c r="AD25" s="49">
        <f>(N25-MIN($B$25:$O$29)/(MAX($B$25:$O$29)-MIN($B$25:$O$29)))</f>
        <v>2.12142963908814</v>
      </c>
      <c r="AE25" s="49">
        <f>(O25-MIN($B$25:$O$29)/(MAX($B$25:$O$29)-MIN($B$25:$O$29)))</f>
        <v>6.57842963908814</v>
      </c>
      <c r="AF25" s="50"/>
      <c r="AG25" s="49">
        <f t="shared" ref="AG25:AT25" si="78">R25+14.6944</f>
        <v>21.4078296390881</v>
      </c>
      <c r="AH25" s="49">
        <f t="shared" si="78"/>
        <v>19.2408296390881</v>
      </c>
      <c r="AI25" s="49">
        <f t="shared" si="78"/>
        <v>20.8288296390881</v>
      </c>
      <c r="AJ25" s="49">
        <f t="shared" si="78"/>
        <v>14.5248296390881</v>
      </c>
      <c r="AK25" s="49">
        <f t="shared" si="78"/>
        <v>13.9268296390881</v>
      </c>
      <c r="AL25" s="49">
        <f t="shared" si="78"/>
        <v>0.0408296390881446</v>
      </c>
      <c r="AM25" s="49">
        <f t="shared" si="78"/>
        <v>19.6738296390881</v>
      </c>
      <c r="AN25" s="49">
        <f t="shared" si="78"/>
        <v>32.7258296390881</v>
      </c>
      <c r="AO25" s="49">
        <f t="shared" si="78"/>
        <v>19.7618296390881</v>
      </c>
      <c r="AP25" s="49">
        <f t="shared" si="78"/>
        <v>7.64882963908814</v>
      </c>
      <c r="AQ25" s="49">
        <f t="shared" si="78"/>
        <v>10.1738296390881</v>
      </c>
      <c r="AR25" s="49">
        <f t="shared" si="78"/>
        <v>25.1488296390881</v>
      </c>
      <c r="AS25" s="49">
        <f t="shared" si="78"/>
        <v>16.8158296390881</v>
      </c>
      <c r="AT25" s="49">
        <f t="shared" si="78"/>
        <v>21.2728296390881</v>
      </c>
      <c r="AU25" s="49">
        <f>SUM(AG25:AT25)</f>
        <v>243.191614947234</v>
      </c>
      <c r="AV25" s="49"/>
      <c r="AW25" s="49">
        <f t="shared" ref="AW25:BJ25" si="79">AG25/$AU$30</f>
        <v>0.0150158510220799</v>
      </c>
      <c r="AX25" s="49">
        <f t="shared" si="79"/>
        <v>0.0134958768017398</v>
      </c>
      <c r="AY25" s="49">
        <f t="shared" si="79"/>
        <v>0.0146097296221829</v>
      </c>
      <c r="AZ25" s="49">
        <f t="shared" si="79"/>
        <v>0.0101879864357389</v>
      </c>
      <c r="BA25" s="49">
        <f t="shared" si="79"/>
        <v>0.00976853808144104</v>
      </c>
      <c r="BB25" s="49">
        <f t="shared" si="79"/>
        <v>2.86386704382885e-5</v>
      </c>
      <c r="BC25" s="49">
        <f t="shared" si="79"/>
        <v>0.0137995910783468</v>
      </c>
      <c r="BD25" s="49">
        <f t="shared" si="79"/>
        <v>0.0229545073330211</v>
      </c>
      <c r="BE25" s="49">
        <f t="shared" si="79"/>
        <v>0.0138613159197819</v>
      </c>
      <c r="BF25" s="49">
        <f t="shared" si="79"/>
        <v>0.00536503177996651</v>
      </c>
      <c r="BG25" s="49">
        <f t="shared" si="79"/>
        <v>0.0071361138779632</v>
      </c>
      <c r="BH25" s="49">
        <f t="shared" si="79"/>
        <v>0.0176398582017257</v>
      </c>
      <c r="BI25" s="49">
        <f t="shared" si="79"/>
        <v>0.0117949365690103</v>
      </c>
      <c r="BJ25" s="49">
        <f t="shared" si="79"/>
        <v>0.0149211595039692</v>
      </c>
      <c r="BK25" s="49"/>
      <c r="BL25" s="49">
        <f t="shared" ref="BL25:BY25" si="80">AW25*LN(AW25)</f>
        <v>-0.0630462863918228</v>
      </c>
      <c r="BM25" s="49">
        <f t="shared" si="80"/>
        <v>-0.0581047574423325</v>
      </c>
      <c r="BN25" s="49">
        <f t="shared" si="80"/>
        <v>-0.0617417044129345</v>
      </c>
      <c r="BO25" s="49">
        <f t="shared" si="80"/>
        <v>-0.0467276689775217</v>
      </c>
      <c r="BP25" s="49">
        <f t="shared" si="80"/>
        <v>-0.0452145426108791</v>
      </c>
      <c r="BQ25" s="49">
        <f t="shared" si="80"/>
        <v>-0.000299582047398959</v>
      </c>
      <c r="BR25" s="49">
        <f t="shared" si="80"/>
        <v>-0.0591052537468075</v>
      </c>
      <c r="BS25" s="49">
        <f t="shared" si="80"/>
        <v>-0.0866358418802768</v>
      </c>
      <c r="BT25" s="49">
        <f t="shared" si="80"/>
        <v>-0.0593077657404157</v>
      </c>
      <c r="BU25" s="49">
        <f t="shared" si="80"/>
        <v>-0.0280475973751759</v>
      </c>
      <c r="BV25" s="49">
        <f t="shared" si="80"/>
        <v>-0.0352708631527923</v>
      </c>
      <c r="BW25" s="49">
        <f t="shared" si="80"/>
        <v>-0.0712225903439825</v>
      </c>
      <c r="BX25" s="49">
        <f t="shared" si="80"/>
        <v>-0.0523705202745928</v>
      </c>
      <c r="BY25" s="49">
        <f t="shared" si="80"/>
        <v>-0.0627431022746161</v>
      </c>
      <c r="BZ25" s="49">
        <f>SUM(BL25:BY25)</f>
        <v>-0.729838076671549</v>
      </c>
      <c r="CA25" s="49"/>
      <c r="CB25" s="49"/>
      <c r="CC25" s="50"/>
      <c r="CD25" s="49"/>
      <c r="CE25" s="49"/>
      <c r="CF25" s="49">
        <f t="shared" ref="CF25:CS25" si="81">AW25*$CD$30</f>
        <v>0.00287972289306442</v>
      </c>
      <c r="CG25" s="49">
        <f t="shared" si="81"/>
        <v>0.00258822395952114</v>
      </c>
      <c r="CH25" s="49">
        <f t="shared" si="81"/>
        <v>0.0028018373912086</v>
      </c>
      <c r="CI25" s="49">
        <f t="shared" si="81"/>
        <v>0.00195384049362813</v>
      </c>
      <c r="CJ25" s="49">
        <f t="shared" si="81"/>
        <v>0.00187339916355942</v>
      </c>
      <c r="CK25" s="49">
        <f t="shared" si="81"/>
        <v>5.49229176333712e-6</v>
      </c>
      <c r="CL25" s="49">
        <f t="shared" si="81"/>
        <v>0.00264646993932005</v>
      </c>
      <c r="CM25" s="49">
        <f t="shared" si="81"/>
        <v>0.0044021894042979</v>
      </c>
      <c r="CN25" s="49">
        <f t="shared" si="81"/>
        <v>0.00265830745946394</v>
      </c>
      <c r="CO25" s="49">
        <f t="shared" si="81"/>
        <v>0.00102889971511236</v>
      </c>
      <c r="CP25" s="49">
        <f t="shared" si="81"/>
        <v>0.00136855583287739</v>
      </c>
      <c r="CQ25" s="49">
        <f t="shared" si="81"/>
        <v>0.00338295201645411</v>
      </c>
      <c r="CR25" s="49">
        <f t="shared" si="81"/>
        <v>0.00226201956919235</v>
      </c>
      <c r="CS25" s="49">
        <f t="shared" si="81"/>
        <v>0.0028615630610255</v>
      </c>
      <c r="CT25" s="49">
        <v>2013</v>
      </c>
      <c r="CU25" s="62"/>
      <c r="CV25" s="62"/>
      <c r="CW25" s="62"/>
      <c r="CX25" s="62"/>
    </row>
    <row r="26" ht="17.6" customHeight="1" spans="1:102">
      <c r="A26" s="49" t="s">
        <v>109</v>
      </c>
      <c r="B26" s="49">
        <v>0.692</v>
      </c>
      <c r="C26" s="49">
        <v>0.934</v>
      </c>
      <c r="D26" s="49">
        <v>1.129</v>
      </c>
      <c r="E26" s="49">
        <v>-0.096</v>
      </c>
      <c r="F26" s="49">
        <v>-0.414</v>
      </c>
      <c r="G26" s="49">
        <v>-10.925</v>
      </c>
      <c r="H26" s="49">
        <v>0.837</v>
      </c>
      <c r="I26" s="49">
        <v>2.186</v>
      </c>
      <c r="J26" s="49">
        <v>0.479</v>
      </c>
      <c r="K26" s="49">
        <v>-1.372</v>
      </c>
      <c r="L26" s="49">
        <v>-1.685</v>
      </c>
      <c r="M26" s="49">
        <v>1.887</v>
      </c>
      <c r="N26" s="49">
        <v>0.626</v>
      </c>
      <c r="O26" s="49">
        <v>2.525</v>
      </c>
      <c r="Q26" s="49"/>
      <c r="R26" s="49">
        <f>(B26-MIN($B$25:$O$29)/(MAX($B$25:$O$29)-MIN($B$25:$O$29)))</f>
        <v>0.972429639088144</v>
      </c>
      <c r="S26" s="49">
        <f>(C26-MIN($B$25:$O$29)/(MAX($B$25:$O$29)-MIN($B$25:$O$29)))</f>
        <v>1.21442963908814</v>
      </c>
      <c r="T26" s="49">
        <f>(D26-MIN($B$25:$O$29)/(MAX($B$25:$O$29)-MIN($B$25:$O$29)))</f>
        <v>1.40942963908814</v>
      </c>
      <c r="U26" s="49">
        <f>(E26-MIN($B$25:$O$29)/(MAX($B$25:$O$29)-MIN($B$25:$O$29)))</f>
        <v>0.184429639088144</v>
      </c>
      <c r="V26" s="49">
        <f>(F26-MIN($B$25:$O$29)/(MAX($B$25:$O$29)-MIN($B$25:$O$29)))</f>
        <v>-0.133570360911856</v>
      </c>
      <c r="W26" s="49">
        <f>(G26-MIN($B$25:$O$29)/(MAX($B$25:$O$29)-MIN($B$25:$O$29)))</f>
        <v>-10.6445703609119</v>
      </c>
      <c r="X26" s="49">
        <f>(H26-MIN($B$25:$O$29)/(MAX($B$25:$O$29)-MIN($B$25:$O$29)))</f>
        <v>1.11742963908814</v>
      </c>
      <c r="Y26" s="49">
        <f>(I26-MIN($B$25:$O$29)/(MAX($B$25:$O$29)-MIN($B$25:$O$29)))</f>
        <v>2.46642963908814</v>
      </c>
      <c r="Z26" s="49">
        <f>(J26-MIN($B$25:$O$29)/(MAX($B$25:$O$29)-MIN($B$25:$O$29)))</f>
        <v>0.759429639088144</v>
      </c>
      <c r="AA26" s="49">
        <f>(K26-MIN($B$25:$O$29)/(MAX($B$25:$O$29)-MIN($B$25:$O$29)))</f>
        <v>-1.09157036091186</v>
      </c>
      <c r="AB26" s="49">
        <f>(L26-MIN($B$25:$O$29)/(MAX($B$25:$O$29)-MIN($B$25:$O$29)))</f>
        <v>-1.40457036091186</v>
      </c>
      <c r="AC26" s="49">
        <f>(M26-MIN($B$25:$O$29)/(MAX($B$25:$O$29)-MIN($B$25:$O$29)))</f>
        <v>2.16742963908814</v>
      </c>
      <c r="AD26" s="49">
        <f>(N26-MIN($B$25:$O$29)/(MAX($B$25:$O$29)-MIN($B$25:$O$29)))</f>
        <v>0.906429639088144</v>
      </c>
      <c r="AE26" s="49">
        <f>(O26-MIN($B$25:$O$29)/(MAX($B$25:$O$29)-MIN($B$25:$O$29)))</f>
        <v>2.80542963908814</v>
      </c>
      <c r="AF26" s="50"/>
      <c r="AG26" s="49">
        <f t="shared" ref="AG26:AT26" si="82">R26+14.6944</f>
        <v>15.6668296390881</v>
      </c>
      <c r="AH26" s="49">
        <f t="shared" si="82"/>
        <v>15.9088296390881</v>
      </c>
      <c r="AI26" s="49">
        <f t="shared" si="82"/>
        <v>16.1038296390881</v>
      </c>
      <c r="AJ26" s="49">
        <f t="shared" si="82"/>
        <v>14.8788296390881</v>
      </c>
      <c r="AK26" s="49">
        <f t="shared" si="82"/>
        <v>14.5608296390881</v>
      </c>
      <c r="AL26" s="49">
        <f t="shared" si="82"/>
        <v>4.04982963908814</v>
      </c>
      <c r="AM26" s="49">
        <f t="shared" si="82"/>
        <v>15.8118296390881</v>
      </c>
      <c r="AN26" s="49">
        <f t="shared" si="82"/>
        <v>17.1608296390881</v>
      </c>
      <c r="AO26" s="49">
        <f t="shared" si="82"/>
        <v>15.4538296390881</v>
      </c>
      <c r="AP26" s="49">
        <f t="shared" si="82"/>
        <v>13.6028296390881</v>
      </c>
      <c r="AQ26" s="49">
        <f t="shared" si="82"/>
        <v>13.2898296390881</v>
      </c>
      <c r="AR26" s="49">
        <f t="shared" si="82"/>
        <v>16.8618296390881</v>
      </c>
      <c r="AS26" s="49">
        <f t="shared" si="82"/>
        <v>15.6008296390881</v>
      </c>
      <c r="AT26" s="49">
        <f t="shared" si="82"/>
        <v>17.4998296390881</v>
      </c>
      <c r="AU26" s="49">
        <f>SUM(AG26:AT26)</f>
        <v>206.450614947234</v>
      </c>
      <c r="AV26" s="49"/>
      <c r="AW26" s="49">
        <f t="shared" ref="AW26:BJ26" si="83">AG26/$AU$30</f>
        <v>0.0109890065370902</v>
      </c>
      <c r="AX26" s="49">
        <f t="shared" si="83"/>
        <v>0.0111587498510369</v>
      </c>
      <c r="AY26" s="49">
        <f t="shared" si="83"/>
        <v>0.0112955264883079</v>
      </c>
      <c r="AZ26" s="49">
        <f t="shared" si="83"/>
        <v>0.0104362886387847</v>
      </c>
      <c r="BA26" s="49">
        <f t="shared" si="83"/>
        <v>0.0102132375072351</v>
      </c>
      <c r="BB26" s="49">
        <f t="shared" si="83"/>
        <v>0.00284062604900015</v>
      </c>
      <c r="BC26" s="49">
        <f t="shared" si="83"/>
        <v>0.0110907122417277</v>
      </c>
      <c r="BD26" s="49">
        <f t="shared" si="83"/>
        <v>0.0120369260041821</v>
      </c>
      <c r="BE26" s="49">
        <f t="shared" si="83"/>
        <v>0.0108396043640711</v>
      </c>
      <c r="BF26" s="49">
        <f t="shared" si="83"/>
        <v>0.00954127843797533</v>
      </c>
      <c r="BG26" s="49">
        <f t="shared" si="83"/>
        <v>0.009321734399689</v>
      </c>
      <c r="BH26" s="49">
        <f t="shared" si="83"/>
        <v>0.0118272018270332</v>
      </c>
      <c r="BI26" s="49">
        <f t="shared" si="83"/>
        <v>0.0109427129060139</v>
      </c>
      <c r="BJ26" s="49">
        <f t="shared" si="83"/>
        <v>0.0122747069274379</v>
      </c>
      <c r="BK26" s="49"/>
      <c r="BL26" s="49">
        <f t="shared" ref="BL26:BY26" si="84">AW26*LN(AW26)</f>
        <v>-0.0495698690569292</v>
      </c>
      <c r="BM26" s="49">
        <f t="shared" si="84"/>
        <v>-0.0501645097689783</v>
      </c>
      <c r="BN26" s="49">
        <f t="shared" si="84"/>
        <v>-0.0506417819372941</v>
      </c>
      <c r="BO26" s="49">
        <f t="shared" si="84"/>
        <v>-0.0476152147325029</v>
      </c>
      <c r="BP26" s="49">
        <f t="shared" si="84"/>
        <v>-0.0468182018415853</v>
      </c>
      <c r="BQ26" s="49">
        <f t="shared" si="84"/>
        <v>-0.016656666486942</v>
      </c>
      <c r="BR26" s="49">
        <f t="shared" si="84"/>
        <v>-0.049926474328966</v>
      </c>
      <c r="BS26" s="49">
        <f t="shared" si="84"/>
        <v>-0.0532005189175707</v>
      </c>
      <c r="BT26" s="49">
        <f t="shared" si="84"/>
        <v>-0.0490443187164908</v>
      </c>
      <c r="BU26" s="49">
        <f t="shared" si="84"/>
        <v>-0.0443872466147153</v>
      </c>
      <c r="BV26" s="49">
        <f t="shared" si="84"/>
        <v>-0.0435828982860314</v>
      </c>
      <c r="BW26" s="49">
        <f t="shared" si="84"/>
        <v>-0.0524814714120222</v>
      </c>
      <c r="BX26" s="49">
        <f t="shared" si="84"/>
        <v>-0.0494072409550985</v>
      </c>
      <c r="BY26" s="49">
        <f t="shared" si="84"/>
        <v>-0.0540113431740057</v>
      </c>
      <c r="BZ26" s="49">
        <f>SUM(BL26:BY26)</f>
        <v>-0.657507756229132</v>
      </c>
      <c r="CA26" s="49"/>
      <c r="CB26" s="49"/>
      <c r="CC26" s="50"/>
      <c r="CD26" s="49"/>
      <c r="CE26" s="49"/>
      <c r="CF26" s="49">
        <f t="shared" ref="CF26:CS26" si="85">AW26*$CD$30</f>
        <v>0.00210745922094997</v>
      </c>
      <c r="CG26" s="49">
        <f t="shared" si="85"/>
        <v>0.00214001240134567</v>
      </c>
      <c r="CH26" s="49">
        <f t="shared" si="85"/>
        <v>0.00216624326984633</v>
      </c>
      <c r="CI26" s="49">
        <f t="shared" si="85"/>
        <v>0.00200145960875241</v>
      </c>
      <c r="CJ26" s="49">
        <f t="shared" si="85"/>
        <v>0.00195868311550517</v>
      </c>
      <c r="CK26" s="49">
        <f t="shared" si="85"/>
        <v>0.00054477204468214</v>
      </c>
      <c r="CL26" s="49">
        <f t="shared" si="85"/>
        <v>0.00212696422573252</v>
      </c>
      <c r="CM26" s="49">
        <f t="shared" si="85"/>
        <v>0.00230842802884737</v>
      </c>
      <c r="CN26" s="49">
        <f t="shared" si="85"/>
        <v>0.00207880704151078</v>
      </c>
      <c r="CO26" s="49">
        <f t="shared" si="85"/>
        <v>0.00182981556666601</v>
      </c>
      <c r="CP26" s="49">
        <f t="shared" si="85"/>
        <v>0.00178771165979058</v>
      </c>
      <c r="CQ26" s="49">
        <f t="shared" si="85"/>
        <v>0.00226820736381302</v>
      </c>
      <c r="CR26" s="49">
        <f t="shared" si="85"/>
        <v>0.00209858108084205</v>
      </c>
      <c r="CS26" s="49">
        <f t="shared" si="85"/>
        <v>0.00235402938485622</v>
      </c>
      <c r="CT26" s="49">
        <v>2013</v>
      </c>
      <c r="CU26" s="62"/>
      <c r="CV26" s="62"/>
      <c r="CW26" s="62"/>
      <c r="CX26" s="62"/>
    </row>
    <row r="27" ht="17.6" customHeight="1" spans="1:102">
      <c r="A27" s="49" t="s">
        <v>110</v>
      </c>
      <c r="B27" s="49">
        <v>3.934</v>
      </c>
      <c r="C27" s="49">
        <v>4.831</v>
      </c>
      <c r="D27" s="49">
        <v>3.034</v>
      </c>
      <c r="E27" s="49">
        <v>3.07</v>
      </c>
      <c r="F27" s="49">
        <v>3.271</v>
      </c>
      <c r="G27" s="49">
        <v>3.15</v>
      </c>
      <c r="H27" s="49">
        <v>1.637</v>
      </c>
      <c r="I27" s="49">
        <v>1.477</v>
      </c>
      <c r="J27" s="49">
        <v>1.96</v>
      </c>
      <c r="K27" s="49">
        <v>3.566</v>
      </c>
      <c r="L27" s="49">
        <v>2.697</v>
      </c>
      <c r="M27" s="49">
        <v>2.613</v>
      </c>
      <c r="N27" s="49">
        <v>2.741</v>
      </c>
      <c r="O27" s="49">
        <v>2.819</v>
      </c>
      <c r="Q27" s="49"/>
      <c r="R27" s="49">
        <f>(B27-MIN($B$25:$O$29)/(MAX($B$25:$O$29)-MIN($B$25:$O$29)))</f>
        <v>4.21442963908814</v>
      </c>
      <c r="S27" s="49">
        <f>(C27-MIN($B$25:$O$29)/(MAX($B$25:$O$29)-MIN($B$25:$O$29)))</f>
        <v>5.11142963908814</v>
      </c>
      <c r="T27" s="49">
        <f>(D27-MIN($B$25:$O$29)/(MAX($B$25:$O$29)-MIN($B$25:$O$29)))</f>
        <v>3.31442963908814</v>
      </c>
      <c r="U27" s="49">
        <f>(E27-MIN($B$25:$O$29)/(MAX($B$25:$O$29)-MIN($B$25:$O$29)))</f>
        <v>3.35042963908814</v>
      </c>
      <c r="V27" s="49">
        <f>(F27-MIN($B$25:$O$29)/(MAX($B$25:$O$29)-MIN($B$25:$O$29)))</f>
        <v>3.55142963908814</v>
      </c>
      <c r="W27" s="49">
        <f>(G27-MIN($B$25:$O$29)/(MAX($B$25:$O$29)-MIN($B$25:$O$29)))</f>
        <v>3.43042963908814</v>
      </c>
      <c r="X27" s="49">
        <f>(H27-MIN($B$25:$O$29)/(MAX($B$25:$O$29)-MIN($B$25:$O$29)))</f>
        <v>1.91742963908814</v>
      </c>
      <c r="Y27" s="49">
        <f>(I27-MIN($B$25:$O$29)/(MAX($B$25:$O$29)-MIN($B$25:$O$29)))</f>
        <v>1.75742963908814</v>
      </c>
      <c r="Z27" s="49">
        <f>(J27-MIN($B$25:$O$29)/(MAX($B$25:$O$29)-MIN($B$25:$O$29)))</f>
        <v>2.24042963908814</v>
      </c>
      <c r="AA27" s="49">
        <f>(K27-MIN($B$25:$O$29)/(MAX($B$25:$O$29)-MIN($B$25:$O$29)))</f>
        <v>3.84642963908814</v>
      </c>
      <c r="AB27" s="49">
        <f>(L27-MIN($B$25:$O$29)/(MAX($B$25:$O$29)-MIN($B$25:$O$29)))</f>
        <v>2.97742963908814</v>
      </c>
      <c r="AC27" s="49">
        <f>(M27-MIN($B$25:$O$29)/(MAX($B$25:$O$29)-MIN($B$25:$O$29)))</f>
        <v>2.89342963908814</v>
      </c>
      <c r="AD27" s="49">
        <f>(N27-MIN($B$25:$O$29)/(MAX($B$25:$O$29)-MIN($B$25:$O$29)))</f>
        <v>3.02142963908814</v>
      </c>
      <c r="AE27" s="49">
        <f>(O27-MIN($B$25:$O$29)/(MAX($B$25:$O$29)-MIN($B$25:$O$29)))</f>
        <v>3.09942963908814</v>
      </c>
      <c r="AF27" s="50"/>
      <c r="AG27" s="49">
        <f t="shared" ref="AG27:AT27" si="86">R27+14.6944</f>
        <v>18.9088296390881</v>
      </c>
      <c r="AH27" s="49">
        <f t="shared" si="86"/>
        <v>19.8058296390881</v>
      </c>
      <c r="AI27" s="49">
        <f t="shared" si="86"/>
        <v>18.0088296390881</v>
      </c>
      <c r="AJ27" s="49">
        <f t="shared" si="86"/>
        <v>18.0448296390881</v>
      </c>
      <c r="AK27" s="49">
        <f t="shared" si="86"/>
        <v>18.2458296390881</v>
      </c>
      <c r="AL27" s="49">
        <f t="shared" si="86"/>
        <v>18.1248296390881</v>
      </c>
      <c r="AM27" s="49">
        <f t="shared" si="86"/>
        <v>16.6118296390881</v>
      </c>
      <c r="AN27" s="49">
        <f t="shared" si="86"/>
        <v>16.4518296390881</v>
      </c>
      <c r="AO27" s="49">
        <f t="shared" si="86"/>
        <v>16.9348296390881</v>
      </c>
      <c r="AP27" s="49">
        <f t="shared" si="86"/>
        <v>18.5408296390881</v>
      </c>
      <c r="AQ27" s="49">
        <f t="shared" si="86"/>
        <v>17.6718296390881</v>
      </c>
      <c r="AR27" s="49">
        <f t="shared" si="86"/>
        <v>17.5878296390881</v>
      </c>
      <c r="AS27" s="49">
        <f t="shared" si="86"/>
        <v>17.7158296390881</v>
      </c>
      <c r="AT27" s="49">
        <f t="shared" si="86"/>
        <v>17.7938296390881</v>
      </c>
      <c r="AU27" s="49">
        <f>SUM(AG27:AT27)</f>
        <v>250.447614947234</v>
      </c>
      <c r="AV27" s="49"/>
      <c r="AW27" s="49">
        <f t="shared" ref="AW27:BJ27" si="87">AG27/$AU$30</f>
        <v>0.0132630058090527</v>
      </c>
      <c r="AX27" s="49">
        <f t="shared" si="87"/>
        <v>0.0138921783404995</v>
      </c>
      <c r="AY27" s="49">
        <f t="shared" si="87"/>
        <v>0.012631729021648</v>
      </c>
      <c r="AZ27" s="49">
        <f t="shared" si="87"/>
        <v>0.0126569800931441</v>
      </c>
      <c r="BA27" s="49">
        <f t="shared" si="87"/>
        <v>0.0127979652423312</v>
      </c>
      <c r="BB27" s="49">
        <f t="shared" si="87"/>
        <v>0.0127130935853579</v>
      </c>
      <c r="BC27" s="49">
        <f t="shared" si="87"/>
        <v>0.0116518471638652</v>
      </c>
      <c r="BD27" s="49">
        <f t="shared" si="87"/>
        <v>0.0115396201794377</v>
      </c>
      <c r="BE27" s="49">
        <f t="shared" si="87"/>
        <v>0.0118784053886783</v>
      </c>
      <c r="BF27" s="49">
        <f t="shared" si="87"/>
        <v>0.0130048837448694</v>
      </c>
      <c r="BG27" s="49">
        <f t="shared" si="87"/>
        <v>0.0123953509356975</v>
      </c>
      <c r="BH27" s="49">
        <f t="shared" si="87"/>
        <v>0.0123364317688731</v>
      </c>
      <c r="BI27" s="49">
        <f t="shared" si="87"/>
        <v>0.0124262133564151</v>
      </c>
      <c r="BJ27" s="49">
        <f t="shared" si="87"/>
        <v>0.0124809240113235</v>
      </c>
      <c r="BK27" s="49"/>
      <c r="BL27" s="49">
        <f t="shared" ref="BL27:BY27" si="88">AW27*LN(AW27)</f>
        <v>-0.0573330116541435</v>
      </c>
      <c r="BM27" s="49">
        <f t="shared" si="88"/>
        <v>-0.0594089185870252</v>
      </c>
      <c r="BN27" s="49">
        <f t="shared" si="88"/>
        <v>-0.0552201523172453</v>
      </c>
      <c r="BO27" s="49">
        <f t="shared" si="88"/>
        <v>-0.0553052621801644</v>
      </c>
      <c r="BP27" s="49">
        <f t="shared" si="88"/>
        <v>-0.0557795358741408</v>
      </c>
      <c r="BQ27" s="49">
        <f t="shared" si="88"/>
        <v>-0.0554942149940794</v>
      </c>
      <c r="BR27" s="49">
        <f t="shared" si="88"/>
        <v>-0.051877409095797</v>
      </c>
      <c r="BS27" s="49">
        <f t="shared" si="88"/>
        <v>-0.0514894267258556</v>
      </c>
      <c r="BT27" s="49">
        <f t="shared" si="88"/>
        <v>-0.0526573654581856</v>
      </c>
      <c r="BU27" s="49">
        <f t="shared" si="88"/>
        <v>-0.0564728014738066</v>
      </c>
      <c r="BV27" s="49">
        <f t="shared" si="88"/>
        <v>-0.0544209677259891</v>
      </c>
      <c r="BW27" s="49">
        <f t="shared" si="88"/>
        <v>-0.0542210659377898</v>
      </c>
      <c r="BX27" s="49">
        <f t="shared" si="88"/>
        <v>-0.054525566331005</v>
      </c>
      <c r="BY27" s="49">
        <f t="shared" si="88"/>
        <v>-0.054710802868493</v>
      </c>
      <c r="BZ27" s="49">
        <f>SUM(BL27:BY27)</f>
        <v>-0.76891650122372</v>
      </c>
      <c r="CA27" s="49"/>
      <c r="CB27" s="49"/>
      <c r="CC27" s="50"/>
      <c r="CD27" s="49"/>
      <c r="CE27" s="49"/>
      <c r="CF27" s="49">
        <f t="shared" ref="CF27:CS27" si="89">AW27*$CD$30</f>
        <v>0.00254356422443282</v>
      </c>
      <c r="CG27" s="49">
        <f t="shared" si="89"/>
        <v>0.00266422621953588</v>
      </c>
      <c r="CH27" s="49">
        <f t="shared" si="89"/>
        <v>0.00242249867750668</v>
      </c>
      <c r="CI27" s="49">
        <f t="shared" si="89"/>
        <v>0.00242734129938372</v>
      </c>
      <c r="CJ27" s="49">
        <f t="shared" si="89"/>
        <v>0.00245437927153056</v>
      </c>
      <c r="CK27" s="49">
        <f t="shared" si="89"/>
        <v>0.00243810268133271</v>
      </c>
      <c r="CL27" s="49">
        <f t="shared" si="89"/>
        <v>0.00223457804522242</v>
      </c>
      <c r="CM27" s="49">
        <f t="shared" si="89"/>
        <v>0.00221305528132444</v>
      </c>
      <c r="CN27" s="49">
        <f t="shared" si="89"/>
        <v>0.00227802712484147</v>
      </c>
      <c r="CO27" s="49">
        <f t="shared" si="89"/>
        <v>0.00249406186746747</v>
      </c>
      <c r="CP27" s="49">
        <f t="shared" si="89"/>
        <v>0.00237716635604655</v>
      </c>
      <c r="CQ27" s="49">
        <f t="shared" si="89"/>
        <v>0.00236586690500011</v>
      </c>
      <c r="CR27" s="49">
        <f t="shared" si="89"/>
        <v>0.0023830851161185</v>
      </c>
      <c r="CS27" s="49">
        <f t="shared" si="89"/>
        <v>0.00239357746351876</v>
      </c>
      <c r="CT27" s="49">
        <v>2013</v>
      </c>
      <c r="CU27" s="62"/>
      <c r="CV27" s="62"/>
      <c r="CW27" s="62"/>
      <c r="CX27" s="62"/>
    </row>
    <row r="28" ht="17.6" customHeight="1" spans="1:102">
      <c r="A28" s="49" t="s">
        <v>111</v>
      </c>
      <c r="B28" s="49">
        <v>14.28</v>
      </c>
      <c r="C28" s="49">
        <v>11.36</v>
      </c>
      <c r="D28" s="49">
        <v>10.69</v>
      </c>
      <c r="E28" s="49">
        <v>14.32</v>
      </c>
      <c r="F28" s="49">
        <v>20.94</v>
      </c>
      <c r="G28" s="49">
        <v>38.32</v>
      </c>
      <c r="H28" s="49">
        <v>33.62</v>
      </c>
      <c r="I28" s="49">
        <v>19.75</v>
      </c>
      <c r="J28" s="49">
        <v>14.24</v>
      </c>
      <c r="K28" s="49">
        <v>17.3</v>
      </c>
      <c r="L28" s="49">
        <v>10.92</v>
      </c>
      <c r="M28" s="49">
        <v>8.91</v>
      </c>
      <c r="N28" s="49">
        <v>18.7</v>
      </c>
      <c r="O28" s="49">
        <v>11.43</v>
      </c>
      <c r="Q28" s="49"/>
      <c r="R28" s="49">
        <f>(B28-MIN($B$25:$O$29)/(MAX($B$25:$O$29)-MIN($B$25:$O$29)))</f>
        <v>14.5604296390881</v>
      </c>
      <c r="S28" s="49">
        <f>(C28-MIN($B$25:$O$29)/(MAX($B$25:$O$29)-MIN($B$25:$O$29)))</f>
        <v>11.6404296390881</v>
      </c>
      <c r="T28" s="49">
        <f>(D28-MIN($B$25:$O$29)/(MAX($B$25:$O$29)-MIN($B$25:$O$29)))</f>
        <v>10.9704296390881</v>
      </c>
      <c r="U28" s="49">
        <f>(E28-MIN($B$25:$O$29)/(MAX($B$25:$O$29)-MIN($B$25:$O$29)))</f>
        <v>14.6004296390881</v>
      </c>
      <c r="V28" s="49">
        <f>(F28-MIN($B$25:$O$29)/(MAX($B$25:$O$29)-MIN($B$25:$O$29)))</f>
        <v>21.2204296390881</v>
      </c>
      <c r="W28" s="49">
        <f>(G28-MIN($B$25:$O$29)/(MAX($B$25:$O$29)-MIN($B$25:$O$29)))</f>
        <v>38.6004296390881</v>
      </c>
      <c r="X28" s="49">
        <f>(H28-MIN($B$25:$O$29)/(MAX($B$25:$O$29)-MIN($B$25:$O$29)))</f>
        <v>33.9004296390881</v>
      </c>
      <c r="Y28" s="49">
        <f>(I28-MIN($B$25:$O$29)/(MAX($B$25:$O$29)-MIN($B$25:$O$29)))</f>
        <v>20.0304296390881</v>
      </c>
      <c r="Z28" s="49">
        <f>(J28-MIN($B$25:$O$29)/(MAX($B$25:$O$29)-MIN($B$25:$O$29)))</f>
        <v>14.5204296390881</v>
      </c>
      <c r="AA28" s="49">
        <f>(K28-MIN($B$25:$O$29)/(MAX($B$25:$O$29)-MIN($B$25:$O$29)))</f>
        <v>17.5804296390881</v>
      </c>
      <c r="AB28" s="49">
        <f>(L28-MIN($B$25:$O$29)/(MAX($B$25:$O$29)-MIN($B$25:$O$29)))</f>
        <v>11.2004296390881</v>
      </c>
      <c r="AC28" s="49">
        <f>(M28-MIN($B$25:$O$29)/(MAX($B$25:$O$29)-MIN($B$25:$O$29)))</f>
        <v>9.19042963908814</v>
      </c>
      <c r="AD28" s="49">
        <f>(N28-MIN($B$25:$O$29)/(MAX($B$25:$O$29)-MIN($B$25:$O$29)))</f>
        <v>18.9804296390881</v>
      </c>
      <c r="AE28" s="49">
        <f>(O28-MIN($B$25:$O$29)/(MAX($B$25:$O$29)-MIN($B$25:$O$29)))</f>
        <v>11.7104296390881</v>
      </c>
      <c r="AF28" s="50"/>
      <c r="AG28" s="49">
        <f t="shared" ref="AG28:AT28" si="90">R28+14.6944</f>
        <v>29.2548296390881</v>
      </c>
      <c r="AH28" s="49">
        <f t="shared" si="90"/>
        <v>26.3348296390881</v>
      </c>
      <c r="AI28" s="49">
        <f t="shared" si="90"/>
        <v>25.6648296390881</v>
      </c>
      <c r="AJ28" s="49">
        <f t="shared" si="90"/>
        <v>29.2948296390881</v>
      </c>
      <c r="AK28" s="49">
        <f t="shared" si="90"/>
        <v>35.9148296390881</v>
      </c>
      <c r="AL28" s="49">
        <f t="shared" si="90"/>
        <v>53.2948296390881</v>
      </c>
      <c r="AM28" s="49">
        <f t="shared" si="90"/>
        <v>48.5948296390881</v>
      </c>
      <c r="AN28" s="49">
        <f t="shared" si="90"/>
        <v>34.7248296390881</v>
      </c>
      <c r="AO28" s="49">
        <f t="shared" si="90"/>
        <v>29.2148296390881</v>
      </c>
      <c r="AP28" s="49">
        <f t="shared" si="90"/>
        <v>32.2748296390881</v>
      </c>
      <c r="AQ28" s="49">
        <f t="shared" si="90"/>
        <v>25.8948296390881</v>
      </c>
      <c r="AR28" s="49">
        <f t="shared" si="90"/>
        <v>23.8848296390881</v>
      </c>
      <c r="AS28" s="49">
        <f t="shared" si="90"/>
        <v>33.6748296390881</v>
      </c>
      <c r="AT28" s="49">
        <f t="shared" si="90"/>
        <v>26.4048296390881</v>
      </c>
      <c r="AU28" s="49">
        <f>SUM(AG28:AT28)</f>
        <v>454.427614947234</v>
      </c>
      <c r="AV28" s="49"/>
      <c r="AW28" s="49">
        <f t="shared" ref="AW28:BJ28" si="91">AG28/$AU$30</f>
        <v>0.0205198831895967</v>
      </c>
      <c r="AX28" s="49">
        <f t="shared" si="91"/>
        <v>0.0184717407237946</v>
      </c>
      <c r="AY28" s="49">
        <f t="shared" si="91"/>
        <v>0.0180017902265044</v>
      </c>
      <c r="AZ28" s="49">
        <f t="shared" si="91"/>
        <v>0.0205479399357036</v>
      </c>
      <c r="BA28" s="49">
        <f t="shared" si="91"/>
        <v>0.025191331416392</v>
      </c>
      <c r="BB28" s="49">
        <f t="shared" si="91"/>
        <v>0.0373819875998305</v>
      </c>
      <c r="BC28" s="49">
        <f t="shared" si="91"/>
        <v>0.0340853199322723</v>
      </c>
      <c r="BD28" s="49">
        <f t="shared" si="91"/>
        <v>0.0243566432197123</v>
      </c>
      <c r="BE28" s="49">
        <f t="shared" si="91"/>
        <v>0.0204918264434899</v>
      </c>
      <c r="BF28" s="49">
        <f t="shared" si="91"/>
        <v>0.022638167520666</v>
      </c>
      <c r="BG28" s="49">
        <f t="shared" si="91"/>
        <v>0.018163116516619</v>
      </c>
      <c r="BH28" s="49">
        <f t="shared" si="91"/>
        <v>0.0167532650247484</v>
      </c>
      <c r="BI28" s="49">
        <f t="shared" si="91"/>
        <v>0.0236201536344068</v>
      </c>
      <c r="BJ28" s="49">
        <f t="shared" si="91"/>
        <v>0.0185208400294817</v>
      </c>
      <c r="BK28" s="49"/>
      <c r="BL28" s="49">
        <f t="shared" ref="BL28:BY28" si="92">AW28*LN(AW28)</f>
        <v>-0.0797476727514506</v>
      </c>
      <c r="BM28" s="49">
        <f t="shared" si="92"/>
        <v>-0.0737301977240276</v>
      </c>
      <c r="BN28" s="49">
        <f t="shared" si="92"/>
        <v>-0.0723183050904786</v>
      </c>
      <c r="BO28" s="49">
        <f t="shared" si="92"/>
        <v>-0.0798286354756347</v>
      </c>
      <c r="BP28" s="49">
        <f t="shared" si="92"/>
        <v>-0.0927357231737667</v>
      </c>
      <c r="BQ28" s="49">
        <f t="shared" si="92"/>
        <v>-0.12285838088021</v>
      </c>
      <c r="BR28" s="49">
        <f t="shared" si="92"/>
        <v>-0.115170495125696</v>
      </c>
      <c r="BS28" s="49">
        <f t="shared" si="92"/>
        <v>-0.0904837274268772</v>
      </c>
      <c r="BT28" s="49">
        <f t="shared" si="92"/>
        <v>-0.0796666716653888</v>
      </c>
      <c r="BU28" s="49">
        <f t="shared" si="92"/>
        <v>-0.0857560491662575</v>
      </c>
      <c r="BV28" s="49">
        <f t="shared" si="92"/>
        <v>-0.0728043516080033</v>
      </c>
      <c r="BW28" s="49">
        <f t="shared" si="92"/>
        <v>-0.0685068166058396</v>
      </c>
      <c r="BX28" s="49">
        <f t="shared" si="92"/>
        <v>-0.0884729457067604</v>
      </c>
      <c r="BY28" s="49">
        <f t="shared" si="92"/>
        <v>-0.0738770137501002</v>
      </c>
      <c r="BZ28" s="49">
        <f>SUM(BL28:BY28)</f>
        <v>-1.19595698615049</v>
      </c>
      <c r="CA28" s="49"/>
      <c r="CB28" s="49"/>
      <c r="CC28" s="50"/>
      <c r="CD28" s="49"/>
      <c r="CE28" s="49"/>
      <c r="CF28" s="49">
        <f t="shared" ref="CF28:CS28" si="93">AW28*$CD$30</f>
        <v>0.00393527994498606</v>
      </c>
      <c r="CG28" s="49">
        <f t="shared" si="93"/>
        <v>0.0035424895038479</v>
      </c>
      <c r="CH28" s="49">
        <f t="shared" si="93"/>
        <v>0.0034523629300251</v>
      </c>
      <c r="CI28" s="49">
        <f t="shared" si="93"/>
        <v>0.00394066063596056</v>
      </c>
      <c r="CJ28" s="49">
        <f t="shared" si="93"/>
        <v>0.00483116499223955</v>
      </c>
      <c r="CK28" s="49">
        <f t="shared" si="93"/>
        <v>0.0071690752206578</v>
      </c>
      <c r="CL28" s="49">
        <f t="shared" si="93"/>
        <v>0.00653684403115459</v>
      </c>
      <c r="CM28" s="49">
        <f t="shared" si="93"/>
        <v>0.00467108943574831</v>
      </c>
      <c r="CN28" s="49">
        <f t="shared" si="93"/>
        <v>0.00392989925401157</v>
      </c>
      <c r="CO28" s="49">
        <f t="shared" si="93"/>
        <v>0.00434152211356047</v>
      </c>
      <c r="CP28" s="49">
        <f t="shared" si="93"/>
        <v>0.00348330190312845</v>
      </c>
      <c r="CQ28" s="49">
        <f t="shared" si="93"/>
        <v>0.00321292218166005</v>
      </c>
      <c r="CR28" s="49">
        <f t="shared" si="93"/>
        <v>0.00452984629766781</v>
      </c>
      <c r="CS28" s="49">
        <f t="shared" si="93"/>
        <v>0.00355190571305326</v>
      </c>
      <c r="CT28" s="49">
        <v>2013</v>
      </c>
      <c r="CU28" s="62"/>
      <c r="CV28" s="62"/>
      <c r="CW28" s="62"/>
      <c r="CX28" s="62"/>
    </row>
    <row r="29" ht="17.6" customHeight="1" spans="1:102">
      <c r="A29" s="49" t="s">
        <v>112</v>
      </c>
      <c r="B29" s="49">
        <v>6.842</v>
      </c>
      <c r="C29" s="49">
        <v>6.974</v>
      </c>
      <c r="D29" s="49">
        <v>5.084</v>
      </c>
      <c r="E29" s="49">
        <v>4.208</v>
      </c>
      <c r="F29" s="49">
        <v>4.837</v>
      </c>
      <c r="G29" s="49">
        <v>4.972</v>
      </c>
      <c r="H29" s="49">
        <v>3.639</v>
      </c>
      <c r="I29" s="49">
        <v>2.928</v>
      </c>
      <c r="J29" s="49">
        <v>3.122</v>
      </c>
      <c r="K29" s="49">
        <v>4.004</v>
      </c>
      <c r="L29" s="49">
        <v>3.924</v>
      </c>
      <c r="M29" s="49">
        <v>3.715</v>
      </c>
      <c r="N29" s="49">
        <v>3.634</v>
      </c>
      <c r="O29" s="49">
        <v>3.634</v>
      </c>
      <c r="Q29" s="49"/>
      <c r="R29" s="49">
        <f>(B29-MIN($B$25:$O$29)/(MAX($B$25:$O$29)-MIN($B$25:$O$29)))</f>
        <v>7.12242963908814</v>
      </c>
      <c r="S29" s="49">
        <f>(C29-MIN($B$25:$O$29)/(MAX($B$25:$O$29)-MIN($B$25:$O$29)))</f>
        <v>7.25442963908814</v>
      </c>
      <c r="T29" s="49">
        <f>(D29-MIN($B$25:$O$29)/(MAX($B$25:$O$29)-MIN($B$25:$O$29)))</f>
        <v>5.36442963908814</v>
      </c>
      <c r="U29" s="49">
        <f>(E29-MIN($B$25:$O$29)/(MAX($B$25:$O$29)-MIN($B$25:$O$29)))</f>
        <v>4.48842963908814</v>
      </c>
      <c r="V29" s="49">
        <f>(F29-MIN($B$25:$O$29)/(MAX($B$25:$O$29)-MIN($B$25:$O$29)))</f>
        <v>5.11742963908814</v>
      </c>
      <c r="W29" s="49">
        <f>(G29-MIN($B$25:$O$29)/(MAX($B$25:$O$29)-MIN($B$25:$O$29)))</f>
        <v>5.25242963908814</v>
      </c>
      <c r="X29" s="49">
        <f>(H29-MIN($B$25:$O$29)/(MAX($B$25:$O$29)-MIN($B$25:$O$29)))</f>
        <v>3.91942963908814</v>
      </c>
      <c r="Y29" s="49">
        <f>(I29-MIN($B$25:$O$29)/(MAX($B$25:$O$29)-MIN($B$25:$O$29)))</f>
        <v>3.20842963908814</v>
      </c>
      <c r="Z29" s="49">
        <f>(J29-MIN($B$25:$O$29)/(MAX($B$25:$O$29)-MIN($B$25:$O$29)))</f>
        <v>3.40242963908814</v>
      </c>
      <c r="AA29" s="49">
        <f>(K29-MIN($B$25:$O$29)/(MAX($B$25:$O$29)-MIN($B$25:$O$29)))</f>
        <v>4.28442963908814</v>
      </c>
      <c r="AB29" s="49">
        <f>(L29-MIN($B$25:$O$29)/(MAX($B$25:$O$29)-MIN($B$25:$O$29)))</f>
        <v>4.20442963908814</v>
      </c>
      <c r="AC29" s="49">
        <f>(M29-MIN($B$25:$O$29)/(MAX($B$25:$O$29)-MIN($B$25:$O$29)))</f>
        <v>3.99542963908814</v>
      </c>
      <c r="AD29" s="49">
        <f>(N29-MIN($B$25:$O$29)/(MAX($B$25:$O$29)-MIN($B$25:$O$29)))</f>
        <v>3.91442963908814</v>
      </c>
      <c r="AE29" s="49">
        <f>(O29-MIN($B$25:$O$29)/(MAX($B$25:$O$29)-MIN($B$25:$O$29)))</f>
        <v>3.91442963908814</v>
      </c>
      <c r="AF29" s="50"/>
      <c r="AG29" s="49">
        <f t="shared" ref="AG29:AT29" si="94">R29+14.6944</f>
        <v>21.8168296390881</v>
      </c>
      <c r="AH29" s="49">
        <f t="shared" si="94"/>
        <v>21.9488296390881</v>
      </c>
      <c r="AI29" s="49">
        <f t="shared" si="94"/>
        <v>20.0588296390881</v>
      </c>
      <c r="AJ29" s="49">
        <f t="shared" si="94"/>
        <v>19.1828296390881</v>
      </c>
      <c r="AK29" s="49">
        <f t="shared" si="94"/>
        <v>19.8118296390881</v>
      </c>
      <c r="AL29" s="49">
        <f t="shared" si="94"/>
        <v>19.9468296390881</v>
      </c>
      <c r="AM29" s="49">
        <f t="shared" si="94"/>
        <v>18.6138296390881</v>
      </c>
      <c r="AN29" s="49">
        <f t="shared" si="94"/>
        <v>17.9028296390881</v>
      </c>
      <c r="AO29" s="49">
        <f t="shared" si="94"/>
        <v>18.0968296390881</v>
      </c>
      <c r="AP29" s="49">
        <f t="shared" si="94"/>
        <v>18.9788296390881</v>
      </c>
      <c r="AQ29" s="49">
        <f t="shared" si="94"/>
        <v>18.8988296390881</v>
      </c>
      <c r="AR29" s="49">
        <f t="shared" si="94"/>
        <v>18.6898296390881</v>
      </c>
      <c r="AS29" s="49">
        <f t="shared" si="94"/>
        <v>18.6088296390881</v>
      </c>
      <c r="AT29" s="49">
        <f t="shared" si="94"/>
        <v>18.6088296390881</v>
      </c>
      <c r="AU29" s="49">
        <f>SUM(AG29:AT29)</f>
        <v>271.164614947234</v>
      </c>
      <c r="AV29" s="49"/>
      <c r="AW29" s="49">
        <f t="shared" ref="AW29:BJ29" si="95">AG29/$AU$30</f>
        <v>0.0153027312510228</v>
      </c>
      <c r="AX29" s="49">
        <f t="shared" si="95"/>
        <v>0.0153953185131755</v>
      </c>
      <c r="AY29" s="49">
        <f t="shared" si="95"/>
        <v>0.0140696372596255</v>
      </c>
      <c r="AZ29" s="49">
        <f t="shared" si="95"/>
        <v>0.0134551945198848</v>
      </c>
      <c r="BA29" s="49">
        <f t="shared" si="95"/>
        <v>0.0138963868524155</v>
      </c>
      <c r="BB29" s="49">
        <f t="shared" si="95"/>
        <v>0.0139910783705262</v>
      </c>
      <c r="BC29" s="49">
        <f t="shared" si="95"/>
        <v>0.0130560873065145</v>
      </c>
      <c r="BD29" s="49">
        <f t="shared" si="95"/>
        <v>0.0125573786444647</v>
      </c>
      <c r="BE29" s="49">
        <f t="shared" si="95"/>
        <v>0.0126934538630831</v>
      </c>
      <c r="BF29" s="49">
        <f t="shared" si="95"/>
        <v>0.0133121051147397</v>
      </c>
      <c r="BG29" s="49">
        <f t="shared" si="95"/>
        <v>0.013255991622526</v>
      </c>
      <c r="BH29" s="49">
        <f t="shared" si="95"/>
        <v>0.0131093951241176</v>
      </c>
      <c r="BI29" s="49">
        <f t="shared" si="95"/>
        <v>0.0130525802132511</v>
      </c>
      <c r="BJ29" s="49">
        <f t="shared" si="95"/>
        <v>0.0130525802132511</v>
      </c>
      <c r="BK29" s="49"/>
      <c r="BL29" s="49">
        <f t="shared" ref="BL29:BY29" si="96">AW29*LN(AW29)</f>
        <v>-0.0639611923619842</v>
      </c>
      <c r="BM29" s="49">
        <f t="shared" si="96"/>
        <v>-0.06425531476659</v>
      </c>
      <c r="BN29" s="49">
        <f t="shared" si="96"/>
        <v>-0.05998922155432</v>
      </c>
      <c r="BO29" s="49">
        <f t="shared" si="96"/>
        <v>-0.0579702260266332</v>
      </c>
      <c r="BP29" s="49">
        <f t="shared" si="96"/>
        <v>-0.0594227068414025</v>
      </c>
      <c r="BQ29" s="49">
        <f t="shared" si="96"/>
        <v>-0.0597326063358708</v>
      </c>
      <c r="BR29" s="49">
        <f t="shared" si="96"/>
        <v>-0.0566438451419674</v>
      </c>
      <c r="BS29" s="49">
        <f t="shared" si="96"/>
        <v>-0.054969257545952</v>
      </c>
      <c r="BT29" s="49">
        <f t="shared" si="96"/>
        <v>-0.0554281097384101</v>
      </c>
      <c r="BU29" s="49">
        <f t="shared" si="96"/>
        <v>-0.0574960669097555</v>
      </c>
      <c r="BV29" s="49">
        <f t="shared" si="96"/>
        <v>-0.0573097032239561</v>
      </c>
      <c r="BW29" s="49">
        <f t="shared" si="96"/>
        <v>-0.0568217046536298</v>
      </c>
      <c r="BX29" s="49">
        <f t="shared" si="96"/>
        <v>-0.0566321362372486</v>
      </c>
      <c r="BY29" s="49">
        <f t="shared" si="96"/>
        <v>-0.0566321362372486</v>
      </c>
      <c r="BZ29" s="49">
        <f>SUM(BL29:BY29)</f>
        <v>-0.817264227574969</v>
      </c>
      <c r="CA29" s="49"/>
      <c r="CB29" s="49"/>
      <c r="CC29" s="50"/>
      <c r="CD29" s="49"/>
      <c r="CE29" s="49"/>
      <c r="CF29" s="49">
        <f t="shared" ref="CF29:CS29" si="97">AW29*$CD$30</f>
        <v>0.00293474045827864</v>
      </c>
      <c r="CG29" s="49">
        <f t="shared" si="97"/>
        <v>0.00295249673849447</v>
      </c>
      <c r="CH29" s="49">
        <f t="shared" si="97"/>
        <v>0.00269825908994957</v>
      </c>
      <c r="CI29" s="49">
        <f t="shared" si="97"/>
        <v>0.00258042195760812</v>
      </c>
      <c r="CJ29" s="49">
        <f t="shared" si="97"/>
        <v>0.00266503332318206</v>
      </c>
      <c r="CK29" s="49">
        <f t="shared" si="97"/>
        <v>0.00268319315522098</v>
      </c>
      <c r="CL29" s="49">
        <f t="shared" si="97"/>
        <v>0.00250388162849592</v>
      </c>
      <c r="CM29" s="49">
        <f t="shared" si="97"/>
        <v>0.00240823984642426</v>
      </c>
      <c r="CN29" s="49">
        <f t="shared" si="97"/>
        <v>0.00243433619765057</v>
      </c>
      <c r="CO29" s="49">
        <f t="shared" si="97"/>
        <v>0.00255298043363819</v>
      </c>
      <c r="CP29" s="49">
        <f t="shared" si="97"/>
        <v>0.0025422190516892</v>
      </c>
      <c r="CQ29" s="49">
        <f t="shared" si="97"/>
        <v>0.00251410494134746</v>
      </c>
      <c r="CR29" s="49">
        <f t="shared" si="97"/>
        <v>0.00250320904212411</v>
      </c>
      <c r="CS29" s="49">
        <f t="shared" si="97"/>
        <v>0.00250320904212411</v>
      </c>
      <c r="CT29" s="49">
        <v>2013</v>
      </c>
      <c r="CU29" s="62"/>
      <c r="CV29" s="62"/>
      <c r="CW29" s="62"/>
      <c r="CX29" s="62"/>
    </row>
    <row r="30" ht="17.6" customHeight="1" spans="17:102"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1425.68207473617</v>
      </c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-4.16948354784986</v>
      </c>
      <c r="CA30" s="49">
        <f>-1/(LN(700))</f>
        <v>-0.152646578710193</v>
      </c>
      <c r="CB30" s="49">
        <f>BZ30*CA30</f>
        <v>0.636457398567718</v>
      </c>
      <c r="CC30" s="50">
        <f>1-CB30</f>
        <v>0.363542601432282</v>
      </c>
      <c r="CD30" s="49">
        <f>CC30/(CC9+CC14+CC19+CC24+CC30)</f>
        <v>0.19177886680082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62"/>
      <c r="CV30" s="62"/>
      <c r="CW30" s="62"/>
      <c r="CX30" s="62"/>
    </row>
    <row r="33" ht="150.85" customHeight="1" spans="17:102"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52" t="s">
        <v>37</v>
      </c>
      <c r="CF33" s="47" t="s">
        <v>0</v>
      </c>
      <c r="CG33" s="47" t="s">
        <v>1</v>
      </c>
      <c r="CH33" s="47" t="s">
        <v>2</v>
      </c>
      <c r="CI33" s="47" t="s">
        <v>3</v>
      </c>
      <c r="CJ33" s="47" t="s">
        <v>4</v>
      </c>
      <c r="CK33" s="47" t="s">
        <v>5</v>
      </c>
      <c r="CL33" s="47" t="s">
        <v>6</v>
      </c>
      <c r="CM33" s="47" t="s">
        <v>7</v>
      </c>
      <c r="CN33" s="47" t="s">
        <v>8</v>
      </c>
      <c r="CO33" s="47" t="s">
        <v>9</v>
      </c>
      <c r="CP33" s="47" t="s">
        <v>10</v>
      </c>
      <c r="CQ33" s="47" t="s">
        <v>11</v>
      </c>
      <c r="CR33" s="47" t="s">
        <v>12</v>
      </c>
      <c r="CS33" s="47" t="s">
        <v>13</v>
      </c>
      <c r="CT33" s="52" t="s">
        <v>88</v>
      </c>
      <c r="CU33" s="62"/>
      <c r="CV33" s="62"/>
      <c r="CW33" s="62"/>
      <c r="CX33" s="62"/>
    </row>
    <row r="34" ht="64.65" customHeight="1" spans="1:102">
      <c r="A34" s="47"/>
      <c r="B34" s="47" t="s">
        <v>0</v>
      </c>
      <c r="C34" s="47" t="s">
        <v>1</v>
      </c>
      <c r="D34" s="47" t="s">
        <v>2</v>
      </c>
      <c r="E34" s="47" t="s">
        <v>3</v>
      </c>
      <c r="F34" s="47" t="s">
        <v>4</v>
      </c>
      <c r="G34" s="47" t="s">
        <v>5</v>
      </c>
      <c r="H34" s="47" t="s">
        <v>6</v>
      </c>
      <c r="I34" s="47" t="s">
        <v>7</v>
      </c>
      <c r="J34" s="47" t="s">
        <v>8</v>
      </c>
      <c r="K34" s="47" t="s">
        <v>9</v>
      </c>
      <c r="L34" s="47" t="s">
        <v>10</v>
      </c>
      <c r="M34" s="47" t="s">
        <v>11</v>
      </c>
      <c r="N34" s="47" t="s">
        <v>12</v>
      </c>
      <c r="O34" s="47" t="s">
        <v>13</v>
      </c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50">
        <v>2013</v>
      </c>
      <c r="CF34" s="50">
        <f t="shared" ref="CF34:CS34" si="98">SUM(CF2+CF3+CF4+CF5+CF6+CF7+CF8+CF10+CF11+CF12+CF13+CF15+CF16+CF17+CF18+CF20+CF21+CF22+CF23+CF25+CF26+CF27+CF28+CF29)</f>
        <v>0.0869311129262066</v>
      </c>
      <c r="CG34" s="50">
        <f t="shared" si="98"/>
        <v>0.0890532840218399</v>
      </c>
      <c r="CH34" s="50">
        <f t="shared" si="98"/>
        <v>0.0788891925494891</v>
      </c>
      <c r="CI34" s="50">
        <f t="shared" si="98"/>
        <v>0.0676896683669248</v>
      </c>
      <c r="CJ34" s="50">
        <f t="shared" si="98"/>
        <v>0.068017017312257</v>
      </c>
      <c r="CK34" s="50">
        <f t="shared" si="98"/>
        <v>0.0718138073279427</v>
      </c>
      <c r="CL34" s="50">
        <f t="shared" si="98"/>
        <v>0.0675813048704829</v>
      </c>
      <c r="CM34" s="50">
        <f t="shared" si="98"/>
        <v>0.0646469888000644</v>
      </c>
      <c r="CN34" s="50">
        <f t="shared" si="98"/>
        <v>0.0680284936863765</v>
      </c>
      <c r="CO34" s="50">
        <f t="shared" si="98"/>
        <v>0.0699437412807241</v>
      </c>
      <c r="CP34" s="50">
        <f t="shared" si="98"/>
        <v>0.0644577415122356</v>
      </c>
      <c r="CQ34" s="50">
        <f t="shared" si="98"/>
        <v>0.0719422663564329</v>
      </c>
      <c r="CR34" s="50">
        <f t="shared" si="98"/>
        <v>0.0620928579752879</v>
      </c>
      <c r="CS34" s="50">
        <f t="shared" si="98"/>
        <v>0.0689125230137361</v>
      </c>
      <c r="CT34" s="50">
        <f>SUM(CF34:CS34)</f>
        <v>1</v>
      </c>
      <c r="CU34" s="62"/>
      <c r="CV34" s="62"/>
      <c r="CW34" s="62"/>
      <c r="CX34" s="62"/>
    </row>
    <row r="35" ht="107.75" customHeight="1" spans="1:102">
      <c r="A35" s="59" t="s">
        <v>89</v>
      </c>
      <c r="B35" s="59">
        <v>7.032</v>
      </c>
      <c r="C35" s="59">
        <v>4.204</v>
      </c>
      <c r="D35" s="59">
        <v>4.973</v>
      </c>
      <c r="E35" s="59">
        <v>3.761</v>
      </c>
      <c r="F35" s="59">
        <v>1.699</v>
      </c>
      <c r="G35" s="59">
        <v>1.031</v>
      </c>
      <c r="H35" s="59">
        <v>3.231</v>
      </c>
      <c r="I35" s="59">
        <v>4</v>
      </c>
      <c r="J35" s="59">
        <v>5.297</v>
      </c>
      <c r="K35" s="59">
        <v>4.731</v>
      </c>
      <c r="L35" s="59">
        <v>2.201</v>
      </c>
      <c r="M35" s="59">
        <v>4.169</v>
      </c>
      <c r="N35" s="59">
        <v>2.711</v>
      </c>
      <c r="O35" s="59">
        <v>2.937</v>
      </c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50" t="s">
        <v>113</v>
      </c>
      <c r="CF35" s="50">
        <v>26.84</v>
      </c>
      <c r="CG35" s="50">
        <v>21.8</v>
      </c>
      <c r="CH35" s="50">
        <v>39.47</v>
      </c>
      <c r="CI35" s="50">
        <v>59.7</v>
      </c>
      <c r="CJ35" s="50">
        <v>23.7</v>
      </c>
      <c r="CK35" s="50">
        <v>23.49</v>
      </c>
      <c r="CL35" s="50">
        <v>47.38</v>
      </c>
      <c r="CM35" s="50">
        <v>57.55</v>
      </c>
      <c r="CN35" s="50">
        <v>52.29</v>
      </c>
      <c r="CO35" s="50">
        <v>69.57</v>
      </c>
      <c r="CP35" s="50">
        <v>54.21</v>
      </c>
      <c r="CQ35" s="50">
        <v>80.33</v>
      </c>
      <c r="CR35" s="50">
        <v>60.11</v>
      </c>
      <c r="CS35" s="50">
        <v>68.14</v>
      </c>
      <c r="CT35" s="50"/>
      <c r="CU35" s="62"/>
      <c r="CV35" s="62"/>
      <c r="CW35" s="62"/>
      <c r="CX35" s="62"/>
    </row>
    <row r="36" ht="172.4" customHeight="1" spans="1:102">
      <c r="A36" s="59" t="s">
        <v>90</v>
      </c>
      <c r="B36" s="59">
        <v>2.62</v>
      </c>
      <c r="C36" s="59">
        <v>1.928</v>
      </c>
      <c r="D36" s="59">
        <v>1.26</v>
      </c>
      <c r="E36" s="59">
        <v>0.63</v>
      </c>
      <c r="F36" s="59">
        <v>0.717</v>
      </c>
      <c r="G36" s="59">
        <v>0.439</v>
      </c>
      <c r="H36" s="59">
        <v>0.682</v>
      </c>
      <c r="I36" s="59">
        <v>0.695</v>
      </c>
      <c r="J36" s="59">
        <v>1.013</v>
      </c>
      <c r="K36" s="59">
        <v>0.68</v>
      </c>
      <c r="L36" s="59">
        <v>0.406</v>
      </c>
      <c r="M36" s="59">
        <v>0.519</v>
      </c>
      <c r="N36" s="59">
        <v>0.451</v>
      </c>
      <c r="O36" s="59">
        <v>0.431</v>
      </c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50" t="s">
        <v>114</v>
      </c>
      <c r="CF36" s="50">
        <v>15.93</v>
      </c>
      <c r="CG36" s="50">
        <v>12.48</v>
      </c>
      <c r="CH36" s="50">
        <v>22.75</v>
      </c>
      <c r="CI36" s="50">
        <v>27.94</v>
      </c>
      <c r="CJ36" s="50">
        <v>13.88</v>
      </c>
      <c r="CK36" s="50">
        <v>20.16</v>
      </c>
      <c r="CL36" s="50">
        <v>19.69</v>
      </c>
      <c r="CM36" s="50">
        <v>20.22</v>
      </c>
      <c r="CN36" s="50">
        <v>20.11</v>
      </c>
      <c r="CO36" s="50">
        <v>34.21</v>
      </c>
      <c r="CP36" s="50">
        <v>26.43</v>
      </c>
      <c r="CQ36" s="50">
        <v>38.15</v>
      </c>
      <c r="CR36" s="50">
        <v>27.41</v>
      </c>
      <c r="CS36" s="50">
        <v>32.69</v>
      </c>
      <c r="CT36" s="50"/>
      <c r="CU36" s="62"/>
      <c r="CV36" s="62"/>
      <c r="CW36" s="62"/>
      <c r="CX36" s="62"/>
    </row>
    <row r="37" ht="86.2" customHeight="1" spans="1:102">
      <c r="A37" s="59" t="s">
        <v>91</v>
      </c>
      <c r="B37" s="49">
        <v>3.6168</v>
      </c>
      <c r="C37" s="49">
        <v>5.179</v>
      </c>
      <c r="D37" s="49">
        <v>2.4151</v>
      </c>
      <c r="E37" s="49">
        <v>1.8746</v>
      </c>
      <c r="F37" s="49">
        <v>4.2347</v>
      </c>
      <c r="G37" s="49">
        <v>4.7143</v>
      </c>
      <c r="H37" s="49">
        <v>1.7195</v>
      </c>
      <c r="I37" s="49">
        <v>1.2913</v>
      </c>
      <c r="J37" s="49">
        <v>1.445</v>
      </c>
      <c r="K37" s="49">
        <v>1.6529</v>
      </c>
      <c r="L37" s="49">
        <v>1.7388</v>
      </c>
      <c r="M37" s="49">
        <v>1.2553</v>
      </c>
      <c r="N37" s="49">
        <v>1.7115</v>
      </c>
      <c r="O37" s="49">
        <v>1.747</v>
      </c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50" t="s">
        <v>63</v>
      </c>
      <c r="CF37" s="50">
        <v>5.886</v>
      </c>
      <c r="CG37" s="50">
        <v>6.247</v>
      </c>
      <c r="CH37" s="50">
        <v>4.063</v>
      </c>
      <c r="CI37" s="50">
        <v>4.177</v>
      </c>
      <c r="CJ37" s="50">
        <v>4.748</v>
      </c>
      <c r="CK37" s="50">
        <v>5.101</v>
      </c>
      <c r="CL37" s="50">
        <v>2.786</v>
      </c>
      <c r="CM37" s="50">
        <v>3.413</v>
      </c>
      <c r="CN37" s="50">
        <v>3.474</v>
      </c>
      <c r="CO37" s="50">
        <v>2.787</v>
      </c>
      <c r="CP37" s="50">
        <v>3.415</v>
      </c>
      <c r="CQ37" s="50">
        <v>2.74</v>
      </c>
      <c r="CR37" s="50">
        <v>2.988</v>
      </c>
      <c r="CS37" s="50">
        <v>2.857</v>
      </c>
      <c r="CT37" s="50"/>
      <c r="CU37" s="62"/>
      <c r="CV37" s="62"/>
      <c r="CW37" s="62"/>
      <c r="CX37" s="62"/>
    </row>
    <row r="38" ht="18.5" customHeight="1" spans="1:15">
      <c r="A38" s="59" t="s">
        <v>92</v>
      </c>
      <c r="B38" s="59">
        <v>2.433</v>
      </c>
      <c r="C38" s="59">
        <v>2.436</v>
      </c>
      <c r="D38" s="59">
        <v>2.455</v>
      </c>
      <c r="E38" s="59">
        <v>2.254</v>
      </c>
      <c r="F38" s="59">
        <v>2.341</v>
      </c>
      <c r="G38" s="59">
        <v>2.369</v>
      </c>
      <c r="H38" s="59">
        <v>2.37</v>
      </c>
      <c r="I38" s="59">
        <v>2.136</v>
      </c>
      <c r="J38" s="59">
        <v>2.437</v>
      </c>
      <c r="K38" s="59">
        <v>2.153</v>
      </c>
      <c r="L38" s="59">
        <v>2.17</v>
      </c>
      <c r="M38" s="59">
        <v>1.965</v>
      </c>
      <c r="N38" s="59">
        <v>2.355</v>
      </c>
      <c r="O38" s="59">
        <v>1.935</v>
      </c>
    </row>
    <row r="39" ht="18.5" customHeight="1" spans="1:15">
      <c r="A39" s="59" t="s">
        <v>93</v>
      </c>
      <c r="B39" s="49">
        <v>1.139</v>
      </c>
      <c r="C39" s="49">
        <v>1.54</v>
      </c>
      <c r="D39" s="49">
        <v>1.556</v>
      </c>
      <c r="E39" s="49">
        <v>1.475</v>
      </c>
      <c r="F39" s="49">
        <v>1.519</v>
      </c>
      <c r="G39" s="49">
        <v>1.453</v>
      </c>
      <c r="H39" s="49">
        <v>1.436</v>
      </c>
      <c r="I39" s="49">
        <v>1.465</v>
      </c>
      <c r="J39" s="49">
        <v>1.494</v>
      </c>
      <c r="K39" s="49">
        <v>1.345</v>
      </c>
      <c r="L39" s="49">
        <v>1.264</v>
      </c>
      <c r="M39" s="49">
        <v>1.202</v>
      </c>
      <c r="N39" s="49">
        <v>1.468</v>
      </c>
      <c r="O39" s="49">
        <v>1.238</v>
      </c>
    </row>
    <row r="40" ht="18.5" customHeight="1" spans="1:15">
      <c r="A40" s="59" t="s">
        <v>94</v>
      </c>
      <c r="B40" s="59">
        <v>2.563</v>
      </c>
      <c r="C40" s="59">
        <v>1.251</v>
      </c>
      <c r="D40" s="59">
        <v>1.11</v>
      </c>
      <c r="E40" s="59">
        <v>0.857</v>
      </c>
      <c r="F40" s="59">
        <v>0.421</v>
      </c>
      <c r="G40" s="59">
        <v>0.407</v>
      </c>
      <c r="H40" s="59">
        <v>0.45</v>
      </c>
      <c r="I40" s="59">
        <v>0.312</v>
      </c>
      <c r="J40" s="59">
        <v>0.755</v>
      </c>
      <c r="K40" s="59">
        <v>0.657</v>
      </c>
      <c r="L40" s="59">
        <v>0.22</v>
      </c>
      <c r="M40" s="59">
        <v>0.27</v>
      </c>
      <c r="N40" s="59">
        <v>0.364</v>
      </c>
      <c r="O40" s="59">
        <v>0.475</v>
      </c>
    </row>
    <row r="41" ht="68" customHeight="1" spans="1:102">
      <c r="A41" s="59" t="s">
        <v>95</v>
      </c>
      <c r="B41" s="59">
        <v>4.173</v>
      </c>
      <c r="C41" s="59">
        <v>2.406</v>
      </c>
      <c r="D41" s="59">
        <v>2.866</v>
      </c>
      <c r="E41" s="59">
        <v>1.76</v>
      </c>
      <c r="F41" s="59">
        <v>0.995</v>
      </c>
      <c r="G41" s="59">
        <v>0.885</v>
      </c>
      <c r="H41" s="59">
        <v>1.343</v>
      </c>
      <c r="I41" s="59">
        <v>1.405</v>
      </c>
      <c r="J41" s="59">
        <v>2.037</v>
      </c>
      <c r="K41" s="59">
        <v>2.326</v>
      </c>
      <c r="L41" s="59">
        <v>1.073</v>
      </c>
      <c r="M41" s="59">
        <v>1.98</v>
      </c>
      <c r="N41" s="59">
        <v>1.236</v>
      </c>
      <c r="O41" s="59">
        <v>1.409</v>
      </c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4" t="s">
        <v>37</v>
      </c>
      <c r="CF41" s="64" t="s">
        <v>0</v>
      </c>
      <c r="CG41" s="64" t="s">
        <v>1</v>
      </c>
      <c r="CH41" s="64" t="s">
        <v>2</v>
      </c>
      <c r="CI41" s="64" t="s">
        <v>3</v>
      </c>
      <c r="CJ41" s="64" t="s">
        <v>4</v>
      </c>
      <c r="CK41" s="64" t="s">
        <v>5</v>
      </c>
      <c r="CL41" s="64" t="s">
        <v>6</v>
      </c>
      <c r="CM41" s="64" t="s">
        <v>7</v>
      </c>
      <c r="CN41" s="64" t="s">
        <v>8</v>
      </c>
      <c r="CO41" s="64" t="s">
        <v>9</v>
      </c>
      <c r="CP41" s="64" t="s">
        <v>10</v>
      </c>
      <c r="CQ41" s="64" t="s">
        <v>11</v>
      </c>
      <c r="CR41" s="64" t="s">
        <v>12</v>
      </c>
      <c r="CS41" s="64" t="s">
        <v>13</v>
      </c>
      <c r="CT41" s="52"/>
      <c r="CU41" s="52"/>
      <c r="CV41" s="52"/>
      <c r="CW41" s="52"/>
      <c r="CX41" s="52"/>
    </row>
    <row r="42" ht="35" customHeight="1" spans="1:102">
      <c r="A42" s="5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5">
        <v>2013</v>
      </c>
      <c r="CF42" s="65">
        <v>0.0869311129262066</v>
      </c>
      <c r="CG42" s="65">
        <v>0.0890532840218399</v>
      </c>
      <c r="CH42" s="65">
        <v>0.0788891925494891</v>
      </c>
      <c r="CI42" s="65">
        <v>0.0676896683669248</v>
      </c>
      <c r="CJ42" s="65">
        <v>0.068017017312257</v>
      </c>
      <c r="CK42" s="65">
        <v>0.0718138073279427</v>
      </c>
      <c r="CL42" s="65">
        <v>0.0675813048704829</v>
      </c>
      <c r="CM42" s="65">
        <v>0.0646469888000644</v>
      </c>
      <c r="CN42" s="65">
        <v>0.0680284936863765</v>
      </c>
      <c r="CO42" s="65">
        <v>0.0699437412807241</v>
      </c>
      <c r="CP42" s="65">
        <v>0.0644577415122356</v>
      </c>
      <c r="CQ42" s="65">
        <v>0.0719422663564329</v>
      </c>
      <c r="CR42" s="65">
        <v>0.0620928579752879</v>
      </c>
      <c r="CS42" s="65">
        <v>0.0689125230137361</v>
      </c>
      <c r="CT42" s="50"/>
      <c r="CU42" s="50"/>
      <c r="CV42" s="50"/>
      <c r="CW42" s="49"/>
      <c r="CX42" s="50"/>
    </row>
    <row r="43" ht="51.5" customHeight="1" spans="1:102">
      <c r="A43" s="52" t="s">
        <v>115</v>
      </c>
      <c r="B43" s="63">
        <f>ROUND(10*(B35/B41),2)</f>
        <v>16.85</v>
      </c>
      <c r="C43" s="63">
        <f t="shared" ref="C43:O43" si="99">ROUND(10*(C35/C41),2)</f>
        <v>17.47</v>
      </c>
      <c r="D43" s="63">
        <f t="shared" si="99"/>
        <v>17.35</v>
      </c>
      <c r="E43" s="63">
        <f t="shared" si="99"/>
        <v>21.37</v>
      </c>
      <c r="F43" s="63">
        <f t="shared" si="99"/>
        <v>17.08</v>
      </c>
      <c r="G43" s="63">
        <f t="shared" si="99"/>
        <v>11.65</v>
      </c>
      <c r="H43" s="63">
        <f t="shared" si="99"/>
        <v>24.06</v>
      </c>
      <c r="I43" s="63">
        <f t="shared" si="99"/>
        <v>28.47</v>
      </c>
      <c r="J43" s="63">
        <f t="shared" si="99"/>
        <v>26</v>
      </c>
      <c r="K43" s="63">
        <f t="shared" si="99"/>
        <v>20.34</v>
      </c>
      <c r="L43" s="63">
        <f t="shared" si="99"/>
        <v>20.51</v>
      </c>
      <c r="M43" s="63">
        <f t="shared" si="99"/>
        <v>21.06</v>
      </c>
      <c r="N43" s="63">
        <f t="shared" si="99"/>
        <v>21.93</v>
      </c>
      <c r="O43" s="63">
        <f t="shared" si="99"/>
        <v>20.84</v>
      </c>
      <c r="P43" s="52"/>
      <c r="Q43" s="52"/>
      <c r="R43" s="52"/>
      <c r="S43" s="5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5" t="s">
        <v>115</v>
      </c>
      <c r="CF43" s="65">
        <v>16.85</v>
      </c>
      <c r="CG43" s="65">
        <v>17.47</v>
      </c>
      <c r="CH43" s="65">
        <v>17.35</v>
      </c>
      <c r="CI43" s="65">
        <v>21.37</v>
      </c>
      <c r="CJ43" s="65">
        <v>17.08</v>
      </c>
      <c r="CK43" s="65">
        <v>11.65</v>
      </c>
      <c r="CL43" s="65">
        <v>24.06</v>
      </c>
      <c r="CM43" s="65">
        <v>28.47</v>
      </c>
      <c r="CN43" s="65">
        <v>26</v>
      </c>
      <c r="CO43" s="65">
        <v>20.34</v>
      </c>
      <c r="CP43" s="65">
        <v>20.51</v>
      </c>
      <c r="CQ43" s="65">
        <v>21.06</v>
      </c>
      <c r="CR43" s="65">
        <v>21.93</v>
      </c>
      <c r="CS43" s="65">
        <v>20.84</v>
      </c>
      <c r="CT43" s="50"/>
      <c r="CU43" s="50"/>
      <c r="CV43" s="50"/>
      <c r="CW43" s="49"/>
      <c r="CX43" s="50"/>
    </row>
    <row r="44" ht="84.5" customHeight="1" spans="1:102">
      <c r="A44" s="52" t="s">
        <v>114</v>
      </c>
      <c r="B44" s="63">
        <f>ROUND(10*(B41/B36),2)</f>
        <v>15.93</v>
      </c>
      <c r="C44" s="63">
        <f t="shared" ref="C44:O44" si="100">ROUND(10*(C41/C36),2)</f>
        <v>12.48</v>
      </c>
      <c r="D44" s="63">
        <f t="shared" si="100"/>
        <v>22.75</v>
      </c>
      <c r="E44" s="63">
        <f t="shared" si="100"/>
        <v>27.94</v>
      </c>
      <c r="F44" s="63">
        <f t="shared" si="100"/>
        <v>13.88</v>
      </c>
      <c r="G44" s="63">
        <f t="shared" si="100"/>
        <v>20.16</v>
      </c>
      <c r="H44" s="63">
        <f t="shared" si="100"/>
        <v>19.69</v>
      </c>
      <c r="I44" s="63">
        <f t="shared" si="100"/>
        <v>20.22</v>
      </c>
      <c r="J44" s="63">
        <f t="shared" si="100"/>
        <v>20.11</v>
      </c>
      <c r="K44" s="63">
        <f t="shared" si="100"/>
        <v>34.21</v>
      </c>
      <c r="L44" s="63">
        <f t="shared" si="100"/>
        <v>26.43</v>
      </c>
      <c r="M44" s="63">
        <f t="shared" si="100"/>
        <v>38.15</v>
      </c>
      <c r="N44" s="63">
        <f t="shared" si="100"/>
        <v>27.41</v>
      </c>
      <c r="O44" s="63">
        <f t="shared" si="100"/>
        <v>32.69</v>
      </c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5" t="s">
        <v>114</v>
      </c>
      <c r="CF44" s="65">
        <v>15.93</v>
      </c>
      <c r="CG44" s="65">
        <v>12.48</v>
      </c>
      <c r="CH44" s="65">
        <v>22.75</v>
      </c>
      <c r="CI44" s="65">
        <v>27.94</v>
      </c>
      <c r="CJ44" s="65">
        <v>13.88</v>
      </c>
      <c r="CK44" s="65">
        <v>20.16</v>
      </c>
      <c r="CL44" s="65">
        <v>19.69</v>
      </c>
      <c r="CM44" s="65">
        <v>20.22</v>
      </c>
      <c r="CN44" s="65">
        <v>20.11</v>
      </c>
      <c r="CO44" s="65">
        <v>34.21</v>
      </c>
      <c r="CP44" s="65">
        <v>26.43</v>
      </c>
      <c r="CQ44" s="65">
        <v>38.15</v>
      </c>
      <c r="CR44" s="65">
        <v>27.41</v>
      </c>
      <c r="CS44" s="65">
        <v>32.69</v>
      </c>
      <c r="CT44" s="50"/>
      <c r="CU44" s="50"/>
      <c r="CV44" s="50"/>
      <c r="CW44" s="49"/>
      <c r="CX44" s="50"/>
    </row>
    <row r="45" ht="35" customHeight="1" spans="1:102">
      <c r="A45" s="52" t="s">
        <v>63</v>
      </c>
      <c r="B45" s="49">
        <v>5.886</v>
      </c>
      <c r="C45" s="49">
        <v>6.247</v>
      </c>
      <c r="D45" s="49">
        <v>4.063</v>
      </c>
      <c r="E45" s="49">
        <v>4.177</v>
      </c>
      <c r="F45" s="49">
        <v>4.748</v>
      </c>
      <c r="G45" s="49">
        <v>5.101</v>
      </c>
      <c r="H45" s="49">
        <v>2.786</v>
      </c>
      <c r="I45" s="49">
        <v>3.413</v>
      </c>
      <c r="J45" s="49">
        <v>3.474</v>
      </c>
      <c r="K45" s="49">
        <v>2.787</v>
      </c>
      <c r="L45" s="49">
        <v>3.415</v>
      </c>
      <c r="M45" s="49">
        <v>2.74</v>
      </c>
      <c r="N45" s="49">
        <v>2.988</v>
      </c>
      <c r="O45" s="49">
        <v>2.857</v>
      </c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5" t="s">
        <v>63</v>
      </c>
      <c r="CF45" s="65">
        <v>5.886</v>
      </c>
      <c r="CG45" s="65">
        <v>6.247</v>
      </c>
      <c r="CH45" s="65">
        <v>4.063</v>
      </c>
      <c r="CI45" s="65">
        <v>4.177</v>
      </c>
      <c r="CJ45" s="65">
        <v>4.748</v>
      </c>
      <c r="CK45" s="65">
        <v>5.101</v>
      </c>
      <c r="CL45" s="65">
        <v>2.786</v>
      </c>
      <c r="CM45" s="65">
        <v>3.413</v>
      </c>
      <c r="CN45" s="65">
        <v>3.474</v>
      </c>
      <c r="CO45" s="65">
        <v>2.787</v>
      </c>
      <c r="CP45" s="65">
        <v>3.415</v>
      </c>
      <c r="CQ45" s="65">
        <v>2.74</v>
      </c>
      <c r="CR45" s="65">
        <v>2.988</v>
      </c>
      <c r="CS45" s="65">
        <v>2.857</v>
      </c>
      <c r="CT45" s="50"/>
      <c r="CU45" s="50"/>
      <c r="CV45" s="50"/>
      <c r="CW45" s="49"/>
      <c r="CX45" s="50"/>
    </row>
    <row r="46" ht="18.5" customHeight="1" spans="1:102">
      <c r="A46" s="59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</row>
    <row r="47" ht="18.5" customHeight="1" spans="1:102">
      <c r="A47" s="59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</row>
    <row r="48" ht="18.5" customHeight="1" spans="1:102">
      <c r="A48" s="59" t="s">
        <v>96</v>
      </c>
      <c r="B48" s="49">
        <v>7.244</v>
      </c>
      <c r="C48" s="49">
        <v>3.724</v>
      </c>
      <c r="D48" s="49">
        <v>5.218</v>
      </c>
      <c r="E48" s="49">
        <v>3.362</v>
      </c>
      <c r="F48" s="49">
        <v>1.694</v>
      </c>
      <c r="G48" s="49">
        <v>0.93</v>
      </c>
      <c r="H48" s="49">
        <v>3.965</v>
      </c>
      <c r="I48" s="49">
        <v>5.382</v>
      </c>
      <c r="J48" s="49">
        <v>7.009</v>
      </c>
      <c r="K48" s="49">
        <v>4.117</v>
      </c>
      <c r="L48" s="49">
        <v>2.336</v>
      </c>
      <c r="M48" s="49">
        <v>4.137</v>
      </c>
      <c r="N48" s="49">
        <v>2.638</v>
      </c>
      <c r="O48" s="49">
        <v>2.465</v>
      </c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65"/>
      <c r="CT48" s="65">
        <v>1</v>
      </c>
      <c r="CU48" s="65">
        <v>2</v>
      </c>
      <c r="CV48" s="65">
        <v>3</v>
      </c>
      <c r="CW48" s="66">
        <v>4</v>
      </c>
      <c r="CX48" s="65"/>
    </row>
    <row r="49" ht="84.5" customHeight="1" spans="1:102">
      <c r="A49" s="59" t="s">
        <v>97</v>
      </c>
      <c r="B49" s="49">
        <v>15.32</v>
      </c>
      <c r="C49" s="49">
        <v>-26.03</v>
      </c>
      <c r="D49" s="49">
        <v>-0.59</v>
      </c>
      <c r="E49" s="49">
        <v>20.46</v>
      </c>
      <c r="F49" s="49">
        <v>7.67</v>
      </c>
      <c r="G49" s="49">
        <v>16.06</v>
      </c>
      <c r="H49" s="49">
        <v>12.31</v>
      </c>
      <c r="I49" s="49">
        <v>15.55</v>
      </c>
      <c r="J49" s="49">
        <v>13.02</v>
      </c>
      <c r="K49" s="49">
        <v>7.44</v>
      </c>
      <c r="L49" s="49">
        <v>5.03</v>
      </c>
      <c r="M49" s="49">
        <v>-17.29</v>
      </c>
      <c r="N49" s="49">
        <v>13.25</v>
      </c>
      <c r="O49" s="49">
        <v>4.69</v>
      </c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5">
        <v>2013</v>
      </c>
      <c r="CF49" s="65" t="s">
        <v>116</v>
      </c>
      <c r="CG49" s="65" t="s">
        <v>115</v>
      </c>
      <c r="CH49" s="65" t="s">
        <v>114</v>
      </c>
      <c r="CI49" s="65" t="s">
        <v>63</v>
      </c>
      <c r="CJ49" s="50"/>
      <c r="CK49" s="50"/>
      <c r="CL49" s="65">
        <v>2013</v>
      </c>
      <c r="CM49" s="65" t="s">
        <v>116</v>
      </c>
      <c r="CN49" s="65" t="s">
        <v>115</v>
      </c>
      <c r="CO49" s="65" t="s">
        <v>114</v>
      </c>
      <c r="CP49" s="65" t="s">
        <v>63</v>
      </c>
      <c r="CQ49" s="50"/>
      <c r="CR49" s="50"/>
      <c r="CS49" s="65">
        <v>2013</v>
      </c>
      <c r="CT49" s="65" t="s">
        <v>115</v>
      </c>
      <c r="CU49" s="65" t="s">
        <v>114</v>
      </c>
      <c r="CV49" s="65" t="s">
        <v>63</v>
      </c>
      <c r="CW49" s="66" t="s">
        <v>116</v>
      </c>
      <c r="CX49" s="65"/>
    </row>
    <row r="50" ht="117.5" customHeight="1" spans="1:102">
      <c r="A50" s="59" t="s">
        <v>98</v>
      </c>
      <c r="B50" s="49">
        <v>2.199</v>
      </c>
      <c r="C50" s="49">
        <v>1.111</v>
      </c>
      <c r="D50" s="49">
        <v>1.614</v>
      </c>
      <c r="E50" s="49">
        <v>0.99</v>
      </c>
      <c r="F50" s="49">
        <v>0.441</v>
      </c>
      <c r="G50" s="49">
        <v>0.246</v>
      </c>
      <c r="H50" s="49">
        <v>0.971</v>
      </c>
      <c r="I50" s="49">
        <v>1.573</v>
      </c>
      <c r="J50" s="49">
        <v>2.032</v>
      </c>
      <c r="K50" s="49">
        <v>1.109</v>
      </c>
      <c r="L50" s="49">
        <v>0.644</v>
      </c>
      <c r="M50" s="49">
        <v>1.231</v>
      </c>
      <c r="N50" s="49">
        <v>0.774</v>
      </c>
      <c r="O50" s="49">
        <v>0.709</v>
      </c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5" t="s">
        <v>0</v>
      </c>
      <c r="CF50" s="65">
        <v>0.0869311129262066</v>
      </c>
      <c r="CG50" s="65">
        <v>16.85</v>
      </c>
      <c r="CH50" s="65">
        <v>15.93</v>
      </c>
      <c r="CI50" s="65">
        <v>5.886</v>
      </c>
      <c r="CJ50" s="50"/>
      <c r="CK50" s="50"/>
      <c r="CL50" s="65" t="s">
        <v>0</v>
      </c>
      <c r="CM50" s="65">
        <f>ROUND(CF50*1000,2)</f>
        <v>86.93</v>
      </c>
      <c r="CN50" s="65">
        <v>16.85</v>
      </c>
      <c r="CO50" s="65">
        <v>15.93</v>
      </c>
      <c r="CP50" s="65">
        <f>ROUND(CI50*10,2)</f>
        <v>58.86</v>
      </c>
      <c r="CQ50" s="50"/>
      <c r="CR50" s="50"/>
      <c r="CS50" s="65" t="s">
        <v>0</v>
      </c>
      <c r="CT50" s="65">
        <v>16.85</v>
      </c>
      <c r="CU50" s="65">
        <v>15.93</v>
      </c>
      <c r="CV50" s="65">
        <v>58.86</v>
      </c>
      <c r="CW50" s="66">
        <v>86.93</v>
      </c>
      <c r="CX50" s="67" t="s">
        <v>117</v>
      </c>
    </row>
    <row r="51" ht="51.5" customHeight="1" spans="1:102">
      <c r="A51" s="59" t="s">
        <v>99</v>
      </c>
      <c r="B51" s="49">
        <v>9.296</v>
      </c>
      <c r="C51" s="49">
        <v>4.568</v>
      </c>
      <c r="D51" s="49">
        <v>5.186</v>
      </c>
      <c r="E51" s="49">
        <v>4.712</v>
      </c>
      <c r="F51" s="49">
        <v>2.531</v>
      </c>
      <c r="G51" s="49">
        <v>1.367</v>
      </c>
      <c r="H51" s="49">
        <v>5.617</v>
      </c>
      <c r="I51" s="49">
        <v>8.119</v>
      </c>
      <c r="J51" s="49">
        <v>9.984</v>
      </c>
      <c r="K51" s="49">
        <v>5.339</v>
      </c>
      <c r="L51" s="49">
        <v>2.85</v>
      </c>
      <c r="M51" s="49">
        <v>5.392</v>
      </c>
      <c r="N51" s="49">
        <v>2.943</v>
      </c>
      <c r="O51" s="49">
        <v>2.494</v>
      </c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5" t="s">
        <v>1</v>
      </c>
      <c r="CF51" s="65">
        <v>0.0890532840218399</v>
      </c>
      <c r="CG51" s="65">
        <v>17.47</v>
      </c>
      <c r="CH51" s="65">
        <v>12.48</v>
      </c>
      <c r="CI51" s="65">
        <v>6.247</v>
      </c>
      <c r="CJ51" s="50"/>
      <c r="CK51" s="50"/>
      <c r="CL51" s="65" t="s">
        <v>1</v>
      </c>
      <c r="CM51" s="65">
        <f t="shared" ref="CM51:CM63" si="101">ROUND(CF51*1000,2)</f>
        <v>89.05</v>
      </c>
      <c r="CN51" s="65">
        <v>17.47</v>
      </c>
      <c r="CO51" s="65">
        <v>12.48</v>
      </c>
      <c r="CP51" s="65">
        <f t="shared" ref="CP51:CP63" si="102">ROUND(CI51*10,2)</f>
        <v>62.47</v>
      </c>
      <c r="CQ51" s="50"/>
      <c r="CR51" s="50"/>
      <c r="CS51" s="65" t="s">
        <v>1</v>
      </c>
      <c r="CT51" s="65">
        <v>17.47</v>
      </c>
      <c r="CU51" s="65">
        <v>12.48</v>
      </c>
      <c r="CV51" s="65">
        <v>62.47</v>
      </c>
      <c r="CW51" s="66">
        <v>89.05</v>
      </c>
      <c r="CX51" s="67" t="s">
        <v>118</v>
      </c>
    </row>
    <row r="52" ht="35" customHeight="1" spans="1:102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5" t="s">
        <v>2</v>
      </c>
      <c r="CF52" s="65">
        <v>0.0788891925494891</v>
      </c>
      <c r="CG52" s="65">
        <v>17.35</v>
      </c>
      <c r="CH52" s="65">
        <v>22.75</v>
      </c>
      <c r="CI52" s="65">
        <v>4.063</v>
      </c>
      <c r="CJ52" s="50"/>
      <c r="CK52" s="50"/>
      <c r="CL52" s="65" t="s">
        <v>2</v>
      </c>
      <c r="CM52" s="65">
        <f t="shared" si="101"/>
        <v>78.89</v>
      </c>
      <c r="CN52" s="65">
        <v>17.35</v>
      </c>
      <c r="CO52" s="65">
        <v>22.75</v>
      </c>
      <c r="CP52" s="65">
        <f t="shared" si="102"/>
        <v>40.63</v>
      </c>
      <c r="CQ52" s="50"/>
      <c r="CR52" s="50"/>
      <c r="CS52" s="65" t="s">
        <v>2</v>
      </c>
      <c r="CT52" s="65">
        <v>17.35</v>
      </c>
      <c r="CU52" s="65">
        <v>22.75</v>
      </c>
      <c r="CV52" s="65">
        <v>40.63</v>
      </c>
      <c r="CW52" s="66">
        <v>78.89</v>
      </c>
      <c r="CX52" s="65" t="s">
        <v>119</v>
      </c>
    </row>
    <row r="53" ht="35" customHeight="1" spans="1:102">
      <c r="A53" s="59" t="s">
        <v>100</v>
      </c>
      <c r="B53" s="49">
        <v>12.832</v>
      </c>
      <c r="C53" s="49">
        <v>12.268</v>
      </c>
      <c r="D53" s="49">
        <v>9.939</v>
      </c>
      <c r="E53" s="49">
        <v>14.015</v>
      </c>
      <c r="F53" s="49">
        <v>14.942</v>
      </c>
      <c r="G53" s="49">
        <v>14.694</v>
      </c>
      <c r="H53" s="49">
        <v>14.166</v>
      </c>
      <c r="I53" s="49">
        <v>15.087</v>
      </c>
      <c r="J53" s="49">
        <v>14.245</v>
      </c>
      <c r="K53" s="49">
        <v>12.969</v>
      </c>
      <c r="L53" s="49">
        <v>12.203</v>
      </c>
      <c r="M53" s="49">
        <v>13.033</v>
      </c>
      <c r="N53" s="49">
        <v>11.158</v>
      </c>
      <c r="O53" s="49">
        <v>10.117</v>
      </c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5" t="s">
        <v>3</v>
      </c>
      <c r="CF53" s="65">
        <v>0.0676896683669248</v>
      </c>
      <c r="CG53" s="65">
        <v>21.37</v>
      </c>
      <c r="CH53" s="65">
        <v>27.94</v>
      </c>
      <c r="CI53" s="65">
        <v>4.177</v>
      </c>
      <c r="CJ53" s="50"/>
      <c r="CK53" s="50"/>
      <c r="CL53" s="65" t="s">
        <v>3</v>
      </c>
      <c r="CM53" s="65">
        <f t="shared" si="101"/>
        <v>67.69</v>
      </c>
      <c r="CN53" s="65">
        <v>21.37</v>
      </c>
      <c r="CO53" s="65">
        <v>27.94</v>
      </c>
      <c r="CP53" s="65">
        <f t="shared" si="102"/>
        <v>41.77</v>
      </c>
      <c r="CQ53" s="50"/>
      <c r="CR53" s="50"/>
      <c r="CS53" s="65" t="s">
        <v>3</v>
      </c>
      <c r="CT53" s="65">
        <v>21.37</v>
      </c>
      <c r="CU53" s="65">
        <v>27.94</v>
      </c>
      <c r="CV53" s="65">
        <v>41.77</v>
      </c>
      <c r="CW53" s="66">
        <v>67.69</v>
      </c>
      <c r="CX53" s="65"/>
    </row>
    <row r="54" ht="35" customHeight="1" spans="1:102">
      <c r="A54" s="59" t="s">
        <v>101</v>
      </c>
      <c r="B54" s="49">
        <v>24.64</v>
      </c>
      <c r="C54" s="49">
        <v>28.31</v>
      </c>
      <c r="D54" s="49">
        <v>26.72</v>
      </c>
      <c r="E54" s="49">
        <v>30.75</v>
      </c>
      <c r="F54" s="49">
        <v>28.4</v>
      </c>
      <c r="G54" s="49">
        <v>60.2</v>
      </c>
      <c r="H54" s="49">
        <v>30.24</v>
      </c>
      <c r="I54" s="49">
        <v>25.38</v>
      </c>
      <c r="J54" s="49">
        <v>25.17</v>
      </c>
      <c r="K54" s="49">
        <v>49.85</v>
      </c>
      <c r="L54" s="49">
        <v>34.08</v>
      </c>
      <c r="M54" s="49">
        <v>38.58</v>
      </c>
      <c r="N54" s="49">
        <v>27.75</v>
      </c>
      <c r="O54" s="49">
        <v>32.13</v>
      </c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5" t="s">
        <v>4</v>
      </c>
      <c r="CF54" s="65">
        <v>0.068017017312257</v>
      </c>
      <c r="CG54" s="65">
        <v>17.08</v>
      </c>
      <c r="CH54" s="65">
        <v>13.88</v>
      </c>
      <c r="CI54" s="65">
        <v>4.748</v>
      </c>
      <c r="CJ54" s="50"/>
      <c r="CK54" s="50"/>
      <c r="CL54" s="65" t="s">
        <v>4</v>
      </c>
      <c r="CM54" s="65">
        <f t="shared" si="101"/>
        <v>68.02</v>
      </c>
      <c r="CN54" s="65">
        <v>17.08</v>
      </c>
      <c r="CO54" s="65">
        <v>13.88</v>
      </c>
      <c r="CP54" s="65">
        <f t="shared" si="102"/>
        <v>47.48</v>
      </c>
      <c r="CQ54" s="50"/>
      <c r="CR54" s="50"/>
      <c r="CS54" s="65" t="s">
        <v>4</v>
      </c>
      <c r="CT54" s="65">
        <v>17.08</v>
      </c>
      <c r="CU54" s="65">
        <v>13.88</v>
      </c>
      <c r="CV54" s="65">
        <v>47.48</v>
      </c>
      <c r="CW54" s="66">
        <v>68.02</v>
      </c>
      <c r="CX54" s="65"/>
    </row>
    <row r="55" ht="68" customHeight="1" spans="1:102">
      <c r="A55" s="59" t="s">
        <v>102</v>
      </c>
      <c r="B55" s="49">
        <v>7.56</v>
      </c>
      <c r="C55" s="49">
        <v>9.2</v>
      </c>
      <c r="D55" s="49">
        <v>9.59</v>
      </c>
      <c r="E55" s="49">
        <v>7.98</v>
      </c>
      <c r="F55" s="49">
        <v>6.71</v>
      </c>
      <c r="G55" s="49">
        <v>7.54</v>
      </c>
      <c r="H55" s="49">
        <v>5.75</v>
      </c>
      <c r="I55" s="49">
        <v>4.93</v>
      </c>
      <c r="J55" s="49">
        <v>5.31</v>
      </c>
      <c r="K55" s="49">
        <v>8.86</v>
      </c>
      <c r="L55" s="49">
        <v>7.72</v>
      </c>
      <c r="M55" s="49">
        <v>7.73</v>
      </c>
      <c r="N55" s="49">
        <v>9.21</v>
      </c>
      <c r="O55" s="49">
        <v>11.78</v>
      </c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5" t="s">
        <v>5</v>
      </c>
      <c r="CF55" s="65">
        <v>0.0718138073279427</v>
      </c>
      <c r="CG55" s="65">
        <v>11.65</v>
      </c>
      <c r="CH55" s="65">
        <v>20.16</v>
      </c>
      <c r="CI55" s="65">
        <v>5.101</v>
      </c>
      <c r="CJ55" s="50"/>
      <c r="CK55" s="50"/>
      <c r="CL55" s="65" t="s">
        <v>5</v>
      </c>
      <c r="CM55" s="65">
        <f t="shared" si="101"/>
        <v>71.81</v>
      </c>
      <c r="CN55" s="65">
        <v>11.65</v>
      </c>
      <c r="CO55" s="65">
        <v>20.16</v>
      </c>
      <c r="CP55" s="65">
        <f t="shared" si="102"/>
        <v>51.01</v>
      </c>
      <c r="CQ55" s="50"/>
      <c r="CR55" s="50"/>
      <c r="CS55" s="65" t="s">
        <v>5</v>
      </c>
      <c r="CT55" s="65">
        <v>11.65</v>
      </c>
      <c r="CU55" s="65">
        <v>20.16</v>
      </c>
      <c r="CV55" s="65">
        <v>51.01</v>
      </c>
      <c r="CW55" s="66">
        <v>71.81</v>
      </c>
      <c r="CX55" s="65"/>
    </row>
    <row r="56" ht="35" customHeight="1" spans="1:102">
      <c r="A56" s="59" t="s">
        <v>103</v>
      </c>
      <c r="B56" s="49">
        <v>55.24</v>
      </c>
      <c r="C56" s="49">
        <v>60.54</v>
      </c>
      <c r="D56" s="49">
        <v>66.79</v>
      </c>
      <c r="E56" s="49">
        <v>52.37</v>
      </c>
      <c r="F56" s="49">
        <v>29.3</v>
      </c>
      <c r="G56" s="49">
        <v>50.37</v>
      </c>
      <c r="H56" s="49">
        <v>53.04</v>
      </c>
      <c r="I56" s="49">
        <v>48.27</v>
      </c>
      <c r="J56" s="49">
        <v>50.04</v>
      </c>
      <c r="K56" s="49">
        <v>50.52</v>
      </c>
      <c r="L56" s="49">
        <v>57.28</v>
      </c>
      <c r="M56" s="49">
        <v>55.7</v>
      </c>
      <c r="N56" s="49">
        <v>59.73</v>
      </c>
      <c r="O56" s="49">
        <v>67.64</v>
      </c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5" t="s">
        <v>6</v>
      </c>
      <c r="CF56" s="65">
        <v>0.0675813048704829</v>
      </c>
      <c r="CG56" s="65">
        <v>24.06</v>
      </c>
      <c r="CH56" s="65">
        <v>19.69</v>
      </c>
      <c r="CI56" s="65">
        <v>2.786</v>
      </c>
      <c r="CJ56" s="50"/>
      <c r="CK56" s="50"/>
      <c r="CL56" s="65" t="s">
        <v>6</v>
      </c>
      <c r="CM56" s="65">
        <f t="shared" si="101"/>
        <v>67.58</v>
      </c>
      <c r="CN56" s="65">
        <v>24.06</v>
      </c>
      <c r="CO56" s="65">
        <v>19.69</v>
      </c>
      <c r="CP56" s="65">
        <f t="shared" si="102"/>
        <v>27.86</v>
      </c>
      <c r="CQ56" s="50"/>
      <c r="CR56" s="50"/>
      <c r="CS56" s="65" t="s">
        <v>6</v>
      </c>
      <c r="CT56" s="65">
        <v>24.06</v>
      </c>
      <c r="CU56" s="65">
        <v>19.69</v>
      </c>
      <c r="CV56" s="65">
        <v>27.86</v>
      </c>
      <c r="CW56" s="66">
        <v>67.58</v>
      </c>
      <c r="CX56" s="65"/>
    </row>
    <row r="57" ht="35" customHeight="1" spans="1:102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  <c r="CE57" s="65" t="s">
        <v>7</v>
      </c>
      <c r="CF57" s="65">
        <v>0.0646469888000644</v>
      </c>
      <c r="CG57" s="65">
        <v>28.47</v>
      </c>
      <c r="CH57" s="65">
        <v>20.22</v>
      </c>
      <c r="CI57" s="65">
        <v>3.413</v>
      </c>
      <c r="CJ57" s="50"/>
      <c r="CK57" s="50"/>
      <c r="CL57" s="65" t="s">
        <v>7</v>
      </c>
      <c r="CM57" s="65">
        <f t="shared" si="101"/>
        <v>64.65</v>
      </c>
      <c r="CN57" s="65">
        <v>28.47</v>
      </c>
      <c r="CO57" s="65">
        <v>20.22</v>
      </c>
      <c r="CP57" s="65">
        <f t="shared" si="102"/>
        <v>34.13</v>
      </c>
      <c r="CQ57" s="50"/>
      <c r="CR57" s="50"/>
      <c r="CS57" s="65" t="s">
        <v>7</v>
      </c>
      <c r="CT57" s="65">
        <v>28.47</v>
      </c>
      <c r="CU57" s="65">
        <v>20.22</v>
      </c>
      <c r="CV57" s="65">
        <v>34.13</v>
      </c>
      <c r="CW57" s="66">
        <v>64.65</v>
      </c>
      <c r="CX57" s="65"/>
    </row>
    <row r="58" ht="35" customHeight="1" spans="1:102">
      <c r="A58" s="59" t="s">
        <v>104</v>
      </c>
      <c r="B58" s="49">
        <v>11.7</v>
      </c>
      <c r="C58" s="49">
        <v>9.7</v>
      </c>
      <c r="D58" s="49">
        <v>10.9</v>
      </c>
      <c r="E58" s="49">
        <v>12.8</v>
      </c>
      <c r="F58" s="49">
        <v>12.1</v>
      </c>
      <c r="G58" s="49">
        <v>11.1</v>
      </c>
      <c r="H58" s="49">
        <v>7.90000000000001</v>
      </c>
      <c r="I58" s="49">
        <v>7.59999999999999</v>
      </c>
      <c r="J58" s="49">
        <v>10.3</v>
      </c>
      <c r="K58" s="49">
        <v>8.5</v>
      </c>
      <c r="L58" s="49">
        <v>8.7</v>
      </c>
      <c r="M58" s="49">
        <v>6.40000000000001</v>
      </c>
      <c r="N58" s="49">
        <v>3</v>
      </c>
      <c r="O58" s="49">
        <v>8.8</v>
      </c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2"/>
      <c r="CB58" s="62"/>
      <c r="CC58" s="62"/>
      <c r="CD58" s="62"/>
      <c r="CE58" s="65" t="s">
        <v>8</v>
      </c>
      <c r="CF58" s="65">
        <v>0.0680284936863765</v>
      </c>
      <c r="CG58" s="65">
        <v>26</v>
      </c>
      <c r="CH58" s="65">
        <v>20.11</v>
      </c>
      <c r="CI58" s="65">
        <v>3.474</v>
      </c>
      <c r="CJ58" s="50"/>
      <c r="CK58" s="50"/>
      <c r="CL58" s="65" t="s">
        <v>8</v>
      </c>
      <c r="CM58" s="65">
        <f t="shared" si="101"/>
        <v>68.03</v>
      </c>
      <c r="CN58" s="65">
        <v>26</v>
      </c>
      <c r="CO58" s="65">
        <v>20.11</v>
      </c>
      <c r="CP58" s="65">
        <f t="shared" si="102"/>
        <v>34.74</v>
      </c>
      <c r="CQ58" s="50"/>
      <c r="CR58" s="50"/>
      <c r="CS58" s="65" t="s">
        <v>8</v>
      </c>
      <c r="CT58" s="65">
        <v>26</v>
      </c>
      <c r="CU58" s="65">
        <v>20.11</v>
      </c>
      <c r="CV58" s="65">
        <v>34.74</v>
      </c>
      <c r="CW58" s="66">
        <v>68.03</v>
      </c>
      <c r="CX58" s="65"/>
    </row>
    <row r="59" ht="35" customHeight="1" spans="1:102">
      <c r="A59" s="59" t="s">
        <v>105</v>
      </c>
      <c r="B59" s="49">
        <v>5.886</v>
      </c>
      <c r="C59" s="49">
        <v>6.247</v>
      </c>
      <c r="D59" s="49">
        <v>4.063</v>
      </c>
      <c r="E59" s="49">
        <v>4.177</v>
      </c>
      <c r="F59" s="49">
        <v>4.748</v>
      </c>
      <c r="G59" s="49">
        <v>5.101</v>
      </c>
      <c r="H59" s="49">
        <v>2.786</v>
      </c>
      <c r="I59" s="49">
        <v>3.413</v>
      </c>
      <c r="J59" s="49">
        <v>3.474</v>
      </c>
      <c r="K59" s="49">
        <v>2.787</v>
      </c>
      <c r="L59" s="49">
        <v>3.415</v>
      </c>
      <c r="M59" s="49">
        <v>2.74</v>
      </c>
      <c r="N59" s="49">
        <v>2.988</v>
      </c>
      <c r="O59" s="49">
        <v>2.857</v>
      </c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2"/>
      <c r="CA59" s="62"/>
      <c r="CB59" s="62"/>
      <c r="CC59" s="62"/>
      <c r="CD59" s="62"/>
      <c r="CE59" s="65" t="s">
        <v>9</v>
      </c>
      <c r="CF59" s="65">
        <v>0.0699437412807241</v>
      </c>
      <c r="CG59" s="65">
        <v>20.34</v>
      </c>
      <c r="CH59" s="65">
        <v>34.21</v>
      </c>
      <c r="CI59" s="65">
        <v>2.787</v>
      </c>
      <c r="CJ59" s="50"/>
      <c r="CK59" s="50"/>
      <c r="CL59" s="65" t="s">
        <v>9</v>
      </c>
      <c r="CM59" s="65">
        <f t="shared" si="101"/>
        <v>69.94</v>
      </c>
      <c r="CN59" s="65">
        <v>20.34</v>
      </c>
      <c r="CO59" s="65">
        <v>34.21</v>
      </c>
      <c r="CP59" s="65">
        <f t="shared" si="102"/>
        <v>27.87</v>
      </c>
      <c r="CQ59" s="50"/>
      <c r="CR59" s="50"/>
      <c r="CS59" s="65" t="s">
        <v>9</v>
      </c>
      <c r="CT59" s="65">
        <v>20.34</v>
      </c>
      <c r="CU59" s="65">
        <v>34.21</v>
      </c>
      <c r="CV59" s="65">
        <v>27.87</v>
      </c>
      <c r="CW59" s="66">
        <v>69.94</v>
      </c>
      <c r="CX59" s="65"/>
    </row>
    <row r="60" ht="35" customHeight="1" spans="1:102">
      <c r="A60" s="59" t="s">
        <v>106</v>
      </c>
      <c r="B60" s="49">
        <v>13.59</v>
      </c>
      <c r="C60" s="49">
        <v>7.04</v>
      </c>
      <c r="D60" s="49">
        <v>5.42</v>
      </c>
      <c r="E60" s="49">
        <v>1.94</v>
      </c>
      <c r="F60" s="49">
        <v>1.67</v>
      </c>
      <c r="G60" s="49">
        <v>0.84</v>
      </c>
      <c r="H60" s="49">
        <v>2.69</v>
      </c>
      <c r="I60" s="49">
        <v>2.57</v>
      </c>
      <c r="J60" s="49">
        <v>4.71</v>
      </c>
      <c r="K60" s="49">
        <v>1.99</v>
      </c>
      <c r="L60" s="49">
        <v>1.03</v>
      </c>
      <c r="M60" s="49">
        <v>1.75</v>
      </c>
      <c r="N60" s="49">
        <v>0.93</v>
      </c>
      <c r="O60" s="49">
        <v>1.13</v>
      </c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2"/>
      <c r="CA60" s="62"/>
      <c r="CB60" s="62"/>
      <c r="CC60" s="62"/>
      <c r="CD60" s="62"/>
      <c r="CE60" s="65" t="s">
        <v>10</v>
      </c>
      <c r="CF60" s="65">
        <v>0.0644577415122356</v>
      </c>
      <c r="CG60" s="65">
        <v>20.51</v>
      </c>
      <c r="CH60" s="65">
        <v>26.43</v>
      </c>
      <c r="CI60" s="65">
        <v>3.415</v>
      </c>
      <c r="CJ60" s="50"/>
      <c r="CK60" s="50"/>
      <c r="CL60" s="65" t="s">
        <v>10</v>
      </c>
      <c r="CM60" s="65">
        <f t="shared" si="101"/>
        <v>64.46</v>
      </c>
      <c r="CN60" s="65">
        <v>20.51</v>
      </c>
      <c r="CO60" s="65">
        <v>26.43</v>
      </c>
      <c r="CP60" s="65">
        <f t="shared" si="102"/>
        <v>34.15</v>
      </c>
      <c r="CQ60" s="50"/>
      <c r="CR60" s="50"/>
      <c r="CS60" s="65" t="s">
        <v>10</v>
      </c>
      <c r="CT60" s="65">
        <v>20.51</v>
      </c>
      <c r="CU60" s="65">
        <v>26.43</v>
      </c>
      <c r="CV60" s="65">
        <v>34.15</v>
      </c>
      <c r="CW60" s="66">
        <v>64.46</v>
      </c>
      <c r="CX60" s="65"/>
    </row>
    <row r="61" ht="35" customHeight="1" spans="1:102">
      <c r="A61" s="59" t="s">
        <v>107</v>
      </c>
      <c r="B61" s="49">
        <v>4.7</v>
      </c>
      <c r="C61" s="49">
        <v>4.39</v>
      </c>
      <c r="D61" s="49">
        <v>4.07</v>
      </c>
      <c r="E61" s="49">
        <v>3.33</v>
      </c>
      <c r="F61" s="49">
        <v>3.89</v>
      </c>
      <c r="G61" s="49">
        <v>3.96</v>
      </c>
      <c r="H61" s="49">
        <v>3.71</v>
      </c>
      <c r="I61" s="49">
        <v>3.62</v>
      </c>
      <c r="J61" s="49">
        <v>3.6</v>
      </c>
      <c r="K61" s="49">
        <v>3.77</v>
      </c>
      <c r="L61" s="49">
        <v>3.76</v>
      </c>
      <c r="M61" s="49">
        <v>3.55</v>
      </c>
      <c r="N61" s="49">
        <v>3.92</v>
      </c>
      <c r="O61" s="49">
        <v>3.44</v>
      </c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5" t="s">
        <v>11</v>
      </c>
      <c r="CF61" s="65">
        <v>0.0719422663564329</v>
      </c>
      <c r="CG61" s="65">
        <v>21.06</v>
      </c>
      <c r="CH61" s="65">
        <v>38.15</v>
      </c>
      <c r="CI61" s="65">
        <v>2.74</v>
      </c>
      <c r="CJ61" s="50"/>
      <c r="CK61" s="50"/>
      <c r="CL61" s="65" t="s">
        <v>11</v>
      </c>
      <c r="CM61" s="65">
        <f t="shared" si="101"/>
        <v>71.94</v>
      </c>
      <c r="CN61" s="65">
        <v>21.06</v>
      </c>
      <c r="CO61" s="65">
        <v>38.15</v>
      </c>
      <c r="CP61" s="65">
        <f t="shared" si="102"/>
        <v>27.4</v>
      </c>
      <c r="CQ61" s="50"/>
      <c r="CR61" s="50"/>
      <c r="CS61" s="65" t="s">
        <v>11</v>
      </c>
      <c r="CT61" s="65">
        <v>21.06</v>
      </c>
      <c r="CU61" s="65">
        <v>38.15</v>
      </c>
      <c r="CV61" s="65">
        <v>27.4</v>
      </c>
      <c r="CW61" s="66">
        <v>71.94</v>
      </c>
      <c r="CX61" s="65"/>
    </row>
    <row r="62" ht="35" customHeight="1" spans="1:102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2"/>
      <c r="CA62" s="62"/>
      <c r="CB62" s="62"/>
      <c r="CC62" s="62"/>
      <c r="CD62" s="62"/>
      <c r="CE62" s="65" t="s">
        <v>12</v>
      </c>
      <c r="CF62" s="65">
        <v>0.0620928579752879</v>
      </c>
      <c r="CG62" s="65">
        <v>21.93</v>
      </c>
      <c r="CH62" s="65">
        <v>27.41</v>
      </c>
      <c r="CI62" s="65">
        <v>2.988</v>
      </c>
      <c r="CJ62" s="50"/>
      <c r="CK62" s="50"/>
      <c r="CL62" s="65" t="s">
        <v>12</v>
      </c>
      <c r="CM62" s="65">
        <f t="shared" si="101"/>
        <v>62.09</v>
      </c>
      <c r="CN62" s="65">
        <v>21.93</v>
      </c>
      <c r="CO62" s="65">
        <v>27.41</v>
      </c>
      <c r="CP62" s="65">
        <f t="shared" si="102"/>
        <v>29.88</v>
      </c>
      <c r="CQ62" s="50"/>
      <c r="CR62" s="50"/>
      <c r="CS62" s="65" t="s">
        <v>12</v>
      </c>
      <c r="CT62" s="65">
        <v>21.93</v>
      </c>
      <c r="CU62" s="65">
        <v>27.41</v>
      </c>
      <c r="CV62" s="65">
        <v>29.88</v>
      </c>
      <c r="CW62" s="66">
        <v>62.09</v>
      </c>
      <c r="CX62" s="65"/>
    </row>
    <row r="63" ht="35" customHeight="1" spans="1:102">
      <c r="A63" s="49" t="s">
        <v>108</v>
      </c>
      <c r="B63" s="49">
        <v>6.433</v>
      </c>
      <c r="C63" s="49">
        <v>4.266</v>
      </c>
      <c r="D63" s="49">
        <v>5.854</v>
      </c>
      <c r="E63" s="49">
        <v>-0.45</v>
      </c>
      <c r="F63" s="49">
        <v>-1.048</v>
      </c>
      <c r="G63" s="49">
        <v>-14.934</v>
      </c>
      <c r="H63" s="49">
        <v>4.699</v>
      </c>
      <c r="I63" s="49">
        <v>17.751</v>
      </c>
      <c r="J63" s="49">
        <v>4.787</v>
      </c>
      <c r="K63" s="49">
        <v>-7.326</v>
      </c>
      <c r="L63" s="49">
        <v>-4.801</v>
      </c>
      <c r="M63" s="49">
        <v>10.174</v>
      </c>
      <c r="N63" s="49">
        <v>1.841</v>
      </c>
      <c r="O63" s="49">
        <v>6.298</v>
      </c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62"/>
      <c r="CD63" s="62"/>
      <c r="CE63" s="65" t="s">
        <v>13</v>
      </c>
      <c r="CF63" s="65">
        <v>0.0689125230137361</v>
      </c>
      <c r="CG63" s="65">
        <v>20.84</v>
      </c>
      <c r="CH63" s="65">
        <v>32.69</v>
      </c>
      <c r="CI63" s="65">
        <v>2.857</v>
      </c>
      <c r="CJ63" s="50"/>
      <c r="CK63" s="50"/>
      <c r="CL63" s="65" t="s">
        <v>13</v>
      </c>
      <c r="CM63" s="65">
        <f t="shared" si="101"/>
        <v>68.91</v>
      </c>
      <c r="CN63" s="65">
        <v>20.84</v>
      </c>
      <c r="CO63" s="65">
        <v>32.69</v>
      </c>
      <c r="CP63" s="65">
        <f t="shared" si="102"/>
        <v>28.57</v>
      </c>
      <c r="CQ63" s="50"/>
      <c r="CR63" s="50"/>
      <c r="CS63" s="65" t="s">
        <v>13</v>
      </c>
      <c r="CT63" s="65">
        <v>20.84</v>
      </c>
      <c r="CU63" s="65">
        <v>32.69</v>
      </c>
      <c r="CV63" s="65">
        <v>28.57</v>
      </c>
      <c r="CW63" s="66">
        <v>68.91</v>
      </c>
      <c r="CX63" s="65"/>
    </row>
    <row r="64" ht="35" customHeight="1" spans="1:15">
      <c r="A64" s="49" t="s">
        <v>109</v>
      </c>
      <c r="B64" s="49">
        <v>0.692</v>
      </c>
      <c r="C64" s="49">
        <v>0.934</v>
      </c>
      <c r="D64" s="49">
        <v>1.129</v>
      </c>
      <c r="E64" s="49">
        <v>-0.096</v>
      </c>
      <c r="F64" s="49">
        <v>-0.414</v>
      </c>
      <c r="G64" s="49">
        <v>-10.925</v>
      </c>
      <c r="H64" s="49">
        <v>0.837</v>
      </c>
      <c r="I64" s="49">
        <v>2.186</v>
      </c>
      <c r="J64" s="49">
        <v>0.479</v>
      </c>
      <c r="K64" s="49">
        <v>-1.372</v>
      </c>
      <c r="L64" s="49">
        <v>-1.685</v>
      </c>
      <c r="M64" s="49">
        <v>1.887</v>
      </c>
      <c r="N64" s="49">
        <v>0.626</v>
      </c>
      <c r="O64" s="49">
        <v>2.525</v>
      </c>
    </row>
    <row r="65" ht="18.5" customHeight="1" spans="1:15">
      <c r="A65" s="49" t="s">
        <v>110</v>
      </c>
      <c r="B65" s="49">
        <v>3.934</v>
      </c>
      <c r="C65" s="49">
        <v>4.831</v>
      </c>
      <c r="D65" s="49">
        <v>3.034</v>
      </c>
      <c r="E65" s="49">
        <v>3.07</v>
      </c>
      <c r="F65" s="49">
        <v>3.271</v>
      </c>
      <c r="G65" s="49">
        <v>3.15</v>
      </c>
      <c r="H65" s="49">
        <v>1.637</v>
      </c>
      <c r="I65" s="49">
        <v>1.477</v>
      </c>
      <c r="J65" s="49">
        <v>1.96</v>
      </c>
      <c r="K65" s="49">
        <v>3.566</v>
      </c>
      <c r="L65" s="49">
        <v>2.697</v>
      </c>
      <c r="M65" s="49">
        <v>2.613</v>
      </c>
      <c r="N65" s="49">
        <v>2.741</v>
      </c>
      <c r="O65" s="49">
        <v>2.819</v>
      </c>
    </row>
    <row r="66" ht="18.5" customHeight="1" spans="1:15">
      <c r="A66" s="49" t="s">
        <v>111</v>
      </c>
      <c r="B66" s="49">
        <v>14.28</v>
      </c>
      <c r="C66" s="49">
        <v>11.36</v>
      </c>
      <c r="D66" s="49">
        <v>10.69</v>
      </c>
      <c r="E66" s="49">
        <v>14.32</v>
      </c>
      <c r="F66" s="49">
        <v>20.94</v>
      </c>
      <c r="G66" s="49">
        <v>38.32</v>
      </c>
      <c r="H66" s="49">
        <v>33.62</v>
      </c>
      <c r="I66" s="49">
        <v>19.75</v>
      </c>
      <c r="J66" s="49">
        <v>14.24</v>
      </c>
      <c r="K66" s="49">
        <v>17.3</v>
      </c>
      <c r="L66" s="49">
        <v>10.92</v>
      </c>
      <c r="M66" s="49">
        <v>8.91</v>
      </c>
      <c r="N66" s="49">
        <v>18.7</v>
      </c>
      <c r="O66" s="49">
        <v>11.43</v>
      </c>
    </row>
    <row r="67" ht="18.5" customHeight="1" spans="1:15">
      <c r="A67" s="49" t="s">
        <v>112</v>
      </c>
      <c r="B67" s="49">
        <v>6.842</v>
      </c>
      <c r="C67" s="49">
        <v>6.974</v>
      </c>
      <c r="D67" s="49">
        <v>5.084</v>
      </c>
      <c r="E67" s="49">
        <v>4.208</v>
      </c>
      <c r="F67" s="49">
        <v>4.837</v>
      </c>
      <c r="G67" s="49">
        <v>4.972</v>
      </c>
      <c r="H67" s="49">
        <v>3.639</v>
      </c>
      <c r="I67" s="49">
        <v>2.928</v>
      </c>
      <c r="J67" s="49">
        <v>3.122</v>
      </c>
      <c r="K67" s="49">
        <v>4.004</v>
      </c>
      <c r="L67" s="49">
        <v>3.924</v>
      </c>
      <c r="M67" s="49">
        <v>3.715</v>
      </c>
      <c r="N67" s="49">
        <v>3.634</v>
      </c>
      <c r="O67" s="49">
        <v>3.634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topLeftCell="BU2" workbookViewId="0">
      <selection activeCell="CD9" sqref="CD9:CD30"/>
    </sheetView>
  </sheetViews>
  <sheetFormatPr defaultColWidth="9" defaultRowHeight="27.75"/>
  <cols>
    <col min="1" max="1" width="124.033333333333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22.5" customHeight="1" spans="1:98">
      <c r="A2" s="43" t="s">
        <v>120</v>
      </c>
      <c r="B2" s="43">
        <v>7.548</v>
      </c>
      <c r="C2" s="43">
        <v>4.544</v>
      </c>
      <c r="D2" s="43">
        <v>5.343</v>
      </c>
      <c r="E2" s="43">
        <v>3.803</v>
      </c>
      <c r="F2" s="43">
        <v>1.968</v>
      </c>
      <c r="G2" s="43">
        <v>1.168</v>
      </c>
      <c r="H2" s="43">
        <v>3.444</v>
      </c>
      <c r="I2" s="43">
        <v>4.334</v>
      </c>
      <c r="J2" s="43">
        <v>5.762</v>
      </c>
      <c r="K2" s="43">
        <v>4.982</v>
      </c>
      <c r="L2" s="43">
        <v>2.415</v>
      </c>
      <c r="M2" s="43">
        <v>4.759</v>
      </c>
      <c r="N2" s="43">
        <v>2.684</v>
      </c>
      <c r="O2" s="43">
        <v>3.192</v>
      </c>
      <c r="Q2" s="50"/>
      <c r="R2" s="49">
        <f>(B2-MIN($B$2:$O$8)/(MAX($B$2:$O$8)-MIN($B$2:$O$8)))</f>
        <v>7.51459364731654</v>
      </c>
      <c r="S2" s="49">
        <f>(C2-MIN($B$2:$O$8)/(MAX($B$2:$O$8)-MIN($B$2:$O$8)))</f>
        <v>4.51059364731654</v>
      </c>
      <c r="T2" s="49">
        <f>(D2-MIN($B$2:$O$8)/(MAX($B$2:$O$8)-MIN($B$2:$O$8)))</f>
        <v>5.30959364731654</v>
      </c>
      <c r="U2" s="49">
        <f>(E2-MIN($B$2:$O$8)/(MAX($B$2:$O$8)-MIN($B$2:$O$8)))</f>
        <v>3.76959364731654</v>
      </c>
      <c r="V2" s="49">
        <f>(F2-MIN($B$2:$O$8)/(MAX($B$2:$O$8)-MIN($B$2:$O$8)))</f>
        <v>1.93459364731654</v>
      </c>
      <c r="W2" s="49">
        <f>(G2-MIN($B$2:$O$8)/(MAX($B$2:$O$8)-MIN($B$2:$O$8)))</f>
        <v>1.13459364731654</v>
      </c>
      <c r="X2" s="49">
        <f>(H2-MIN($B$2:$O$8)/(MAX($B$2:$O$8)-MIN($B$2:$O$8)))</f>
        <v>3.41059364731654</v>
      </c>
      <c r="Y2" s="49">
        <f>(I2-MIN($B$2:$O$8)/(MAX($B$2:$O$8)-MIN($B$2:$O$8)))</f>
        <v>4.30059364731654</v>
      </c>
      <c r="Z2" s="49">
        <f>(J2-MIN($B$2:$O$8)/(MAX($B$2:$O$8)-MIN($B$2:$O$8)))</f>
        <v>5.72859364731654</v>
      </c>
      <c r="AA2" s="49">
        <f>(K2-MIN($B$2:$O$8)/(MAX($B$2:$O$8)-MIN($B$2:$O$8)))</f>
        <v>4.94859364731654</v>
      </c>
      <c r="AB2" s="49">
        <f>(L2-MIN($B$2:$O$8)/(MAX($B$2:$O$8)-MIN($B$2:$O$8)))</f>
        <v>2.38159364731654</v>
      </c>
      <c r="AC2" s="49">
        <f>(M2-MIN($B$2:$O$8)/(MAX($B$2:$O$8)-MIN($B$2:$O$8)))</f>
        <v>4.72559364731654</v>
      </c>
      <c r="AD2" s="49">
        <f>(N2-MIN($B$2:$O$8)/(MAX($B$2:$O$8)-MIN($B$2:$O$8)))</f>
        <v>2.65059364731654</v>
      </c>
      <c r="AE2" s="49">
        <f>(O2-MIN($B$2:$O$8)/(MAX($B$2:$O$8)-MIN($B$2:$O$8)))</f>
        <v>3.15859364731654</v>
      </c>
      <c r="AF2" s="50"/>
      <c r="AG2" s="49">
        <f t="shared" ref="AG2:AT2" si="0">R2+0.0001</f>
        <v>7.51469364731654</v>
      </c>
      <c r="AH2" s="49">
        <f t="shared" si="0"/>
        <v>4.51069364731654</v>
      </c>
      <c r="AI2" s="49">
        <f t="shared" si="0"/>
        <v>5.30969364731654</v>
      </c>
      <c r="AJ2" s="49">
        <f t="shared" si="0"/>
        <v>3.76969364731654</v>
      </c>
      <c r="AK2" s="49">
        <f t="shared" si="0"/>
        <v>1.93469364731654</v>
      </c>
      <c r="AL2" s="49">
        <f t="shared" si="0"/>
        <v>1.13469364731654</v>
      </c>
      <c r="AM2" s="49">
        <f t="shared" si="0"/>
        <v>3.41069364731654</v>
      </c>
      <c r="AN2" s="49">
        <f t="shared" si="0"/>
        <v>4.30069364731654</v>
      </c>
      <c r="AO2" s="49">
        <f t="shared" si="0"/>
        <v>5.72869364731654</v>
      </c>
      <c r="AP2" s="49">
        <f t="shared" si="0"/>
        <v>4.94869364731654</v>
      </c>
      <c r="AQ2" s="49">
        <f t="shared" si="0"/>
        <v>2.38169364731654</v>
      </c>
      <c r="AR2" s="49">
        <f t="shared" si="0"/>
        <v>4.72569364731654</v>
      </c>
      <c r="AS2" s="49">
        <f t="shared" si="0"/>
        <v>2.65069364731654</v>
      </c>
      <c r="AT2" s="49">
        <f t="shared" si="0"/>
        <v>3.15869364731654</v>
      </c>
      <c r="AU2" s="49">
        <f t="shared" ref="AU2:AU8" si="1">SUM(AG2:AT2)</f>
        <v>55.4797110624315</v>
      </c>
      <c r="AV2" s="50"/>
      <c r="AW2" s="49">
        <f t="shared" ref="AW2:BJ2" si="2">AG2/$AU$9</f>
        <v>0.0378537988141734</v>
      </c>
      <c r="AX2" s="49">
        <f t="shared" si="2"/>
        <v>0.022721736620476</v>
      </c>
      <c r="AY2" s="49">
        <f t="shared" si="2"/>
        <v>0.0267465427765227</v>
      </c>
      <c r="AZ2" s="49">
        <f t="shared" si="2"/>
        <v>0.0189890941153063</v>
      </c>
      <c r="BA2" s="49">
        <f t="shared" si="2"/>
        <v>0.00974564067807764</v>
      </c>
      <c r="BB2" s="49">
        <f t="shared" si="2"/>
        <v>0.00571579721770548</v>
      </c>
      <c r="BC2" s="49">
        <f t="shared" si="2"/>
        <v>0.0171807018624643</v>
      </c>
      <c r="BD2" s="49">
        <f t="shared" si="2"/>
        <v>0.0216639027121283</v>
      </c>
      <c r="BE2" s="49">
        <f t="shared" si="2"/>
        <v>0.0288571732888926</v>
      </c>
      <c r="BF2" s="49">
        <f t="shared" si="2"/>
        <v>0.0249280759150297</v>
      </c>
      <c r="BG2" s="49">
        <f t="shared" si="2"/>
        <v>0.0119973157115606</v>
      </c>
      <c r="BH2" s="49">
        <f t="shared" si="2"/>
        <v>0.023804757050451</v>
      </c>
      <c r="BI2" s="49">
        <f t="shared" si="2"/>
        <v>0.0133523505751107</v>
      </c>
      <c r="BJ2" s="49">
        <f t="shared" si="2"/>
        <v>0.015911301172447</v>
      </c>
      <c r="BK2" s="49"/>
      <c r="BL2" s="49">
        <f t="shared" ref="BL2:BY2" si="3">AW2*LN(AW2)</f>
        <v>-0.123934243505877</v>
      </c>
      <c r="BM2" s="49">
        <f t="shared" si="3"/>
        <v>-0.0859888956163016</v>
      </c>
      <c r="BN2" s="49">
        <f t="shared" si="3"/>
        <v>-0.0968585941813459</v>
      </c>
      <c r="BO2" s="49">
        <f t="shared" si="3"/>
        <v>-0.0752706889800666</v>
      </c>
      <c r="BP2" s="49">
        <f t="shared" si="3"/>
        <v>-0.0451314305006364</v>
      </c>
      <c r="BQ2" s="49">
        <f t="shared" si="3"/>
        <v>-0.0295193575964879</v>
      </c>
      <c r="BR2" s="49">
        <f t="shared" si="3"/>
        <v>-0.0698218313453042</v>
      </c>
      <c r="BS2" s="49">
        <f t="shared" si="3"/>
        <v>-0.0830184121435843</v>
      </c>
      <c r="BT2" s="49">
        <f t="shared" si="3"/>
        <v>-0.102310126259251</v>
      </c>
      <c r="BU2" s="49">
        <f t="shared" si="3"/>
        <v>-0.0920284875976747</v>
      </c>
      <c r="BV2" s="49">
        <f t="shared" si="3"/>
        <v>-0.0530649953370768</v>
      </c>
      <c r="BW2" s="49">
        <f t="shared" si="3"/>
        <v>-0.0889790834799666</v>
      </c>
      <c r="BX2" s="49">
        <f t="shared" si="3"/>
        <v>-0.0576295840983954</v>
      </c>
      <c r="BY2" s="49">
        <f t="shared" si="3"/>
        <v>-0.0658843329957145</v>
      </c>
      <c r="BZ2" s="49">
        <f t="shared" ref="BZ2:BZ8" si="4">SUM(BL2:BY2)</f>
        <v>-1.06944006363768</v>
      </c>
      <c r="CA2" s="49"/>
      <c r="CB2" s="49"/>
      <c r="CC2" s="50"/>
      <c r="CD2" s="49"/>
      <c r="CE2" s="49"/>
      <c r="CF2" s="49">
        <f t="shared" ref="CF2:CS2" si="5">AW2*$CD$9</f>
        <v>0.00736782494123061</v>
      </c>
      <c r="CG2" s="49">
        <f t="shared" si="5"/>
        <v>0.00442253573022461</v>
      </c>
      <c r="CH2" s="49">
        <f t="shared" si="5"/>
        <v>0.00520591991118127</v>
      </c>
      <c r="CI2" s="49">
        <f t="shared" si="5"/>
        <v>0.00369601798543252</v>
      </c>
      <c r="CJ2" s="49">
        <f t="shared" si="5"/>
        <v>0.00189688159988124</v>
      </c>
      <c r="CK2" s="49">
        <f t="shared" si="5"/>
        <v>0.00111251696312865</v>
      </c>
      <c r="CL2" s="49">
        <f t="shared" si="5"/>
        <v>0.00334403435468979</v>
      </c>
      <c r="CM2" s="49">
        <f t="shared" si="5"/>
        <v>0.00421664001307705</v>
      </c>
      <c r="CN2" s="49">
        <f t="shared" si="5"/>
        <v>0.00561673088968044</v>
      </c>
      <c r="CO2" s="49">
        <f t="shared" si="5"/>
        <v>0.00485197536884666</v>
      </c>
      <c r="CP2" s="49">
        <f t="shared" si="5"/>
        <v>0.00233514534066676</v>
      </c>
      <c r="CQ2" s="49">
        <f t="shared" si="5"/>
        <v>0.00463333372635187</v>
      </c>
      <c r="CR2" s="49">
        <f t="shared" si="5"/>
        <v>0.00259888794977482</v>
      </c>
      <c r="CS2" s="49">
        <f t="shared" si="5"/>
        <v>0.00309695949411272</v>
      </c>
      <c r="CT2" s="59">
        <v>2014</v>
      </c>
    </row>
    <row r="3" ht="22.5" customHeight="1" spans="1:98">
      <c r="A3" s="43" t="s">
        <v>121</v>
      </c>
      <c r="B3" s="43">
        <v>2.862</v>
      </c>
      <c r="C3" s="43">
        <v>2.117</v>
      </c>
      <c r="D3" s="43">
        <v>1.358</v>
      </c>
      <c r="E3" s="43">
        <v>0.676</v>
      </c>
      <c r="F3" s="43">
        <v>0.827</v>
      </c>
      <c r="G3" s="43">
        <v>0.465</v>
      </c>
      <c r="H3" s="43">
        <v>0.784</v>
      </c>
      <c r="I3" s="43">
        <v>0.733</v>
      </c>
      <c r="J3" s="43">
        <v>1.099</v>
      </c>
      <c r="K3" s="43">
        <v>0.735</v>
      </c>
      <c r="L3" s="43">
        <v>0.426</v>
      </c>
      <c r="M3" s="43">
        <v>0.587</v>
      </c>
      <c r="N3" s="43">
        <v>0.47</v>
      </c>
      <c r="O3" s="43">
        <v>0.46</v>
      </c>
      <c r="Q3" s="50"/>
      <c r="R3" s="49">
        <f>(B3-MIN($B$2:$O$8)/(MAX($B$2:$O$8)-MIN($B$2:$O$8)))</f>
        <v>2.82859364731654</v>
      </c>
      <c r="S3" s="49">
        <f>(C3-MIN($B$2:$O$8)/(MAX($B$2:$O$8)-MIN($B$2:$O$8)))</f>
        <v>2.08359364731654</v>
      </c>
      <c r="T3" s="49">
        <f>(D3-MIN($B$2:$O$8)/(MAX($B$2:$O$8)-MIN($B$2:$O$8)))</f>
        <v>1.32459364731654</v>
      </c>
      <c r="U3" s="49">
        <f>(E3-MIN($B$2:$O$8)/(MAX($B$2:$O$8)-MIN($B$2:$O$8)))</f>
        <v>0.642593647316539</v>
      </c>
      <c r="V3" s="49">
        <f>(F3-MIN($B$2:$O$8)/(MAX($B$2:$O$8)-MIN($B$2:$O$8)))</f>
        <v>0.793593647316539</v>
      </c>
      <c r="W3" s="49">
        <f>(G3-MIN($B$2:$O$8)/(MAX($B$2:$O$8)-MIN($B$2:$O$8)))</f>
        <v>0.431593647316539</v>
      </c>
      <c r="X3" s="49">
        <f>(H3-MIN($B$2:$O$8)/(MAX($B$2:$O$8)-MIN($B$2:$O$8)))</f>
        <v>0.750593647316539</v>
      </c>
      <c r="Y3" s="49">
        <f>(I3-MIN($B$2:$O$8)/(MAX($B$2:$O$8)-MIN($B$2:$O$8)))</f>
        <v>0.699593647316539</v>
      </c>
      <c r="Z3" s="49">
        <f>(J3-MIN($B$2:$O$8)/(MAX($B$2:$O$8)-MIN($B$2:$O$8)))</f>
        <v>1.06559364731654</v>
      </c>
      <c r="AA3" s="49">
        <f>(K3-MIN($B$2:$O$8)/(MAX($B$2:$O$8)-MIN($B$2:$O$8)))</f>
        <v>0.701593647316539</v>
      </c>
      <c r="AB3" s="49">
        <f>(L3-MIN($B$2:$O$8)/(MAX($B$2:$O$8)-MIN($B$2:$O$8)))</f>
        <v>0.392593647316539</v>
      </c>
      <c r="AC3" s="49">
        <f>(M3-MIN($B$2:$O$8)/(MAX($B$2:$O$8)-MIN($B$2:$O$8)))</f>
        <v>0.553593647316539</v>
      </c>
      <c r="AD3" s="49">
        <f>(N3-MIN($B$2:$O$8)/(MAX($B$2:$O$8)-MIN($B$2:$O$8)))</f>
        <v>0.436593647316539</v>
      </c>
      <c r="AE3" s="49">
        <f>(O3-MIN($B$2:$O$8)/(MAX($B$2:$O$8)-MIN($B$2:$O$8)))</f>
        <v>0.426593647316539</v>
      </c>
      <c r="AF3" s="50"/>
      <c r="AG3" s="49">
        <f t="shared" ref="AG3:AT3" si="6">R3+0.0001</f>
        <v>2.82869364731654</v>
      </c>
      <c r="AH3" s="49">
        <f t="shared" si="6"/>
        <v>2.08369364731654</v>
      </c>
      <c r="AI3" s="49">
        <f t="shared" si="6"/>
        <v>1.32469364731654</v>
      </c>
      <c r="AJ3" s="49">
        <f t="shared" si="6"/>
        <v>0.642693647316539</v>
      </c>
      <c r="AK3" s="49">
        <f t="shared" si="6"/>
        <v>0.793693647316539</v>
      </c>
      <c r="AL3" s="49">
        <f t="shared" si="6"/>
        <v>0.431693647316539</v>
      </c>
      <c r="AM3" s="49">
        <f t="shared" si="6"/>
        <v>0.750693647316539</v>
      </c>
      <c r="AN3" s="49">
        <f t="shared" si="6"/>
        <v>0.699693647316539</v>
      </c>
      <c r="AO3" s="49">
        <f t="shared" si="6"/>
        <v>1.06569364731654</v>
      </c>
      <c r="AP3" s="49">
        <f t="shared" si="6"/>
        <v>0.701693647316539</v>
      </c>
      <c r="AQ3" s="49">
        <f t="shared" si="6"/>
        <v>0.392693647316539</v>
      </c>
      <c r="AR3" s="49">
        <f t="shared" si="6"/>
        <v>0.553693647316539</v>
      </c>
      <c r="AS3" s="49">
        <f t="shared" si="6"/>
        <v>0.436693647316539</v>
      </c>
      <c r="AT3" s="49">
        <f t="shared" si="6"/>
        <v>0.426693647316539</v>
      </c>
      <c r="AU3" s="49">
        <f t="shared" si="1"/>
        <v>13.1327110624315</v>
      </c>
      <c r="AV3" s="50"/>
      <c r="AW3" s="49">
        <f t="shared" ref="AW3:BJ3" si="7">AG3/$AU$9</f>
        <v>0.0142489907450435</v>
      </c>
      <c r="AX3" s="49">
        <f t="shared" si="7"/>
        <v>0.010496199022572</v>
      </c>
      <c r="AY3" s="49">
        <f t="shared" si="7"/>
        <v>0.00667288503954387</v>
      </c>
      <c r="AZ3" s="49">
        <f t="shared" si="7"/>
        <v>0.0032374434895766</v>
      </c>
      <c r="BA3" s="49">
        <f t="shared" si="7"/>
        <v>0.00399807644272185</v>
      </c>
      <c r="BB3" s="49">
        <f t="shared" si="7"/>
        <v>0.00217457227690345</v>
      </c>
      <c r="BC3" s="49">
        <f t="shared" si="7"/>
        <v>0.00378147235672685</v>
      </c>
      <c r="BD3" s="49">
        <f t="shared" si="7"/>
        <v>0.00352456983612812</v>
      </c>
      <c r="BE3" s="49">
        <f t="shared" si="7"/>
        <v>0.00536822321924838</v>
      </c>
      <c r="BF3" s="49">
        <f t="shared" si="7"/>
        <v>0.00353464444477905</v>
      </c>
      <c r="BG3" s="49">
        <f t="shared" si="7"/>
        <v>0.00197811740821031</v>
      </c>
      <c r="BH3" s="49">
        <f t="shared" si="7"/>
        <v>0.0027891234046102</v>
      </c>
      <c r="BI3" s="49">
        <f t="shared" si="7"/>
        <v>0.00219975879853077</v>
      </c>
      <c r="BJ3" s="49">
        <f t="shared" si="7"/>
        <v>0.00214938575527612</v>
      </c>
      <c r="BK3" s="49"/>
      <c r="BL3" s="49">
        <f t="shared" ref="BL3:BY3" si="8">AW3*LN(AW3)</f>
        <v>-0.0605734456828498</v>
      </c>
      <c r="BM3" s="49">
        <f t="shared" si="8"/>
        <v>-0.0478284718208516</v>
      </c>
      <c r="BN3" s="49">
        <f t="shared" si="8"/>
        <v>-0.0334291720204974</v>
      </c>
      <c r="BO3" s="49">
        <f t="shared" si="8"/>
        <v>-0.0185601706339898</v>
      </c>
      <c r="BP3" s="49">
        <f t="shared" si="8"/>
        <v>-0.0220771459198093</v>
      </c>
      <c r="BQ3" s="49">
        <f t="shared" si="8"/>
        <v>-0.0133321358140756</v>
      </c>
      <c r="BR3" s="49">
        <f t="shared" si="8"/>
        <v>-0.0210916984065672</v>
      </c>
      <c r="BS3" s="49">
        <f t="shared" si="8"/>
        <v>-0.0199067594464942</v>
      </c>
      <c r="BT3" s="49">
        <f t="shared" si="8"/>
        <v>-0.0280610893622116</v>
      </c>
      <c r="BU3" s="49">
        <f t="shared" si="8"/>
        <v>-0.0199535718111957</v>
      </c>
      <c r="BV3" s="49">
        <f t="shared" si="8"/>
        <v>-0.0123149869055219</v>
      </c>
      <c r="BW3" s="49">
        <f t="shared" si="8"/>
        <v>-0.0164057017505524</v>
      </c>
      <c r="BX3" s="49">
        <f t="shared" si="8"/>
        <v>-0.0134612206255571</v>
      </c>
      <c r="BY3" s="49">
        <f t="shared" si="8"/>
        <v>-0.013202759278533</v>
      </c>
      <c r="BZ3" s="49">
        <f t="shared" si="4"/>
        <v>-0.340198329478707</v>
      </c>
      <c r="CA3" s="49"/>
      <c r="CB3" s="49"/>
      <c r="CC3" s="50"/>
      <c r="CD3" s="49"/>
      <c r="CE3" s="49"/>
      <c r="CF3" s="49">
        <f t="shared" ref="CF3:CS3" si="9">AW3*$CD$9</f>
        <v>0.00277340908145227</v>
      </c>
      <c r="CG3" s="49">
        <f t="shared" si="9"/>
        <v>0.00204296951347642</v>
      </c>
      <c r="CH3" s="49">
        <f t="shared" si="9"/>
        <v>0.00129880356435739</v>
      </c>
      <c r="CI3" s="49">
        <f t="shared" si="9"/>
        <v>0.000630132711525799</v>
      </c>
      <c r="CJ3" s="49">
        <f t="shared" si="9"/>
        <v>0.000778181536712852</v>
      </c>
      <c r="CK3" s="49">
        <f t="shared" si="9"/>
        <v>0.000423256538582301</v>
      </c>
      <c r="CL3" s="49">
        <f t="shared" si="9"/>
        <v>0.0007360219374874</v>
      </c>
      <c r="CM3" s="49">
        <f t="shared" si="9"/>
        <v>0.000686018691894422</v>
      </c>
      <c r="CN3" s="49">
        <f t="shared" si="9"/>
        <v>0.00104486551320874</v>
      </c>
      <c r="CO3" s="49">
        <f t="shared" si="9"/>
        <v>0.000687979603486303</v>
      </c>
      <c r="CP3" s="49">
        <f t="shared" si="9"/>
        <v>0.000385018762540612</v>
      </c>
      <c r="CQ3" s="49">
        <f t="shared" si="9"/>
        <v>0.000542872145687072</v>
      </c>
      <c r="CR3" s="49">
        <f t="shared" si="9"/>
        <v>0.000428158817562005</v>
      </c>
      <c r="CS3" s="49">
        <f t="shared" si="9"/>
        <v>0.000418354259602598</v>
      </c>
      <c r="CT3" s="59">
        <v>2014</v>
      </c>
    </row>
    <row r="4" ht="22.5" customHeight="1" spans="1:98">
      <c r="A4" s="43" t="s">
        <v>122</v>
      </c>
      <c r="B4" s="43">
        <v>3.9228</v>
      </c>
      <c r="C4" s="43">
        <v>5.6024</v>
      </c>
      <c r="D4" s="43">
        <v>2.5786</v>
      </c>
      <c r="E4" s="43">
        <v>1.9861</v>
      </c>
      <c r="F4" s="43">
        <v>4.887</v>
      </c>
      <c r="G4" s="43">
        <v>4.9375</v>
      </c>
      <c r="H4" s="43">
        <v>1.9494</v>
      </c>
      <c r="I4" s="43">
        <v>1.35</v>
      </c>
      <c r="J4" s="43">
        <v>1.5522</v>
      </c>
      <c r="K4" s="43">
        <v>1.7833</v>
      </c>
      <c r="L4" s="43">
        <v>1.789</v>
      </c>
      <c r="M4" s="43">
        <v>1.3986</v>
      </c>
      <c r="N4" s="43">
        <v>1.7651</v>
      </c>
      <c r="O4" s="43">
        <v>1.8539</v>
      </c>
      <c r="Q4" s="50"/>
      <c r="R4" s="49">
        <f>(B4-MIN($B$2:$O$8)/(MAX($B$2:$O$8)-MIN($B$2:$O$8)))</f>
        <v>3.88939364731654</v>
      </c>
      <c r="S4" s="49">
        <f>(C4-MIN($B$2:$O$8)/(MAX($B$2:$O$8)-MIN($B$2:$O$8)))</f>
        <v>5.56899364731654</v>
      </c>
      <c r="T4" s="49">
        <f>(D4-MIN($B$2:$O$8)/(MAX($B$2:$O$8)-MIN($B$2:$O$8)))</f>
        <v>2.54519364731654</v>
      </c>
      <c r="U4" s="49">
        <f>(E4-MIN($B$2:$O$8)/(MAX($B$2:$O$8)-MIN($B$2:$O$8)))</f>
        <v>1.95269364731654</v>
      </c>
      <c r="V4" s="49">
        <f>(F4-MIN($B$2:$O$8)/(MAX($B$2:$O$8)-MIN($B$2:$O$8)))</f>
        <v>4.85359364731654</v>
      </c>
      <c r="W4" s="49">
        <f>(G4-MIN($B$2:$O$8)/(MAX($B$2:$O$8)-MIN($B$2:$O$8)))</f>
        <v>4.90409364731654</v>
      </c>
      <c r="X4" s="49">
        <f>(H4-MIN($B$2:$O$8)/(MAX($B$2:$O$8)-MIN($B$2:$O$8)))</f>
        <v>1.91599364731654</v>
      </c>
      <c r="Y4" s="49">
        <f>(I4-MIN($B$2:$O$8)/(MAX($B$2:$O$8)-MIN($B$2:$O$8)))</f>
        <v>1.31659364731654</v>
      </c>
      <c r="Z4" s="49">
        <f>(J4-MIN($B$2:$O$8)/(MAX($B$2:$O$8)-MIN($B$2:$O$8)))</f>
        <v>1.51879364731654</v>
      </c>
      <c r="AA4" s="49">
        <f>(K4-MIN($B$2:$O$8)/(MAX($B$2:$O$8)-MIN($B$2:$O$8)))</f>
        <v>1.74989364731654</v>
      </c>
      <c r="AB4" s="49">
        <f>(L4-MIN($B$2:$O$8)/(MAX($B$2:$O$8)-MIN($B$2:$O$8)))</f>
        <v>1.75559364731654</v>
      </c>
      <c r="AC4" s="49">
        <f>(M4-MIN($B$2:$O$8)/(MAX($B$2:$O$8)-MIN($B$2:$O$8)))</f>
        <v>1.36519364731654</v>
      </c>
      <c r="AD4" s="49">
        <f>(N4-MIN($B$2:$O$8)/(MAX($B$2:$O$8)-MIN($B$2:$O$8)))</f>
        <v>1.73169364731654</v>
      </c>
      <c r="AE4" s="49">
        <f>(O4-MIN($B$2:$O$8)/(MAX($B$2:$O$8)-MIN($B$2:$O$8)))</f>
        <v>1.82049364731654</v>
      </c>
      <c r="AF4" s="50"/>
      <c r="AG4" s="49">
        <f t="shared" ref="AG4:AT4" si="10">R4+0.0001</f>
        <v>3.88949364731654</v>
      </c>
      <c r="AH4" s="49">
        <f t="shared" si="10"/>
        <v>5.56909364731654</v>
      </c>
      <c r="AI4" s="49">
        <f t="shared" si="10"/>
        <v>2.54529364731654</v>
      </c>
      <c r="AJ4" s="49">
        <f t="shared" si="10"/>
        <v>1.95279364731654</v>
      </c>
      <c r="AK4" s="49">
        <f t="shared" si="10"/>
        <v>4.85369364731654</v>
      </c>
      <c r="AL4" s="49">
        <f t="shared" si="10"/>
        <v>4.90419364731654</v>
      </c>
      <c r="AM4" s="49">
        <f t="shared" si="10"/>
        <v>1.91609364731654</v>
      </c>
      <c r="AN4" s="49">
        <f t="shared" si="10"/>
        <v>1.31669364731654</v>
      </c>
      <c r="AO4" s="49">
        <f t="shared" si="10"/>
        <v>1.51889364731654</v>
      </c>
      <c r="AP4" s="49">
        <f t="shared" si="10"/>
        <v>1.74999364731654</v>
      </c>
      <c r="AQ4" s="49">
        <f t="shared" si="10"/>
        <v>1.75569364731654</v>
      </c>
      <c r="AR4" s="49">
        <f t="shared" si="10"/>
        <v>1.36529364731654</v>
      </c>
      <c r="AS4" s="49">
        <f t="shared" si="10"/>
        <v>1.73179364731654</v>
      </c>
      <c r="AT4" s="49">
        <f t="shared" si="10"/>
        <v>1.82059364731654</v>
      </c>
      <c r="AU4" s="49">
        <f t="shared" si="1"/>
        <v>36.8896110624315</v>
      </c>
      <c r="AV4" s="50"/>
      <c r="AW4" s="49">
        <f t="shared" ref="AW4:BJ4" si="11">AG4/$AU$9</f>
        <v>0.019592563173497</v>
      </c>
      <c r="AX4" s="49">
        <f t="shared" si="11"/>
        <v>0.0280532195185483</v>
      </c>
      <c r="AY4" s="49">
        <f t="shared" si="11"/>
        <v>0.0128214186992067</v>
      </c>
      <c r="AZ4" s="49">
        <f t="shared" si="11"/>
        <v>0.00983681588636856</v>
      </c>
      <c r="BA4" s="49">
        <f t="shared" si="11"/>
        <v>0.0244495320041105</v>
      </c>
      <c r="BB4" s="49">
        <f t="shared" si="11"/>
        <v>0.0247039158725465</v>
      </c>
      <c r="BC4" s="49">
        <f t="shared" si="11"/>
        <v>0.00965194681762398</v>
      </c>
      <c r="BD4" s="49">
        <f t="shared" si="11"/>
        <v>0.00663258660494015</v>
      </c>
      <c r="BE4" s="49">
        <f t="shared" si="11"/>
        <v>0.00765112953954921</v>
      </c>
      <c r="BF4" s="49">
        <f t="shared" si="11"/>
        <v>0.00881525056916422</v>
      </c>
      <c r="BG4" s="49">
        <f t="shared" si="11"/>
        <v>0.00884396320381937</v>
      </c>
      <c r="BH4" s="49">
        <f t="shared" si="11"/>
        <v>0.00687739959515775</v>
      </c>
      <c r="BI4" s="49">
        <f t="shared" si="11"/>
        <v>0.00872357163044075</v>
      </c>
      <c r="BJ4" s="49">
        <f t="shared" si="11"/>
        <v>0.00917088425454206</v>
      </c>
      <c r="BK4" s="49"/>
      <c r="BL4" s="49">
        <f t="shared" ref="BL4:BY4" si="12">AW4*LN(AW4)</f>
        <v>-0.077049816104866</v>
      </c>
      <c r="BM4" s="49">
        <f t="shared" si="12"/>
        <v>-0.100252440553428</v>
      </c>
      <c r="BN4" s="49">
        <f t="shared" si="12"/>
        <v>-0.0558582821068196</v>
      </c>
      <c r="BO4" s="49">
        <f t="shared" si="12"/>
        <v>-0.0454620566037678</v>
      </c>
      <c r="BP4" s="49">
        <f t="shared" si="12"/>
        <v>-0.0907357389919834</v>
      </c>
      <c r="BQ4" s="49">
        <f t="shared" si="12"/>
        <v>-0.0914240915466358</v>
      </c>
      <c r="BR4" s="49">
        <f t="shared" si="12"/>
        <v>-0.0447907823311494</v>
      </c>
      <c r="BS4" s="49">
        <f t="shared" si="12"/>
        <v>-0.0332674653379799</v>
      </c>
      <c r="BT4" s="49">
        <f t="shared" si="12"/>
        <v>-0.0372832043575983</v>
      </c>
      <c r="BU4" s="49">
        <f t="shared" si="12"/>
        <v>-0.0417073485277885</v>
      </c>
      <c r="BV4" s="49">
        <f t="shared" si="12"/>
        <v>-0.0418144364685612</v>
      </c>
      <c r="BW4" s="49">
        <f t="shared" si="12"/>
        <v>-0.0342461121363669</v>
      </c>
      <c r="BX4" s="49">
        <f t="shared" si="12"/>
        <v>-0.0413647910736984</v>
      </c>
      <c r="BY4" s="49">
        <f t="shared" si="12"/>
        <v>-0.0430272354573812</v>
      </c>
      <c r="BZ4" s="49">
        <f t="shared" si="4"/>
        <v>-0.778283801598025</v>
      </c>
      <c r="CA4" s="49"/>
      <c r="CB4" s="49"/>
      <c r="CC4" s="50"/>
      <c r="CD4" s="49"/>
      <c r="CE4" s="49"/>
      <c r="CF4" s="49">
        <f t="shared" ref="CF4:CS4" si="13">AW4*$CD$9</f>
        <v>0.00381347658978622</v>
      </c>
      <c r="CG4" s="49">
        <f t="shared" si="13"/>
        <v>0.0054602501446483</v>
      </c>
      <c r="CH4" s="49">
        <f t="shared" si="13"/>
        <v>0.00249554790888267</v>
      </c>
      <c r="CI4" s="49">
        <f t="shared" si="13"/>
        <v>0.00191462784978777</v>
      </c>
      <c r="CJ4" s="49">
        <f t="shared" si="13"/>
        <v>0.00475883206823228</v>
      </c>
      <c r="CK4" s="49">
        <f t="shared" si="13"/>
        <v>0.00480834508592729</v>
      </c>
      <c r="CL4" s="49">
        <f t="shared" si="13"/>
        <v>0.00187864512207675</v>
      </c>
      <c r="CM4" s="49">
        <f t="shared" si="13"/>
        <v>0.00129095991798986</v>
      </c>
      <c r="CN4" s="49">
        <f t="shared" si="13"/>
        <v>0.00148920807992908</v>
      </c>
      <c r="CO4" s="49">
        <f t="shared" si="13"/>
        <v>0.00171579141437099</v>
      </c>
      <c r="CP4" s="49">
        <f t="shared" si="13"/>
        <v>0.00172138001240785</v>
      </c>
      <c r="CQ4" s="49">
        <f t="shared" si="13"/>
        <v>0.00133861006967258</v>
      </c>
      <c r="CR4" s="49">
        <f t="shared" si="13"/>
        <v>0.00169794711888487</v>
      </c>
      <c r="CS4" s="49">
        <f t="shared" si="13"/>
        <v>0.00178501159356441</v>
      </c>
      <c r="CT4" s="59">
        <v>2014</v>
      </c>
    </row>
    <row r="5" ht="22.5" customHeight="1" spans="1:98">
      <c r="A5" s="43" t="s">
        <v>123</v>
      </c>
      <c r="B5" s="43">
        <v>2.654</v>
      </c>
      <c r="C5" s="43">
        <v>2.619</v>
      </c>
      <c r="D5" s="43">
        <v>2.619</v>
      </c>
      <c r="E5" s="43">
        <v>2.427</v>
      </c>
      <c r="F5" s="43">
        <v>2.562</v>
      </c>
      <c r="G5" s="43">
        <v>2.573</v>
      </c>
      <c r="H5" s="43">
        <v>2.543</v>
      </c>
      <c r="I5" s="43">
        <v>2.325</v>
      </c>
      <c r="J5" s="43">
        <v>2.668</v>
      </c>
      <c r="K5" s="43">
        <v>2.336</v>
      </c>
      <c r="L5" s="43">
        <v>2.361</v>
      </c>
      <c r="M5" s="43">
        <v>2.088</v>
      </c>
      <c r="N5" s="43">
        <v>2.539</v>
      </c>
      <c r="O5" s="43">
        <v>2.126</v>
      </c>
      <c r="Q5" s="50"/>
      <c r="R5" s="49">
        <f>(B5-MIN($B$2:$O$8)/(MAX($B$2:$O$8)-MIN($B$2:$O$8)))</f>
        <v>2.62059364731654</v>
      </c>
      <c r="S5" s="49">
        <f>(C5-MIN($B$2:$O$8)/(MAX($B$2:$O$8)-MIN($B$2:$O$8)))</f>
        <v>2.58559364731654</v>
      </c>
      <c r="T5" s="49">
        <f>(D5-MIN($B$2:$O$8)/(MAX($B$2:$O$8)-MIN($B$2:$O$8)))</f>
        <v>2.58559364731654</v>
      </c>
      <c r="U5" s="49">
        <f>(E5-MIN($B$2:$O$8)/(MAX($B$2:$O$8)-MIN($B$2:$O$8)))</f>
        <v>2.39359364731654</v>
      </c>
      <c r="V5" s="49">
        <f>(F5-MIN($B$2:$O$8)/(MAX($B$2:$O$8)-MIN($B$2:$O$8)))</f>
        <v>2.52859364731654</v>
      </c>
      <c r="W5" s="49">
        <f>(G5-MIN($B$2:$O$8)/(MAX($B$2:$O$8)-MIN($B$2:$O$8)))</f>
        <v>2.53959364731654</v>
      </c>
      <c r="X5" s="49">
        <f>(H5-MIN($B$2:$O$8)/(MAX($B$2:$O$8)-MIN($B$2:$O$8)))</f>
        <v>2.50959364731654</v>
      </c>
      <c r="Y5" s="49">
        <f>(I5-MIN($B$2:$O$8)/(MAX($B$2:$O$8)-MIN($B$2:$O$8)))</f>
        <v>2.29159364731654</v>
      </c>
      <c r="Z5" s="49">
        <f>(J5-MIN($B$2:$O$8)/(MAX($B$2:$O$8)-MIN($B$2:$O$8)))</f>
        <v>2.63459364731654</v>
      </c>
      <c r="AA5" s="49">
        <f>(K5-MIN($B$2:$O$8)/(MAX($B$2:$O$8)-MIN($B$2:$O$8)))</f>
        <v>2.30259364731654</v>
      </c>
      <c r="AB5" s="49">
        <f>(L5-MIN($B$2:$O$8)/(MAX($B$2:$O$8)-MIN($B$2:$O$8)))</f>
        <v>2.32759364731654</v>
      </c>
      <c r="AC5" s="49">
        <f>(M5-MIN($B$2:$O$8)/(MAX($B$2:$O$8)-MIN($B$2:$O$8)))</f>
        <v>2.05459364731654</v>
      </c>
      <c r="AD5" s="49">
        <f>(N5-MIN($B$2:$O$8)/(MAX($B$2:$O$8)-MIN($B$2:$O$8)))</f>
        <v>2.50559364731654</v>
      </c>
      <c r="AE5" s="49">
        <f>(O5-MIN($B$2:$O$8)/(MAX($B$2:$O$8)-MIN($B$2:$O$8)))</f>
        <v>2.09259364731654</v>
      </c>
      <c r="AF5" s="50"/>
      <c r="AG5" s="49">
        <f t="shared" ref="AG5:AT5" si="14">R5+0.0001</f>
        <v>2.62069364731654</v>
      </c>
      <c r="AH5" s="49">
        <f t="shared" si="14"/>
        <v>2.58569364731654</v>
      </c>
      <c r="AI5" s="49">
        <f t="shared" si="14"/>
        <v>2.58569364731654</v>
      </c>
      <c r="AJ5" s="49">
        <f t="shared" si="14"/>
        <v>2.39369364731654</v>
      </c>
      <c r="AK5" s="49">
        <f t="shared" si="14"/>
        <v>2.52869364731654</v>
      </c>
      <c r="AL5" s="49">
        <f t="shared" si="14"/>
        <v>2.53969364731654</v>
      </c>
      <c r="AM5" s="49">
        <f t="shared" si="14"/>
        <v>2.50969364731654</v>
      </c>
      <c r="AN5" s="49">
        <f t="shared" si="14"/>
        <v>2.29169364731654</v>
      </c>
      <c r="AO5" s="49">
        <f t="shared" si="14"/>
        <v>2.63469364731654</v>
      </c>
      <c r="AP5" s="49">
        <f t="shared" si="14"/>
        <v>2.30269364731654</v>
      </c>
      <c r="AQ5" s="49">
        <f t="shared" si="14"/>
        <v>2.32769364731654</v>
      </c>
      <c r="AR5" s="49">
        <f t="shared" si="14"/>
        <v>2.05469364731654</v>
      </c>
      <c r="AS5" s="49">
        <f t="shared" si="14"/>
        <v>2.50569364731654</v>
      </c>
      <c r="AT5" s="49">
        <f t="shared" si="14"/>
        <v>2.09269364731654</v>
      </c>
      <c r="AU5" s="49">
        <f t="shared" si="1"/>
        <v>33.9737110624315</v>
      </c>
      <c r="AV5" s="50"/>
      <c r="AW5" s="49">
        <f t="shared" ref="AW5:BJ5" si="15">AG5/$AU$9</f>
        <v>0.0132012314453468</v>
      </c>
      <c r="AX5" s="49">
        <f t="shared" si="15"/>
        <v>0.0130249257939555</v>
      </c>
      <c r="AY5" s="49">
        <f t="shared" si="15"/>
        <v>0.0130249257939555</v>
      </c>
      <c r="AZ5" s="49">
        <f t="shared" si="15"/>
        <v>0.0120577633634662</v>
      </c>
      <c r="BA5" s="49">
        <f t="shared" si="15"/>
        <v>0.012737799447404</v>
      </c>
      <c r="BB5" s="49">
        <f t="shared" si="15"/>
        <v>0.0127932097949841</v>
      </c>
      <c r="BC5" s="49">
        <f t="shared" si="15"/>
        <v>0.0126420906652201</v>
      </c>
      <c r="BD5" s="49">
        <f t="shared" si="15"/>
        <v>0.0115439583222687</v>
      </c>
      <c r="BE5" s="49">
        <f t="shared" si="15"/>
        <v>0.0132717537059033</v>
      </c>
      <c r="BF5" s="49">
        <f t="shared" si="15"/>
        <v>0.0115993686698488</v>
      </c>
      <c r="BG5" s="49">
        <f t="shared" si="15"/>
        <v>0.0117253012779855</v>
      </c>
      <c r="BH5" s="49">
        <f t="shared" si="15"/>
        <v>0.0103501171971335</v>
      </c>
      <c r="BI5" s="49">
        <f t="shared" si="15"/>
        <v>0.0126219414479183</v>
      </c>
      <c r="BJ5" s="49">
        <f t="shared" si="15"/>
        <v>0.0105415347615011</v>
      </c>
      <c r="BK5" s="49"/>
      <c r="BL5" s="49">
        <f t="shared" ref="BL5:BY5" si="16">AW5*LN(AW5)</f>
        <v>-0.0571276051562454</v>
      </c>
      <c r="BM5" s="49">
        <f t="shared" si="16"/>
        <v>-0.0565397751906892</v>
      </c>
      <c r="BN5" s="49">
        <f t="shared" si="16"/>
        <v>-0.0565397751906892</v>
      </c>
      <c r="BO5" s="49">
        <f t="shared" si="16"/>
        <v>-0.0532717599970668</v>
      </c>
      <c r="BP5" s="49">
        <f t="shared" si="16"/>
        <v>-0.0555773292639697</v>
      </c>
      <c r="BQ5" s="49">
        <f t="shared" si="16"/>
        <v>-0.0557635639676146</v>
      </c>
      <c r="BR5" s="49">
        <f t="shared" si="16"/>
        <v>-0.0552550828002043</v>
      </c>
      <c r="BS5" s="49">
        <f t="shared" si="16"/>
        <v>-0.0515044444262315</v>
      </c>
      <c r="BT5" s="49">
        <f t="shared" si="16"/>
        <v>-0.0573620760771292</v>
      </c>
      <c r="BU5" s="49">
        <f t="shared" si="16"/>
        <v>-0.0516961197302953</v>
      </c>
      <c r="BV5" s="49">
        <f t="shared" si="16"/>
        <v>-0.0521307629952163</v>
      </c>
      <c r="BW5" s="49">
        <f t="shared" si="16"/>
        <v>-0.0473078751416517</v>
      </c>
      <c r="BX5" s="49">
        <f t="shared" si="16"/>
        <v>-0.055187149294223</v>
      </c>
      <c r="BY5" s="49">
        <f t="shared" si="16"/>
        <v>-0.047989621583862</v>
      </c>
      <c r="BZ5" s="49">
        <f t="shared" si="4"/>
        <v>-0.753252940815088</v>
      </c>
      <c r="CA5" s="49"/>
      <c r="CB5" s="49"/>
      <c r="CC5" s="50"/>
      <c r="CD5" s="49"/>
      <c r="CE5" s="49"/>
      <c r="CF5" s="49">
        <f t="shared" ref="CF5:CS5" si="17">AW5*$CD$9</f>
        <v>0.0025694742758966</v>
      </c>
      <c r="CG5" s="49">
        <f t="shared" si="17"/>
        <v>0.00253515832303867</v>
      </c>
      <c r="CH5" s="49">
        <f t="shared" si="17"/>
        <v>0.00253515832303867</v>
      </c>
      <c r="CI5" s="49">
        <f t="shared" si="17"/>
        <v>0.00234691081021805</v>
      </c>
      <c r="CJ5" s="49">
        <f t="shared" si="17"/>
        <v>0.00247927234267005</v>
      </c>
      <c r="CK5" s="49">
        <f t="shared" si="17"/>
        <v>0.0024900573564254</v>
      </c>
      <c r="CL5" s="49">
        <f t="shared" si="17"/>
        <v>0.00246064368254717</v>
      </c>
      <c r="CM5" s="49">
        <f t="shared" si="17"/>
        <v>0.00224690431903209</v>
      </c>
      <c r="CN5" s="49">
        <f t="shared" si="17"/>
        <v>0.00258320065703977</v>
      </c>
      <c r="CO5" s="49">
        <f t="shared" si="17"/>
        <v>0.00225768933278744</v>
      </c>
      <c r="CP5" s="49">
        <f t="shared" si="17"/>
        <v>0.00228220072768596</v>
      </c>
      <c r="CQ5" s="49">
        <f t="shared" si="17"/>
        <v>0.00201453629539413</v>
      </c>
      <c r="CR5" s="49">
        <f t="shared" si="17"/>
        <v>0.00245672185936341</v>
      </c>
      <c r="CS5" s="49">
        <f t="shared" si="17"/>
        <v>0.00205179361563988</v>
      </c>
      <c r="CT5" s="59">
        <v>2014</v>
      </c>
    </row>
    <row r="6" ht="22.5" customHeight="1" spans="1:98">
      <c r="A6" s="43" t="s">
        <v>124</v>
      </c>
      <c r="B6" s="44">
        <v>1.266</v>
      </c>
      <c r="C6" s="44">
        <v>1.697</v>
      </c>
      <c r="D6" s="44">
        <v>1.693</v>
      </c>
      <c r="E6" s="44">
        <v>1.59</v>
      </c>
      <c r="F6" s="44">
        <v>1.505</v>
      </c>
      <c r="G6" s="44">
        <v>1.579</v>
      </c>
      <c r="H6" s="44">
        <v>1.532</v>
      </c>
      <c r="I6" s="44">
        <v>1.578</v>
      </c>
      <c r="J6" s="44">
        <v>1.6</v>
      </c>
      <c r="K6" s="44">
        <v>1.447</v>
      </c>
      <c r="L6" s="44">
        <v>1.349</v>
      </c>
      <c r="M6" s="44">
        <v>1.42</v>
      </c>
      <c r="N6" s="44">
        <v>1.565</v>
      </c>
      <c r="O6" s="44">
        <v>1.322</v>
      </c>
      <c r="Q6" s="50"/>
      <c r="R6" s="49">
        <f>(B6-MIN($B$2:$O$8)/(MAX($B$2:$O$8)-MIN($B$2:$O$8)))</f>
        <v>1.23259364731654</v>
      </c>
      <c r="S6" s="49">
        <f>(C6-MIN($B$2:$O$8)/(MAX($B$2:$O$8)-MIN($B$2:$O$8)))</f>
        <v>1.66359364731654</v>
      </c>
      <c r="T6" s="49">
        <f>(D6-MIN($B$2:$O$8)/(MAX($B$2:$O$8)-MIN($B$2:$O$8)))</f>
        <v>1.65959364731654</v>
      </c>
      <c r="U6" s="49">
        <f>(E6-MIN($B$2:$O$8)/(MAX($B$2:$O$8)-MIN($B$2:$O$8)))</f>
        <v>1.55659364731654</v>
      </c>
      <c r="V6" s="49">
        <f>(F6-MIN($B$2:$O$8)/(MAX($B$2:$O$8)-MIN($B$2:$O$8)))</f>
        <v>1.47159364731654</v>
      </c>
      <c r="W6" s="49">
        <f>(G6-MIN($B$2:$O$8)/(MAX($B$2:$O$8)-MIN($B$2:$O$8)))</f>
        <v>1.54559364731654</v>
      </c>
      <c r="X6" s="49">
        <f>(H6-MIN($B$2:$O$8)/(MAX($B$2:$O$8)-MIN($B$2:$O$8)))</f>
        <v>1.49859364731654</v>
      </c>
      <c r="Y6" s="49">
        <f>(I6-MIN($B$2:$O$8)/(MAX($B$2:$O$8)-MIN($B$2:$O$8)))</f>
        <v>1.54459364731654</v>
      </c>
      <c r="Z6" s="49">
        <f>(J6-MIN($B$2:$O$8)/(MAX($B$2:$O$8)-MIN($B$2:$O$8)))</f>
        <v>1.56659364731654</v>
      </c>
      <c r="AA6" s="49">
        <f>(K6-MIN($B$2:$O$8)/(MAX($B$2:$O$8)-MIN($B$2:$O$8)))</f>
        <v>1.41359364731654</v>
      </c>
      <c r="AB6" s="49">
        <f>(L6-MIN($B$2:$O$8)/(MAX($B$2:$O$8)-MIN($B$2:$O$8)))</f>
        <v>1.31559364731654</v>
      </c>
      <c r="AC6" s="49">
        <f>(M6-MIN($B$2:$O$8)/(MAX($B$2:$O$8)-MIN($B$2:$O$8)))</f>
        <v>1.38659364731654</v>
      </c>
      <c r="AD6" s="49">
        <f>(N6-MIN($B$2:$O$8)/(MAX($B$2:$O$8)-MIN($B$2:$O$8)))</f>
        <v>1.53159364731654</v>
      </c>
      <c r="AE6" s="49">
        <f>(O6-MIN($B$2:$O$8)/(MAX($B$2:$O$8)-MIN($B$2:$O$8)))</f>
        <v>1.28859364731654</v>
      </c>
      <c r="AF6" s="50"/>
      <c r="AG6" s="49">
        <f t="shared" ref="AG6:AT6" si="18">R6+0.0001</f>
        <v>1.23269364731654</v>
      </c>
      <c r="AH6" s="49">
        <f t="shared" si="18"/>
        <v>1.66369364731654</v>
      </c>
      <c r="AI6" s="49">
        <f t="shared" si="18"/>
        <v>1.65969364731654</v>
      </c>
      <c r="AJ6" s="49">
        <f t="shared" si="18"/>
        <v>1.55669364731654</v>
      </c>
      <c r="AK6" s="49">
        <f t="shared" si="18"/>
        <v>1.47169364731654</v>
      </c>
      <c r="AL6" s="49">
        <f t="shared" si="18"/>
        <v>1.54569364731654</v>
      </c>
      <c r="AM6" s="49">
        <f t="shared" si="18"/>
        <v>1.49869364731654</v>
      </c>
      <c r="AN6" s="49">
        <f t="shared" si="18"/>
        <v>1.54469364731654</v>
      </c>
      <c r="AO6" s="49">
        <f t="shared" si="18"/>
        <v>1.56669364731654</v>
      </c>
      <c r="AP6" s="49">
        <f t="shared" si="18"/>
        <v>1.41369364731654</v>
      </c>
      <c r="AQ6" s="49">
        <f t="shared" si="18"/>
        <v>1.31569364731654</v>
      </c>
      <c r="AR6" s="49">
        <f t="shared" si="18"/>
        <v>1.38669364731654</v>
      </c>
      <c r="AS6" s="49">
        <f t="shared" si="18"/>
        <v>1.53169364731654</v>
      </c>
      <c r="AT6" s="49">
        <f t="shared" si="18"/>
        <v>1.28869364731654</v>
      </c>
      <c r="AU6" s="49">
        <f t="shared" si="1"/>
        <v>20.6767110624315</v>
      </c>
      <c r="AV6" s="50"/>
      <c r="AW6" s="49">
        <f t="shared" ref="AW6:BJ6" si="19">AG6/$AU$9</f>
        <v>0.00620945304160107</v>
      </c>
      <c r="AX6" s="49">
        <f t="shared" si="19"/>
        <v>0.00838053120587657</v>
      </c>
      <c r="AY6" s="49">
        <f t="shared" si="19"/>
        <v>0.00836038198857471</v>
      </c>
      <c r="AZ6" s="49">
        <f t="shared" si="19"/>
        <v>0.00784153964305179</v>
      </c>
      <c r="BA6" s="49">
        <f t="shared" si="19"/>
        <v>0.00741336877538725</v>
      </c>
      <c r="BB6" s="49">
        <f t="shared" si="19"/>
        <v>0.00778612929547168</v>
      </c>
      <c r="BC6" s="49">
        <f t="shared" si="19"/>
        <v>0.00754937599217481</v>
      </c>
      <c r="BD6" s="49">
        <f t="shared" si="19"/>
        <v>0.00778109199114621</v>
      </c>
      <c r="BE6" s="49">
        <f t="shared" si="19"/>
        <v>0.00789191268630644</v>
      </c>
      <c r="BF6" s="49">
        <f t="shared" si="19"/>
        <v>0.00712120512451027</v>
      </c>
      <c r="BG6" s="49">
        <f t="shared" si="19"/>
        <v>0.00662754930061468</v>
      </c>
      <c r="BH6" s="49">
        <f t="shared" si="19"/>
        <v>0.00698519790772271</v>
      </c>
      <c r="BI6" s="49">
        <f t="shared" si="19"/>
        <v>0.00771560703491516</v>
      </c>
      <c r="BJ6" s="49">
        <f t="shared" si="19"/>
        <v>0.00649154208382712</v>
      </c>
      <c r="BK6" s="49"/>
      <c r="BL6" s="49">
        <f t="shared" ref="BL6:BY6" si="20">AW6*LN(AW6)</f>
        <v>-0.0315544686322414</v>
      </c>
      <c r="BM6" s="49">
        <f t="shared" si="20"/>
        <v>-0.0400743926689912</v>
      </c>
      <c r="BN6" s="49">
        <f t="shared" si="20"/>
        <v>-0.0399981672311969</v>
      </c>
      <c r="BO6" s="49">
        <f t="shared" si="20"/>
        <v>-0.0380182941162531</v>
      </c>
      <c r="BP6" s="49">
        <f t="shared" si="20"/>
        <v>-0.0363586471110247</v>
      </c>
      <c r="BQ6" s="49">
        <f t="shared" si="20"/>
        <v>-0.0378048611282872</v>
      </c>
      <c r="BR6" s="49">
        <f t="shared" si="20"/>
        <v>-0.0368884432038823</v>
      </c>
      <c r="BS6" s="49">
        <f t="shared" si="20"/>
        <v>-0.0377854386178302</v>
      </c>
      <c r="BT6" s="49">
        <f t="shared" si="20"/>
        <v>-0.0382119842605062</v>
      </c>
      <c r="BU6" s="49">
        <f t="shared" si="20"/>
        <v>-0.0352120685118275</v>
      </c>
      <c r="BV6" s="49">
        <f t="shared" si="20"/>
        <v>-0.0332472348173289</v>
      </c>
      <c r="BW6" s="49">
        <f t="shared" si="20"/>
        <v>-0.0346742566511051</v>
      </c>
      <c r="BX6" s="49">
        <f t="shared" si="20"/>
        <v>-0.0375326484557328</v>
      </c>
      <c r="BY6" s="49">
        <f t="shared" si="20"/>
        <v>-0.0326995539053243</v>
      </c>
      <c r="BZ6" s="49">
        <f t="shared" si="4"/>
        <v>-0.510060459311532</v>
      </c>
      <c r="CA6" s="49"/>
      <c r="CB6" s="49"/>
      <c r="CC6" s="50"/>
      <c r="CD6" s="49"/>
      <c r="CE6" s="49"/>
      <c r="CF6" s="49">
        <f t="shared" ref="CF6:CS6" si="21">AW6*$CD$9</f>
        <v>0.00120860163113084</v>
      </c>
      <c r="CG6" s="49">
        <f t="shared" si="21"/>
        <v>0.0016311780791813</v>
      </c>
      <c r="CH6" s="49">
        <f t="shared" si="21"/>
        <v>0.00162725625599754</v>
      </c>
      <c r="CI6" s="49">
        <f t="shared" si="21"/>
        <v>0.00152626930901564</v>
      </c>
      <c r="CJ6" s="49">
        <f t="shared" si="21"/>
        <v>0.00144293056636068</v>
      </c>
      <c r="CK6" s="49">
        <f t="shared" si="21"/>
        <v>0.00151548429526029</v>
      </c>
      <c r="CL6" s="49">
        <f t="shared" si="21"/>
        <v>0.00146940287285108</v>
      </c>
      <c r="CM6" s="49">
        <f t="shared" si="21"/>
        <v>0.00151450383946435</v>
      </c>
      <c r="CN6" s="49">
        <f t="shared" si="21"/>
        <v>0.00153607386697505</v>
      </c>
      <c r="CO6" s="49">
        <f t="shared" si="21"/>
        <v>0.00138606413019612</v>
      </c>
      <c r="CP6" s="49">
        <f t="shared" si="21"/>
        <v>0.00128997946219392</v>
      </c>
      <c r="CQ6" s="49">
        <f t="shared" si="21"/>
        <v>0.00135959182370571</v>
      </c>
      <c r="CR6" s="49">
        <f t="shared" si="21"/>
        <v>0.00150175791411712</v>
      </c>
      <c r="CS6" s="49">
        <f t="shared" si="21"/>
        <v>0.00126350715570352</v>
      </c>
      <c r="CT6" s="59">
        <v>2014</v>
      </c>
    </row>
    <row r="7" ht="22.5" customHeight="1" spans="1:98">
      <c r="A7" s="43" t="s">
        <v>125</v>
      </c>
      <c r="B7" s="44">
        <v>2.749</v>
      </c>
      <c r="C7" s="44">
        <v>1.332</v>
      </c>
      <c r="D7" s="44">
        <v>1.239</v>
      </c>
      <c r="E7" s="44">
        <v>0.905</v>
      </c>
      <c r="F7" s="44">
        <v>0.473</v>
      </c>
      <c r="G7" s="44">
        <v>0.455</v>
      </c>
      <c r="H7" s="44">
        <v>0.476</v>
      </c>
      <c r="I7" s="44">
        <v>0.365</v>
      </c>
      <c r="J7" s="44">
        <v>0.888</v>
      </c>
      <c r="K7" s="44">
        <v>0.709</v>
      </c>
      <c r="L7" s="44">
        <v>0.244</v>
      </c>
      <c r="M7" s="44">
        <v>0.299</v>
      </c>
      <c r="N7" s="44">
        <v>0.38</v>
      </c>
      <c r="O7" s="44">
        <v>0.484</v>
      </c>
      <c r="Q7" s="50"/>
      <c r="R7" s="49">
        <f>(B7-MIN($B$2:$O$8)/(MAX($B$2:$O$8)-MIN($B$2:$O$8)))</f>
        <v>2.71559364731654</v>
      </c>
      <c r="S7" s="49">
        <f>(C7-MIN($B$2:$O$8)/(MAX($B$2:$O$8)-MIN($B$2:$O$8)))</f>
        <v>1.29859364731654</v>
      </c>
      <c r="T7" s="49">
        <f>(D7-MIN($B$2:$O$8)/(MAX($B$2:$O$8)-MIN($B$2:$O$8)))</f>
        <v>1.20559364731654</v>
      </c>
      <c r="U7" s="49">
        <f>(E7-MIN($B$2:$O$8)/(MAX($B$2:$O$8)-MIN($B$2:$O$8)))</f>
        <v>0.871593647316539</v>
      </c>
      <c r="V7" s="49">
        <f>(F7-MIN($B$2:$O$8)/(MAX($B$2:$O$8)-MIN($B$2:$O$8)))</f>
        <v>0.439593647316539</v>
      </c>
      <c r="W7" s="49">
        <f>(G7-MIN($B$2:$O$8)/(MAX($B$2:$O$8)-MIN($B$2:$O$8)))</f>
        <v>0.421593647316539</v>
      </c>
      <c r="X7" s="49">
        <f>(H7-MIN($B$2:$O$8)/(MAX($B$2:$O$8)-MIN($B$2:$O$8)))</f>
        <v>0.442593647316539</v>
      </c>
      <c r="Y7" s="49">
        <f>(I7-MIN($B$2:$O$8)/(MAX($B$2:$O$8)-MIN($B$2:$O$8)))</f>
        <v>0.331593647316539</v>
      </c>
      <c r="Z7" s="49">
        <f>(J7-MIN($B$2:$O$8)/(MAX($B$2:$O$8)-MIN($B$2:$O$8)))</f>
        <v>0.854593647316539</v>
      </c>
      <c r="AA7" s="49">
        <f>(K7-MIN($B$2:$O$8)/(MAX($B$2:$O$8)-MIN($B$2:$O$8)))</f>
        <v>0.675593647316539</v>
      </c>
      <c r="AB7" s="49">
        <f>(L7-MIN($B$2:$O$8)/(MAX($B$2:$O$8)-MIN($B$2:$O$8)))</f>
        <v>0.210593647316539</v>
      </c>
      <c r="AC7" s="49">
        <f>(M7-MIN($B$2:$O$8)/(MAX($B$2:$O$8)-MIN($B$2:$O$8)))</f>
        <v>0.265593647316539</v>
      </c>
      <c r="AD7" s="49">
        <f>(N7-MIN($B$2:$O$8)/(MAX($B$2:$O$8)-MIN($B$2:$O$8)))</f>
        <v>0.346593647316539</v>
      </c>
      <c r="AE7" s="49">
        <f>(O7-MIN($B$2:$O$8)/(MAX($B$2:$O$8)-MIN($B$2:$O$8)))</f>
        <v>0.450593647316539</v>
      </c>
      <c r="AF7" s="50"/>
      <c r="AG7" s="49">
        <f t="shared" ref="AG7:AT7" si="22">R7+0.0001</f>
        <v>2.71569364731654</v>
      </c>
      <c r="AH7" s="49">
        <f t="shared" si="22"/>
        <v>1.29869364731654</v>
      </c>
      <c r="AI7" s="49">
        <f t="shared" si="22"/>
        <v>1.20569364731654</v>
      </c>
      <c r="AJ7" s="49">
        <f t="shared" si="22"/>
        <v>0.871693647316539</v>
      </c>
      <c r="AK7" s="49">
        <f t="shared" si="22"/>
        <v>0.439693647316539</v>
      </c>
      <c r="AL7" s="49">
        <f t="shared" si="22"/>
        <v>0.421693647316539</v>
      </c>
      <c r="AM7" s="49">
        <f t="shared" si="22"/>
        <v>0.442693647316539</v>
      </c>
      <c r="AN7" s="49">
        <f t="shared" si="22"/>
        <v>0.331693647316539</v>
      </c>
      <c r="AO7" s="49">
        <f t="shared" si="22"/>
        <v>0.854693647316539</v>
      </c>
      <c r="AP7" s="49">
        <f t="shared" si="22"/>
        <v>0.675693647316539</v>
      </c>
      <c r="AQ7" s="49">
        <f t="shared" si="22"/>
        <v>0.210693647316539</v>
      </c>
      <c r="AR7" s="49">
        <f t="shared" si="22"/>
        <v>0.265693647316539</v>
      </c>
      <c r="AS7" s="49">
        <f t="shared" si="22"/>
        <v>0.346693647316539</v>
      </c>
      <c r="AT7" s="49">
        <f t="shared" si="22"/>
        <v>0.450693647316539</v>
      </c>
      <c r="AU7" s="49">
        <f t="shared" si="1"/>
        <v>10.5317110624315</v>
      </c>
      <c r="AV7" s="50"/>
      <c r="AW7" s="49">
        <f t="shared" ref="AW7:BJ7" si="23">AG7/$AU$9</f>
        <v>0.013679775356266</v>
      </c>
      <c r="AX7" s="49">
        <f t="shared" si="23"/>
        <v>0.00654191512708177</v>
      </c>
      <c r="AY7" s="49">
        <f t="shared" si="23"/>
        <v>0.00607344582481351</v>
      </c>
      <c r="AZ7" s="49">
        <f t="shared" si="23"/>
        <v>0.00439098618010813</v>
      </c>
      <c r="BA7" s="49">
        <f t="shared" si="23"/>
        <v>0.00221487071150717</v>
      </c>
      <c r="BB7" s="49">
        <f t="shared" si="23"/>
        <v>0.0021241992336488</v>
      </c>
      <c r="BC7" s="49">
        <f t="shared" si="23"/>
        <v>0.00222998262448357</v>
      </c>
      <c r="BD7" s="49">
        <f t="shared" si="23"/>
        <v>0.00167084184435693</v>
      </c>
      <c r="BE7" s="49">
        <f t="shared" si="23"/>
        <v>0.00430535200657523</v>
      </c>
      <c r="BF7" s="49">
        <f t="shared" si="23"/>
        <v>0.00340367453231696</v>
      </c>
      <c r="BG7" s="49">
        <f t="shared" si="23"/>
        <v>0.00106132802097564</v>
      </c>
      <c r="BH7" s="49">
        <f t="shared" si="23"/>
        <v>0.00133837975887623</v>
      </c>
      <c r="BI7" s="49">
        <f t="shared" si="23"/>
        <v>0.00174640140923891</v>
      </c>
      <c r="BJ7" s="49">
        <f t="shared" si="23"/>
        <v>0.00227028105908729</v>
      </c>
      <c r="BK7" s="49"/>
      <c r="BL7" s="49">
        <f t="shared" ref="BL7:BY7" si="24">AW7*LN(AW7)</f>
        <v>-0.0587113631289927</v>
      </c>
      <c r="BM7" s="49">
        <f t="shared" si="24"/>
        <v>-0.0329027277958003</v>
      </c>
      <c r="BN7" s="49">
        <f t="shared" si="24"/>
        <v>-0.0309978298646616</v>
      </c>
      <c r="BO7" s="49">
        <f t="shared" si="24"/>
        <v>-0.0238351574827414</v>
      </c>
      <c r="BP7" s="49">
        <f t="shared" si="24"/>
        <v>-0.0135385328776347</v>
      </c>
      <c r="BQ7" s="49">
        <f t="shared" si="24"/>
        <v>-0.0130730876003487</v>
      </c>
      <c r="BR7" s="49">
        <f t="shared" si="24"/>
        <v>-0.0136157420213526</v>
      </c>
      <c r="BS7" s="49">
        <f t="shared" si="24"/>
        <v>-0.0106840773403815</v>
      </c>
      <c r="BT7" s="49">
        <f t="shared" si="24"/>
        <v>-0.0234551116006073</v>
      </c>
      <c r="BU7" s="49">
        <f t="shared" si="24"/>
        <v>-0.0193427409314442</v>
      </c>
      <c r="BV7" s="49">
        <f t="shared" si="24"/>
        <v>-0.00726822296214855</v>
      </c>
      <c r="BW7" s="49">
        <f t="shared" si="24"/>
        <v>-0.0088551160184776</v>
      </c>
      <c r="BX7" s="49">
        <f t="shared" si="24"/>
        <v>-0.0110899946414728</v>
      </c>
      <c r="BY7" s="49">
        <f t="shared" si="24"/>
        <v>-0.0138211342701362</v>
      </c>
      <c r="BZ7" s="49">
        <f t="shared" si="4"/>
        <v>-0.2811908385362</v>
      </c>
      <c r="CA7" s="49"/>
      <c r="CB7" s="49"/>
      <c r="CC7" s="50"/>
      <c r="CD7" s="49"/>
      <c r="CE7" s="49"/>
      <c r="CF7" s="49">
        <f t="shared" ref="CF7:CS7" si="25">AW7*$CD$9</f>
        <v>0.00266261757651097</v>
      </c>
      <c r="CG7" s="49">
        <f t="shared" si="25"/>
        <v>0.00127331171366293</v>
      </c>
      <c r="CH7" s="49">
        <f t="shared" si="25"/>
        <v>0.00118212932464044</v>
      </c>
      <c r="CI7" s="49">
        <f t="shared" si="25"/>
        <v>0.00085465708879623</v>
      </c>
      <c r="CJ7" s="49">
        <f t="shared" si="25"/>
        <v>0.000431100184949827</v>
      </c>
      <c r="CK7" s="49">
        <f t="shared" si="25"/>
        <v>0.000413451980622894</v>
      </c>
      <c r="CL7" s="49">
        <f t="shared" si="25"/>
        <v>0.00043404155233765</v>
      </c>
      <c r="CM7" s="49">
        <f t="shared" si="25"/>
        <v>0.000325210958988227</v>
      </c>
      <c r="CN7" s="49">
        <f t="shared" si="25"/>
        <v>0.000837989340265237</v>
      </c>
      <c r="CO7" s="49">
        <f t="shared" si="25"/>
        <v>0.000662487752791844</v>
      </c>
      <c r="CP7" s="49">
        <f t="shared" si="25"/>
        <v>0.000206575807679396</v>
      </c>
      <c r="CQ7" s="49">
        <f t="shared" si="25"/>
        <v>0.000260500876456137</v>
      </c>
      <c r="CR7" s="49">
        <f t="shared" si="25"/>
        <v>0.000339917795927338</v>
      </c>
      <c r="CS7" s="49">
        <f t="shared" si="25"/>
        <v>0.000441885198705176</v>
      </c>
      <c r="CT7" s="59">
        <v>2014</v>
      </c>
    </row>
    <row r="8" ht="22.5" customHeight="1" spans="1:98">
      <c r="A8" s="43" t="s">
        <v>126</v>
      </c>
      <c r="B8" s="43">
        <v>4.658</v>
      </c>
      <c r="C8" s="43">
        <v>2.616</v>
      </c>
      <c r="D8" s="43">
        <v>3.044</v>
      </c>
      <c r="E8" s="43">
        <v>1.841</v>
      </c>
      <c r="F8" s="43">
        <v>1.05</v>
      </c>
      <c r="G8" s="43">
        <v>0.975</v>
      </c>
      <c r="H8" s="43">
        <v>1.413</v>
      </c>
      <c r="I8" s="43">
        <v>1.471</v>
      </c>
      <c r="J8" s="43">
        <v>2.291</v>
      </c>
      <c r="K8" s="43">
        <v>2.649</v>
      </c>
      <c r="L8" s="43">
        <v>1.183</v>
      </c>
      <c r="M8" s="43">
        <v>2.262</v>
      </c>
      <c r="N8" s="43">
        <v>1.293</v>
      </c>
      <c r="O8" s="43">
        <v>1.555</v>
      </c>
      <c r="Q8" s="50"/>
      <c r="R8" s="49">
        <f>(B8-MIN($B$2:$O$8)/(MAX($B$2:$O$8)-MIN($B$2:$O$8)))</f>
        <v>4.62459364731654</v>
      </c>
      <c r="S8" s="49">
        <f>(C8-MIN($B$2:$O$8)/(MAX($B$2:$O$8)-MIN($B$2:$O$8)))</f>
        <v>2.58259364731654</v>
      </c>
      <c r="T8" s="49">
        <f>(D8-MIN($B$2:$O$8)/(MAX($B$2:$O$8)-MIN($B$2:$O$8)))</f>
        <v>3.01059364731654</v>
      </c>
      <c r="U8" s="49">
        <f>(E8-MIN($B$2:$O$8)/(MAX($B$2:$O$8)-MIN($B$2:$O$8)))</f>
        <v>1.80759364731654</v>
      </c>
      <c r="V8" s="49">
        <f>(F8-MIN($B$2:$O$8)/(MAX($B$2:$O$8)-MIN($B$2:$O$8)))</f>
        <v>1.01659364731654</v>
      </c>
      <c r="W8" s="49">
        <f>(G8-MIN($B$2:$O$8)/(MAX($B$2:$O$8)-MIN($B$2:$O$8)))</f>
        <v>0.941593647316539</v>
      </c>
      <c r="X8" s="49">
        <f>(H8-MIN($B$2:$O$8)/(MAX($B$2:$O$8)-MIN($B$2:$O$8)))</f>
        <v>1.37959364731654</v>
      </c>
      <c r="Y8" s="49">
        <f>(I8-MIN($B$2:$O$8)/(MAX($B$2:$O$8)-MIN($B$2:$O$8)))</f>
        <v>1.43759364731654</v>
      </c>
      <c r="Z8" s="49">
        <f>(J8-MIN($B$2:$O$8)/(MAX($B$2:$O$8)-MIN($B$2:$O$8)))</f>
        <v>2.25759364731654</v>
      </c>
      <c r="AA8" s="49">
        <f>(K8-MIN($B$2:$O$8)/(MAX($B$2:$O$8)-MIN($B$2:$O$8)))</f>
        <v>2.61559364731654</v>
      </c>
      <c r="AB8" s="49">
        <f>(L8-MIN($B$2:$O$8)/(MAX($B$2:$O$8)-MIN($B$2:$O$8)))</f>
        <v>1.14959364731654</v>
      </c>
      <c r="AC8" s="49">
        <f>(M8-MIN($B$2:$O$8)/(MAX($B$2:$O$8)-MIN($B$2:$O$8)))</f>
        <v>2.22859364731654</v>
      </c>
      <c r="AD8" s="49">
        <f>(N8-MIN($B$2:$O$8)/(MAX($B$2:$O$8)-MIN($B$2:$O$8)))</f>
        <v>1.25959364731654</v>
      </c>
      <c r="AE8" s="49">
        <f>(O8-MIN($B$2:$O$8)/(MAX($B$2:$O$8)-MIN($B$2:$O$8)))</f>
        <v>1.52159364731654</v>
      </c>
      <c r="AF8" s="50"/>
      <c r="AG8" s="49">
        <f t="shared" ref="AG8:AT8" si="26">R8+0.0001</f>
        <v>4.62469364731654</v>
      </c>
      <c r="AH8" s="49">
        <f t="shared" si="26"/>
        <v>2.58269364731654</v>
      </c>
      <c r="AI8" s="49">
        <f t="shared" si="26"/>
        <v>3.01069364731654</v>
      </c>
      <c r="AJ8" s="49">
        <f t="shared" si="26"/>
        <v>1.80769364731654</v>
      </c>
      <c r="AK8" s="49">
        <f t="shared" si="26"/>
        <v>1.01669364731654</v>
      </c>
      <c r="AL8" s="49">
        <f t="shared" si="26"/>
        <v>0.941693647316539</v>
      </c>
      <c r="AM8" s="49">
        <f t="shared" si="26"/>
        <v>1.37969364731654</v>
      </c>
      <c r="AN8" s="49">
        <f t="shared" si="26"/>
        <v>1.43769364731654</v>
      </c>
      <c r="AO8" s="49">
        <f t="shared" si="26"/>
        <v>2.25769364731654</v>
      </c>
      <c r="AP8" s="49">
        <f t="shared" si="26"/>
        <v>2.61569364731654</v>
      </c>
      <c r="AQ8" s="49">
        <f t="shared" si="26"/>
        <v>1.14969364731654</v>
      </c>
      <c r="AR8" s="49">
        <f t="shared" si="26"/>
        <v>2.22869364731654</v>
      </c>
      <c r="AS8" s="49">
        <f t="shared" si="26"/>
        <v>1.25969364731654</v>
      </c>
      <c r="AT8" s="49">
        <f t="shared" si="26"/>
        <v>1.52169364731654</v>
      </c>
      <c r="AU8" s="49">
        <f t="shared" si="1"/>
        <v>27.8347110624315</v>
      </c>
      <c r="AV8" s="50"/>
      <c r="AW8" s="49">
        <f t="shared" ref="AW8:BJ8" si="27">AG8/$AU$9</f>
        <v>0.023295989313579</v>
      </c>
      <c r="AX8" s="49">
        <f t="shared" si="27"/>
        <v>0.0130098138809791</v>
      </c>
      <c r="AY8" s="49">
        <f t="shared" si="27"/>
        <v>0.0151657801322782</v>
      </c>
      <c r="AZ8" s="49">
        <f t="shared" si="27"/>
        <v>0.00910590302874356</v>
      </c>
      <c r="BA8" s="49">
        <f t="shared" si="27"/>
        <v>0.00512139530730059</v>
      </c>
      <c r="BB8" s="49">
        <f t="shared" si="27"/>
        <v>0.0047435974828907</v>
      </c>
      <c r="BC8" s="49">
        <f t="shared" si="27"/>
        <v>0.00694993677744445</v>
      </c>
      <c r="BD8" s="49">
        <f t="shared" si="27"/>
        <v>0.00724210042832144</v>
      </c>
      <c r="BE8" s="49">
        <f t="shared" si="27"/>
        <v>0.0113726899752029</v>
      </c>
      <c r="BF8" s="49">
        <f t="shared" si="27"/>
        <v>0.0131760449237194</v>
      </c>
      <c r="BG8" s="49">
        <f t="shared" si="27"/>
        <v>0.00579135678258746</v>
      </c>
      <c r="BH8" s="49">
        <f t="shared" si="27"/>
        <v>0.0112266081497644</v>
      </c>
      <c r="BI8" s="49">
        <f t="shared" si="27"/>
        <v>0.00634546025838863</v>
      </c>
      <c r="BJ8" s="49">
        <f t="shared" si="27"/>
        <v>0.00766523399166051</v>
      </c>
      <c r="BK8" s="49"/>
      <c r="BL8" s="49">
        <f t="shared" ref="BL8:BY8" si="28">AW8*LN(AW8)</f>
        <v>-0.0875806676590242</v>
      </c>
      <c r="BM8" s="49">
        <f t="shared" si="28"/>
        <v>-0.0564892791758319</v>
      </c>
      <c r="BN8" s="49">
        <f t="shared" si="28"/>
        <v>-0.0635251109539135</v>
      </c>
      <c r="BO8" s="49">
        <f t="shared" si="28"/>
        <v>-0.0427871121033773</v>
      </c>
      <c r="BP8" s="49">
        <f t="shared" si="28"/>
        <v>-0.0270119204920964</v>
      </c>
      <c r="BQ8" s="49">
        <f t="shared" si="28"/>
        <v>-0.0253827978658575</v>
      </c>
      <c r="BR8" s="49">
        <f t="shared" si="28"/>
        <v>-0.0345343937233962</v>
      </c>
      <c r="BS8" s="49">
        <f t="shared" si="28"/>
        <v>-0.0356879411449155</v>
      </c>
      <c r="BT8" s="49">
        <f t="shared" si="28"/>
        <v>-0.0509103062884272</v>
      </c>
      <c r="BU8" s="49">
        <f t="shared" si="28"/>
        <v>-0.0570437743448241</v>
      </c>
      <c r="BV8" s="49">
        <f t="shared" si="28"/>
        <v>-0.0298335297878526</v>
      </c>
      <c r="BW8" s="49">
        <f t="shared" si="28"/>
        <v>-0.0504015046673733</v>
      </c>
      <c r="BX8" s="49">
        <f t="shared" si="28"/>
        <v>-0.0321081281611907</v>
      </c>
      <c r="BY8" s="49">
        <f t="shared" si="28"/>
        <v>-0.0373378165258213</v>
      </c>
      <c r="BZ8" s="49">
        <f t="shared" si="4"/>
        <v>-0.630634282893902</v>
      </c>
      <c r="CA8" s="53" t="s">
        <v>35</v>
      </c>
      <c r="CB8" s="51"/>
      <c r="CC8" s="54" t="s">
        <v>36</v>
      </c>
      <c r="CD8" s="51"/>
      <c r="CE8" s="53" t="s">
        <v>37</v>
      </c>
      <c r="CF8" s="49">
        <f t="shared" ref="CF8:CS8" si="29">AW8*$CD$9</f>
        <v>0.00453430769096185</v>
      </c>
      <c r="CG8" s="49">
        <f t="shared" si="29"/>
        <v>0.00253221695565085</v>
      </c>
      <c r="CH8" s="49">
        <f t="shared" si="29"/>
        <v>0.00295185203631349</v>
      </c>
      <c r="CI8" s="49">
        <f t="shared" si="29"/>
        <v>0.00177236371379677</v>
      </c>
      <c r="CJ8" s="49">
        <f t="shared" si="29"/>
        <v>0.000996823179207639</v>
      </c>
      <c r="CK8" s="49">
        <f t="shared" si="29"/>
        <v>0.000923288994512082</v>
      </c>
      <c r="CL8" s="49">
        <f t="shared" si="29"/>
        <v>0.00135272863313413</v>
      </c>
      <c r="CM8" s="49">
        <f t="shared" si="29"/>
        <v>0.00140959506929869</v>
      </c>
      <c r="CN8" s="49">
        <f t="shared" si="29"/>
        <v>0.00221356882197011</v>
      </c>
      <c r="CO8" s="49">
        <f t="shared" si="29"/>
        <v>0.00256457199691689</v>
      </c>
      <c r="CP8" s="49">
        <f t="shared" si="29"/>
        <v>0.00112722380006776</v>
      </c>
      <c r="CQ8" s="49">
        <f t="shared" si="29"/>
        <v>0.00218513560388782</v>
      </c>
      <c r="CR8" s="49">
        <f t="shared" si="29"/>
        <v>0.00123507393762124</v>
      </c>
      <c r="CS8" s="49">
        <f t="shared" si="29"/>
        <v>0.00149195335615772</v>
      </c>
      <c r="CT8" s="59">
        <v>2014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198.518877437021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-4.36306071627114</v>
      </c>
      <c r="CA9" s="49">
        <f>-1/(LN(980))</f>
        <v>-0.145189454395455</v>
      </c>
      <c r="CB9" s="49">
        <f>BZ9*CA9</f>
        <v>0.633470404889649</v>
      </c>
      <c r="CC9" s="50">
        <f>1-CB9</f>
        <v>0.366529595110351</v>
      </c>
      <c r="CD9" s="49">
        <f>CC9/(CC9+CC14+CC19+CC24+CC30)</f>
        <v>0.194638983986778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3" t="s">
        <v>127</v>
      </c>
      <c r="B10" s="40">
        <v>7.297</v>
      </c>
      <c r="C10" s="40">
        <v>3.779</v>
      </c>
      <c r="D10" s="40">
        <v>5.265</v>
      </c>
      <c r="E10" s="40">
        <v>3.403</v>
      </c>
      <c r="F10" s="40">
        <v>1.693</v>
      </c>
      <c r="G10" s="40">
        <v>0.942</v>
      </c>
      <c r="H10" s="40">
        <v>4.02</v>
      </c>
      <c r="I10" s="40">
        <v>5.432</v>
      </c>
      <c r="J10" s="40">
        <v>7.08</v>
      </c>
      <c r="K10" s="40">
        <v>4.12</v>
      </c>
      <c r="L10" s="40">
        <v>2.381</v>
      </c>
      <c r="M10" s="40">
        <v>4.199</v>
      </c>
      <c r="N10" s="40">
        <v>2.664</v>
      </c>
      <c r="O10" s="40">
        <v>2.482</v>
      </c>
      <c r="Q10" s="50"/>
      <c r="R10" s="49">
        <f>(MAX($B$10:$O$13)-B10)/(MAX($B$10:$O$13)-MIN($B$10:$O$13))</f>
        <v>0.606534954407295</v>
      </c>
      <c r="S10" s="49">
        <f>(MAX($B$10:$O$13)-C10)/(MAX($B$10:$O$13)-MIN($B$10:$O$13))</f>
        <v>0.784751773049645</v>
      </c>
      <c r="T10" s="49">
        <f>(MAX($B$10:$O$13)-D10)/(MAX($B$10:$O$13)-MIN($B$10:$O$13))</f>
        <v>0.709473150962513</v>
      </c>
      <c r="U10" s="49">
        <f>(MAX($B$10:$O$13)-E10)/(MAX($B$10:$O$13)-MIN($B$10:$O$13))</f>
        <v>0.803799392097264</v>
      </c>
      <c r="V10" s="49">
        <f>(MAX($B$10:$O$13)-F10)/(MAX($B$10:$O$13)-MIN($B$10:$O$13))</f>
        <v>0.890425531914894</v>
      </c>
      <c r="W10" s="49">
        <f>(MAX($B$10:$O$13)-G10)/(MAX($B$10:$O$13)-MIN($B$10:$O$13))</f>
        <v>0.928470111448835</v>
      </c>
      <c r="X10" s="49">
        <f>(MAX($B$10:$O$13)-H10)/(MAX($B$10:$O$13)-MIN($B$10:$O$13))</f>
        <v>0.772543059777102</v>
      </c>
      <c r="Y10" s="49">
        <f>(MAX($B$10:$O$13)-I10)/(MAX($B$10:$O$13)-MIN($B$10:$O$13))</f>
        <v>0.701013171225937</v>
      </c>
      <c r="Z10" s="49">
        <f>(MAX($B$10:$O$13)-J10)/(MAX($B$10:$O$13)-MIN($B$10:$O$13))</f>
        <v>0.617527862208713</v>
      </c>
      <c r="AA10" s="49">
        <f>(MAX($B$10:$O$13)-K10)/(MAX($B$10:$O$13)-MIN($B$10:$O$13))</f>
        <v>0.767477203647416</v>
      </c>
      <c r="AB10" s="49">
        <f>(MAX($B$10:$O$13)-L10)/(MAX($B$10:$O$13)-MIN($B$10:$O$13))</f>
        <v>0.855572441742655</v>
      </c>
      <c r="AC10" s="49">
        <f>(MAX($B$10:$O$13)-M10)/(MAX($B$10:$O$13)-MIN($B$10:$O$13))</f>
        <v>0.763475177304965</v>
      </c>
      <c r="AD10" s="49">
        <f>(MAX($B$10:$O$13)-N10)/(MAX($B$10:$O$13)-MIN($B$10:$O$13))</f>
        <v>0.841236068895643</v>
      </c>
      <c r="AE10" s="49">
        <f>(MAX($B$10:$O$13)-O10)/(MAX($B$10:$O$13)-MIN($B$10:$O$13))</f>
        <v>0.850455927051672</v>
      </c>
      <c r="AF10" s="50"/>
      <c r="AG10" s="49">
        <f t="shared" ref="AG10:AT10" si="30">R10+0.0001</f>
        <v>0.606634954407295</v>
      </c>
      <c r="AH10" s="49">
        <f t="shared" si="30"/>
        <v>0.784851773049645</v>
      </c>
      <c r="AI10" s="49">
        <f t="shared" si="30"/>
        <v>0.709573150962513</v>
      </c>
      <c r="AJ10" s="49">
        <f t="shared" si="30"/>
        <v>0.803899392097264</v>
      </c>
      <c r="AK10" s="49">
        <f t="shared" si="30"/>
        <v>0.890525531914894</v>
      </c>
      <c r="AL10" s="49">
        <f t="shared" si="30"/>
        <v>0.928570111448835</v>
      </c>
      <c r="AM10" s="49">
        <f t="shared" si="30"/>
        <v>0.772643059777102</v>
      </c>
      <c r="AN10" s="49">
        <f t="shared" si="30"/>
        <v>0.701113171225937</v>
      </c>
      <c r="AO10" s="49">
        <f t="shared" si="30"/>
        <v>0.617627862208713</v>
      </c>
      <c r="AP10" s="49">
        <f t="shared" si="30"/>
        <v>0.767577203647416</v>
      </c>
      <c r="AQ10" s="49">
        <f t="shared" si="30"/>
        <v>0.855672441742655</v>
      </c>
      <c r="AR10" s="49">
        <f t="shared" si="30"/>
        <v>0.763575177304965</v>
      </c>
      <c r="AS10" s="49">
        <f t="shared" si="30"/>
        <v>0.841336068895643</v>
      </c>
      <c r="AT10" s="49">
        <f t="shared" si="30"/>
        <v>0.850555927051672</v>
      </c>
      <c r="AU10" s="49">
        <f>SUM(AG10:AT10)</f>
        <v>10.8941558257346</v>
      </c>
      <c r="AV10" s="50"/>
      <c r="AW10" s="49">
        <f t="shared" ref="AW10:BJ10" si="31">AG10/$AU$14</f>
        <v>0.0150113018613463</v>
      </c>
      <c r="AX10" s="49">
        <f t="shared" si="31"/>
        <v>0.0194213122670655</v>
      </c>
      <c r="AY10" s="49">
        <f t="shared" si="31"/>
        <v>0.0175585278830692</v>
      </c>
      <c r="AZ10" s="49">
        <f t="shared" si="31"/>
        <v>0.0198926493655732</v>
      </c>
      <c r="BA10" s="49">
        <f t="shared" si="31"/>
        <v>0.0220362303188932</v>
      </c>
      <c r="BB10" s="49">
        <f t="shared" si="31"/>
        <v>0.0229776509597958</v>
      </c>
      <c r="BC10" s="49">
        <f t="shared" si="31"/>
        <v>0.0191192052438198</v>
      </c>
      <c r="BD10" s="49">
        <f t="shared" si="31"/>
        <v>0.0173491840121895</v>
      </c>
      <c r="BE10" s="49">
        <f t="shared" si="31"/>
        <v>0.0152833235378787</v>
      </c>
      <c r="BF10" s="49">
        <f t="shared" si="31"/>
        <v>0.0189938496325145</v>
      </c>
      <c r="BG10" s="49">
        <f t="shared" si="31"/>
        <v>0.021173783713113</v>
      </c>
      <c r="BH10" s="49">
        <f t="shared" si="31"/>
        <v>0.0188948186995834</v>
      </c>
      <c r="BI10" s="49">
        <f t="shared" si="31"/>
        <v>0.0208190273331191</v>
      </c>
      <c r="BJ10" s="49">
        <f t="shared" si="31"/>
        <v>0.0210471745456947</v>
      </c>
      <c r="BK10" s="49"/>
      <c r="BL10" s="49">
        <f t="shared" ref="BL10:BY10" si="32">AW10*LN(AW10)</f>
        <v>-0.0630317345346714</v>
      </c>
      <c r="BM10" s="49">
        <f t="shared" si="32"/>
        <v>-0.0765468541950372</v>
      </c>
      <c r="BN10" s="49">
        <f t="shared" si="32"/>
        <v>-0.0709753540547362</v>
      </c>
      <c r="BO10" s="49">
        <f t="shared" si="32"/>
        <v>-0.0779275639706402</v>
      </c>
      <c r="BP10" s="49">
        <f t="shared" si="32"/>
        <v>-0.0840697027513536</v>
      </c>
      <c r="BQ10" s="49">
        <f t="shared" si="32"/>
        <v>-0.0867000362144931</v>
      </c>
      <c r="BR10" s="49">
        <f t="shared" si="32"/>
        <v>-0.0756558793736487</v>
      </c>
      <c r="BS10" s="49">
        <f t="shared" si="32"/>
        <v>-0.0703372319256413</v>
      </c>
      <c r="BT10" s="49">
        <f t="shared" si="32"/>
        <v>-0.0638994688794823</v>
      </c>
      <c r="BU10" s="49">
        <f t="shared" si="32"/>
        <v>-0.0752847832167233</v>
      </c>
      <c r="BV10" s="49">
        <f t="shared" si="32"/>
        <v>-0.0816247558102857</v>
      </c>
      <c r="BW10" s="49">
        <f t="shared" si="32"/>
        <v>-0.0749910325614523</v>
      </c>
      <c r="BX10" s="49">
        <f t="shared" si="32"/>
        <v>-0.0806089407452999</v>
      </c>
      <c r="BY10" s="49">
        <f t="shared" si="32"/>
        <v>-0.0812629084279562</v>
      </c>
      <c r="BZ10" s="49">
        <f>SUM(BL10:BY10)</f>
        <v>-1.06291624666142</v>
      </c>
      <c r="CA10" s="49"/>
      <c r="CB10" s="49"/>
      <c r="CC10" s="50"/>
      <c r="CD10" s="49"/>
      <c r="CE10" s="49"/>
      <c r="CF10" s="49">
        <f t="shared" ref="CF10:CS10" si="33">AW10*$CD$14</f>
        <v>0.00297934396574162</v>
      </c>
      <c r="CG10" s="49">
        <f t="shared" si="33"/>
        <v>0.00385461368002066</v>
      </c>
      <c r="CH10" s="49">
        <f t="shared" si="33"/>
        <v>0.00348490054886129</v>
      </c>
      <c r="CI10" s="49">
        <f t="shared" si="33"/>
        <v>0.00394816155170029</v>
      </c>
      <c r="CJ10" s="49">
        <f t="shared" si="33"/>
        <v>0.00437360532981773</v>
      </c>
      <c r="CK10" s="49">
        <f t="shared" si="33"/>
        <v>0.00456045227564592</v>
      </c>
      <c r="CL10" s="49">
        <f t="shared" si="33"/>
        <v>0.00379465347503452</v>
      </c>
      <c r="CM10" s="49">
        <f t="shared" si="33"/>
        <v>0.0034433513611738</v>
      </c>
      <c r="CN10" s="49">
        <f t="shared" si="33"/>
        <v>0.00303333302998225</v>
      </c>
      <c r="CO10" s="49">
        <f t="shared" si="33"/>
        <v>0.00376977372192824</v>
      </c>
      <c r="CP10" s="49">
        <f t="shared" si="33"/>
        <v>0.00420243262844651</v>
      </c>
      <c r="CQ10" s="49">
        <f t="shared" si="33"/>
        <v>0.00375011871697427</v>
      </c>
      <c r="CR10" s="49">
        <f t="shared" si="33"/>
        <v>0.00413202292715572</v>
      </c>
      <c r="CS10" s="49">
        <f t="shared" si="33"/>
        <v>0.00417730407780916</v>
      </c>
      <c r="CT10" s="59">
        <v>2014</v>
      </c>
    </row>
    <row r="11" ht="22.5" customHeight="1" spans="1:98">
      <c r="A11" s="43" t="s">
        <v>128</v>
      </c>
      <c r="B11" s="40">
        <v>7.22</v>
      </c>
      <c r="C11" s="40">
        <v>15.01</v>
      </c>
      <c r="D11" s="40">
        <v>9.01</v>
      </c>
      <c r="E11" s="40">
        <v>12.08</v>
      </c>
      <c r="F11" s="40">
        <v>-0.47</v>
      </c>
      <c r="G11" s="40">
        <v>13.01</v>
      </c>
      <c r="H11" s="40">
        <v>13.82</v>
      </c>
      <c r="I11" s="40">
        <v>9.31</v>
      </c>
      <c r="J11" s="40">
        <v>10.09</v>
      </c>
      <c r="K11" s="40">
        <v>0.87</v>
      </c>
      <c r="L11" s="40">
        <v>19.27</v>
      </c>
      <c r="M11" s="40">
        <v>14.82</v>
      </c>
      <c r="N11" s="40">
        <v>9.93</v>
      </c>
      <c r="O11" s="40">
        <v>6.73</v>
      </c>
      <c r="Q11" s="50"/>
      <c r="R11" s="49">
        <f>(MAX($B$10:$O$13)-B11)/(MAX($B$10:$O$13)-MIN($B$10:$O$13))</f>
        <v>0.610435663627153</v>
      </c>
      <c r="S11" s="49">
        <f>(MAX($B$10:$O$13)-C11)/(MAX($B$10:$O$13)-MIN($B$10:$O$13))</f>
        <v>0.21580547112462</v>
      </c>
      <c r="T11" s="49">
        <f>(MAX($B$10:$O$13)-D11)/(MAX($B$10:$O$13)-MIN($B$10:$O$13))</f>
        <v>0.519756838905775</v>
      </c>
      <c r="U11" s="49">
        <f>(MAX($B$10:$O$13)-E11)/(MAX($B$10:$O$13)-MIN($B$10:$O$13))</f>
        <v>0.364235055724417</v>
      </c>
      <c r="V11" s="49">
        <f>(MAX($B$10:$O$13)-F11)/(MAX($B$10:$O$13)-MIN($B$10:$O$13))</f>
        <v>1</v>
      </c>
      <c r="W11" s="49">
        <f>(MAX($B$10:$O$13)-G11)/(MAX($B$10:$O$13)-MIN($B$10:$O$13))</f>
        <v>0.317122593718338</v>
      </c>
      <c r="X11" s="49">
        <f>(MAX($B$10:$O$13)-H11)/(MAX($B$10:$O$13)-MIN($B$10:$O$13))</f>
        <v>0.276089159067882</v>
      </c>
      <c r="Y11" s="49">
        <f>(MAX($B$10:$O$13)-I11)/(MAX($B$10:$O$13)-MIN($B$10:$O$13))</f>
        <v>0.504559270516717</v>
      </c>
      <c r="Z11" s="49">
        <f>(MAX($B$10:$O$13)-J11)/(MAX($B$10:$O$13)-MIN($B$10:$O$13))</f>
        <v>0.465045592705167</v>
      </c>
      <c r="AA11" s="49">
        <f>(MAX($B$10:$O$13)-K11)/(MAX($B$10:$O$13)-MIN($B$10:$O$13))</f>
        <v>0.932117527862209</v>
      </c>
      <c r="AB11" s="49">
        <f>(MAX($B$10:$O$13)-L11)/(MAX($B$10:$O$13)-MIN($B$10:$O$13))</f>
        <v>0</v>
      </c>
      <c r="AC11" s="49">
        <f>(MAX($B$10:$O$13)-M11)/(MAX($B$10:$O$13)-MIN($B$10:$O$13))</f>
        <v>0.225430597771023</v>
      </c>
      <c r="AD11" s="49">
        <f>(MAX($B$10:$O$13)-N11)/(MAX($B$10:$O$13)-MIN($B$10:$O$13))</f>
        <v>0.473150962512665</v>
      </c>
      <c r="AE11" s="49">
        <f>(MAX($B$10:$O$13)-O11)/(MAX($B$10:$O$13)-MIN($B$10:$O$13))</f>
        <v>0.635258358662614</v>
      </c>
      <c r="AF11" s="50"/>
      <c r="AG11" s="49">
        <f t="shared" ref="AG11:AT11" si="34">R11+0.0001</f>
        <v>0.610535663627153</v>
      </c>
      <c r="AH11" s="49">
        <f t="shared" si="34"/>
        <v>0.21590547112462</v>
      </c>
      <c r="AI11" s="49">
        <f t="shared" si="34"/>
        <v>0.519856838905775</v>
      </c>
      <c r="AJ11" s="49">
        <f t="shared" si="34"/>
        <v>0.364335055724417</v>
      </c>
      <c r="AK11" s="49">
        <f t="shared" si="34"/>
        <v>1.0001</v>
      </c>
      <c r="AL11" s="49">
        <f t="shared" si="34"/>
        <v>0.317222593718338</v>
      </c>
      <c r="AM11" s="49">
        <f t="shared" si="34"/>
        <v>0.276189159067882</v>
      </c>
      <c r="AN11" s="49">
        <f t="shared" si="34"/>
        <v>0.504659270516717</v>
      </c>
      <c r="AO11" s="49">
        <f t="shared" si="34"/>
        <v>0.465145592705167</v>
      </c>
      <c r="AP11" s="49">
        <f t="shared" si="34"/>
        <v>0.932217527862209</v>
      </c>
      <c r="AQ11" s="49">
        <f t="shared" si="34"/>
        <v>0.0001</v>
      </c>
      <c r="AR11" s="49">
        <f t="shared" si="34"/>
        <v>0.225530597771023</v>
      </c>
      <c r="AS11" s="49">
        <f t="shared" si="34"/>
        <v>0.473250962512665</v>
      </c>
      <c r="AT11" s="49">
        <f t="shared" si="34"/>
        <v>0.635358358662614</v>
      </c>
      <c r="AU11" s="49">
        <f>SUM(AG11:AT11)</f>
        <v>6.54040709219858</v>
      </c>
      <c r="AV11" s="50"/>
      <c r="AW11" s="49">
        <f t="shared" ref="AW11:BJ11" si="35">AG11/$AU$14</f>
        <v>0.0151078256820514</v>
      </c>
      <c r="AX11" s="49">
        <f t="shared" si="35"/>
        <v>0.00534262356137137</v>
      </c>
      <c r="AY11" s="49">
        <f t="shared" si="35"/>
        <v>0.0128639602396871</v>
      </c>
      <c r="AZ11" s="49">
        <f t="shared" si="35"/>
        <v>0.00901554297261557</v>
      </c>
      <c r="BA11" s="49">
        <f t="shared" si="35"/>
        <v>0.0247476721914261</v>
      </c>
      <c r="BB11" s="49">
        <f t="shared" si="35"/>
        <v>0.00784973578747663</v>
      </c>
      <c r="BC11" s="49">
        <f t="shared" si="35"/>
        <v>0.006834355335904</v>
      </c>
      <c r="BD11" s="49">
        <f t="shared" si="35"/>
        <v>0.0124878934057714</v>
      </c>
      <c r="BE11" s="49">
        <f t="shared" si="35"/>
        <v>0.0115101196375903</v>
      </c>
      <c r="BF11" s="49">
        <f t="shared" si="35"/>
        <v>0.0230679069999356</v>
      </c>
      <c r="BG11" s="49">
        <f t="shared" si="35"/>
        <v>2.47451976716589e-6</v>
      </c>
      <c r="BH11" s="49">
        <f t="shared" si="35"/>
        <v>0.00558079922285137</v>
      </c>
      <c r="BI11" s="49">
        <f t="shared" si="35"/>
        <v>0.0117106886156787</v>
      </c>
      <c r="BJ11" s="49">
        <f t="shared" si="35"/>
        <v>0.0157220681774471</v>
      </c>
      <c r="BK11" s="49"/>
      <c r="BL11" s="49">
        <f t="shared" ref="BL11:BY11" si="36">AW11*LN(AW11)</f>
        <v>-0.0633401999299465</v>
      </c>
      <c r="BM11" s="49">
        <f t="shared" si="36"/>
        <v>-0.0279528118597465</v>
      </c>
      <c r="BN11" s="49">
        <f t="shared" si="36"/>
        <v>-0.0560010081668259</v>
      </c>
      <c r="BO11" s="49">
        <f t="shared" si="36"/>
        <v>-0.0424524355782845</v>
      </c>
      <c r="BP11" s="49">
        <f t="shared" si="36"/>
        <v>-0.0915422296003166</v>
      </c>
      <c r="BQ11" s="49">
        <f t="shared" si="36"/>
        <v>-0.0380498312215279</v>
      </c>
      <c r="BR11" s="49">
        <f t="shared" si="36"/>
        <v>-0.0340746818908683</v>
      </c>
      <c r="BS11" s="49">
        <f t="shared" si="36"/>
        <v>-0.0547343822446084</v>
      </c>
      <c r="BT11" s="49">
        <f t="shared" si="36"/>
        <v>-0.0513872590259009</v>
      </c>
      <c r="BU11" s="49">
        <f t="shared" si="36"/>
        <v>-0.086950160233592</v>
      </c>
      <c r="BV11" s="49">
        <f t="shared" si="36"/>
        <v>-3.19447243816548e-5</v>
      </c>
      <c r="BW11" s="49">
        <f t="shared" si="36"/>
        <v>-0.0289555486252759</v>
      </c>
      <c r="BX11" s="49">
        <f t="shared" si="36"/>
        <v>-0.0520803985599877</v>
      </c>
      <c r="BY11" s="49">
        <f t="shared" si="36"/>
        <v>-0.0652888743122048</v>
      </c>
      <c r="BZ11" s="49">
        <f>SUM(BL11:BY11)</f>
        <v>-0.692841765973467</v>
      </c>
      <c r="CA11" s="49"/>
      <c r="CB11" s="49"/>
      <c r="CC11" s="50"/>
      <c r="CD11" s="49"/>
      <c r="CE11" s="49"/>
      <c r="CF11" s="49">
        <f t="shared" ref="CF11:CS11" si="37">AW11*$CD$14</f>
        <v>0.00299850137563346</v>
      </c>
      <c r="CG11" s="49">
        <f t="shared" si="37"/>
        <v>0.00106036860865399</v>
      </c>
      <c r="CH11" s="49">
        <f t="shared" si="37"/>
        <v>0.00255315379503098</v>
      </c>
      <c r="CI11" s="49">
        <f t="shared" si="37"/>
        <v>0.00178934537466809</v>
      </c>
      <c r="CJ11" s="49">
        <f t="shared" si="37"/>
        <v>0.00491175438950664</v>
      </c>
      <c r="CK11" s="49">
        <f t="shared" si="37"/>
        <v>0.00155796367077965</v>
      </c>
      <c r="CL11" s="49">
        <f t="shared" si="37"/>
        <v>0.00135643767061876</v>
      </c>
      <c r="CM11" s="49">
        <f t="shared" si="37"/>
        <v>0.00247851453571214</v>
      </c>
      <c r="CN11" s="49">
        <f t="shared" si="37"/>
        <v>0.00228445246148313</v>
      </c>
      <c r="CO11" s="49">
        <f t="shared" si="37"/>
        <v>0.00457836569788245</v>
      </c>
      <c r="CP11" s="49">
        <f t="shared" si="37"/>
        <v>4.91126326318032e-7</v>
      </c>
      <c r="CQ11" s="49">
        <f t="shared" si="37"/>
        <v>0.00110764013955592</v>
      </c>
      <c r="CR11" s="49">
        <f t="shared" si="37"/>
        <v>0.00232426006645318</v>
      </c>
      <c r="CS11" s="49">
        <f t="shared" si="37"/>
        <v>0.00312041216585424</v>
      </c>
      <c r="CT11" s="59">
        <v>2014</v>
      </c>
    </row>
    <row r="12" ht="22.5" customHeight="1" spans="1:98">
      <c r="A12" s="43" t="s">
        <v>129</v>
      </c>
      <c r="B12" s="40">
        <v>2.201</v>
      </c>
      <c r="C12" s="40">
        <v>1.117</v>
      </c>
      <c r="D12" s="40">
        <v>1.617</v>
      </c>
      <c r="E12" s="40">
        <v>0.984</v>
      </c>
      <c r="F12" s="40">
        <v>0.437</v>
      </c>
      <c r="G12" s="40">
        <v>0.247</v>
      </c>
      <c r="H12" s="40">
        <v>0.978</v>
      </c>
      <c r="I12" s="40">
        <v>1.573</v>
      </c>
      <c r="J12" s="40">
        <v>2.032</v>
      </c>
      <c r="K12" s="40">
        <v>1.108</v>
      </c>
      <c r="L12" s="40">
        <v>0.645</v>
      </c>
      <c r="M12" s="40">
        <v>1.241</v>
      </c>
      <c r="N12" s="40">
        <v>0.779</v>
      </c>
      <c r="O12" s="40">
        <v>0.708</v>
      </c>
      <c r="Q12" s="50"/>
      <c r="R12" s="49">
        <f>(MAX($B$10:$O$13)-B12)/(MAX($B$10:$O$13)-MIN($B$10:$O$13))</f>
        <v>0.864690982776089</v>
      </c>
      <c r="S12" s="49">
        <f>(MAX($B$10:$O$13)-C12)/(MAX($B$10:$O$13)-MIN($B$10:$O$13))</f>
        <v>0.919604863221885</v>
      </c>
      <c r="T12" s="49">
        <f>(MAX($B$10:$O$13)-D12)/(MAX($B$10:$O$13)-MIN($B$10:$O$13))</f>
        <v>0.894275582573455</v>
      </c>
      <c r="U12" s="49">
        <f>(MAX($B$10:$O$13)-E12)/(MAX($B$10:$O$13)-MIN($B$10:$O$13))</f>
        <v>0.926342451874367</v>
      </c>
      <c r="V12" s="49">
        <f>(MAX($B$10:$O$13)-F12)/(MAX($B$10:$O$13)-MIN($B$10:$O$13))</f>
        <v>0.954052684903749</v>
      </c>
      <c r="W12" s="49">
        <f>(MAX($B$10:$O$13)-G12)/(MAX($B$10:$O$13)-MIN($B$10:$O$13))</f>
        <v>0.963677811550152</v>
      </c>
      <c r="X12" s="49">
        <f>(MAX($B$10:$O$13)-H12)/(MAX($B$10:$O$13)-MIN($B$10:$O$13))</f>
        <v>0.926646403242148</v>
      </c>
      <c r="Y12" s="49">
        <f>(MAX($B$10:$O$13)-I12)/(MAX($B$10:$O$13)-MIN($B$10:$O$13))</f>
        <v>0.896504559270517</v>
      </c>
      <c r="Z12" s="49">
        <f>(MAX($B$10:$O$13)-J12)/(MAX($B$10:$O$13)-MIN($B$10:$O$13))</f>
        <v>0.873252279635258</v>
      </c>
      <c r="AA12" s="49">
        <f>(MAX($B$10:$O$13)-K12)/(MAX($B$10:$O$13)-MIN($B$10:$O$13))</f>
        <v>0.920060790273556</v>
      </c>
      <c r="AB12" s="49">
        <f>(MAX($B$10:$O$13)-L12)/(MAX($B$10:$O$13)-MIN($B$10:$O$13))</f>
        <v>0.943515704154002</v>
      </c>
      <c r="AC12" s="49">
        <f>(MAX($B$10:$O$13)-M12)/(MAX($B$10:$O$13)-MIN($B$10:$O$13))</f>
        <v>0.913323201621074</v>
      </c>
      <c r="AD12" s="49">
        <f>(MAX($B$10:$O$13)-N12)/(MAX($B$10:$O$13)-MIN($B$10:$O$13))</f>
        <v>0.936727456940223</v>
      </c>
      <c r="AE12" s="49">
        <f>(MAX($B$10:$O$13)-O12)/(MAX($B$10:$O$13)-MIN($B$10:$O$13))</f>
        <v>0.9403242147923</v>
      </c>
      <c r="AF12" s="50"/>
      <c r="AG12" s="49">
        <f t="shared" ref="AG12:AT12" si="38">R12+0.0001</f>
        <v>0.864790982776089</v>
      </c>
      <c r="AH12" s="49">
        <f t="shared" si="38"/>
        <v>0.919704863221884</v>
      </c>
      <c r="AI12" s="49">
        <f t="shared" si="38"/>
        <v>0.894375582573455</v>
      </c>
      <c r="AJ12" s="49">
        <f t="shared" si="38"/>
        <v>0.926442451874367</v>
      </c>
      <c r="AK12" s="49">
        <f t="shared" si="38"/>
        <v>0.954152684903749</v>
      </c>
      <c r="AL12" s="49">
        <f t="shared" si="38"/>
        <v>0.963777811550152</v>
      </c>
      <c r="AM12" s="49">
        <f t="shared" si="38"/>
        <v>0.926746403242148</v>
      </c>
      <c r="AN12" s="49">
        <f t="shared" si="38"/>
        <v>0.896604559270517</v>
      </c>
      <c r="AO12" s="49">
        <f t="shared" si="38"/>
        <v>0.873352279635258</v>
      </c>
      <c r="AP12" s="49">
        <f t="shared" si="38"/>
        <v>0.920160790273556</v>
      </c>
      <c r="AQ12" s="49">
        <f t="shared" si="38"/>
        <v>0.943615704154002</v>
      </c>
      <c r="AR12" s="49">
        <f t="shared" si="38"/>
        <v>0.913423201621074</v>
      </c>
      <c r="AS12" s="49">
        <f t="shared" si="38"/>
        <v>0.936827456940223</v>
      </c>
      <c r="AT12" s="49">
        <f t="shared" si="38"/>
        <v>0.9404242147923</v>
      </c>
      <c r="AU12" s="49">
        <f>SUM(AG12:AT12)</f>
        <v>12.8743989868288</v>
      </c>
      <c r="AV12" s="50"/>
      <c r="AW12" s="49">
        <f t="shared" ref="AW12:BJ12" si="39">AG12/$AU$14</f>
        <v>0.0213994238134625</v>
      </c>
      <c r="AX12" s="49">
        <f t="shared" si="39"/>
        <v>0.0227582786400116</v>
      </c>
      <c r="AY12" s="49">
        <f t="shared" si="39"/>
        <v>0.0221315005834852</v>
      </c>
      <c r="AZ12" s="49">
        <f t="shared" si="39"/>
        <v>0.0229250016030476</v>
      </c>
      <c r="BA12" s="49">
        <f t="shared" si="39"/>
        <v>0.0236106967968873</v>
      </c>
      <c r="BB12" s="49">
        <f t="shared" si="39"/>
        <v>0.0238488724583673</v>
      </c>
      <c r="BC12" s="49">
        <f t="shared" si="39"/>
        <v>0.0229325229397259</v>
      </c>
      <c r="BD12" s="49">
        <f t="shared" si="39"/>
        <v>0.0221866570524596</v>
      </c>
      <c r="BE12" s="49">
        <f t="shared" si="39"/>
        <v>0.0216112747965684</v>
      </c>
      <c r="BF12" s="49">
        <f t="shared" si="39"/>
        <v>0.022769560645029</v>
      </c>
      <c r="BG12" s="49">
        <f t="shared" si="39"/>
        <v>0.0233499571253724</v>
      </c>
      <c r="BH12" s="49">
        <f t="shared" si="39"/>
        <v>0.022602837681993</v>
      </c>
      <c r="BI12" s="49">
        <f t="shared" si="39"/>
        <v>0.0231819806062233</v>
      </c>
      <c r="BJ12" s="49">
        <f t="shared" si="39"/>
        <v>0.0232709830902501</v>
      </c>
      <c r="BK12" s="49"/>
      <c r="BL12" s="49">
        <f t="shared" ref="BL12:BY12" si="40">AW12*LN(AW12)</f>
        <v>-0.0822677583466156</v>
      </c>
      <c r="BM12" s="49">
        <f t="shared" si="40"/>
        <v>-0.086090615062162</v>
      </c>
      <c r="BN12" s="49">
        <f t="shared" si="40"/>
        <v>-0.0843376893153471</v>
      </c>
      <c r="BO12" s="49">
        <f t="shared" si="40"/>
        <v>-0.0865539669040502</v>
      </c>
      <c r="BP12" s="49">
        <f t="shared" si="40"/>
        <v>-0.0884469786005062</v>
      </c>
      <c r="BQ12" s="49">
        <f t="shared" si="40"/>
        <v>-0.0890998248723685</v>
      </c>
      <c r="BR12" s="49">
        <f t="shared" si="40"/>
        <v>-0.0865748413448309</v>
      </c>
      <c r="BS12" s="49">
        <f t="shared" si="40"/>
        <v>-0.0844926518697345</v>
      </c>
      <c r="BT12" s="49">
        <f t="shared" si="40"/>
        <v>-0.082869300233509</v>
      </c>
      <c r="BU12" s="49">
        <f t="shared" si="40"/>
        <v>-0.0861220081265181</v>
      </c>
      <c r="BV12" s="49">
        <f t="shared" si="40"/>
        <v>-0.0877295279729753</v>
      </c>
      <c r="BW12" s="49">
        <f t="shared" si="40"/>
        <v>-0.0856575178254344</v>
      </c>
      <c r="BX12" s="49">
        <f t="shared" si="40"/>
        <v>-0.0872657841568581</v>
      </c>
      <c r="BY12" s="49">
        <f t="shared" si="40"/>
        <v>-0.0875116502084569</v>
      </c>
      <c r="BZ12" s="49">
        <f>SUM(BL12:BY12)</f>
        <v>-1.20502011483937</v>
      </c>
      <c r="CA12" s="49"/>
      <c r="CB12" s="49"/>
      <c r="CC12" s="50"/>
      <c r="CD12" s="49"/>
      <c r="CE12" s="49"/>
      <c r="CF12" s="49">
        <f t="shared" ref="CF12:CS12" si="41">AW12*$CD$14</f>
        <v>0.00424721618403782</v>
      </c>
      <c r="CG12" s="49">
        <f t="shared" si="41"/>
        <v>0.00451691270770993</v>
      </c>
      <c r="CH12" s="49">
        <f t="shared" si="41"/>
        <v>0.00439251394217851</v>
      </c>
      <c r="CI12" s="49">
        <f t="shared" si="41"/>
        <v>0.00455000277934128</v>
      </c>
      <c r="CJ12" s="49">
        <f t="shared" si="41"/>
        <v>0.00468609502883265</v>
      </c>
      <c r="CK12" s="49">
        <f t="shared" si="41"/>
        <v>0.00473336655973459</v>
      </c>
      <c r="CL12" s="49">
        <f t="shared" si="41"/>
        <v>0.00455149556452766</v>
      </c>
      <c r="CM12" s="49">
        <f t="shared" si="41"/>
        <v>0.00440346103354527</v>
      </c>
      <c r="CN12" s="49">
        <f t="shared" si="41"/>
        <v>0.00428926296678743</v>
      </c>
      <c r="CO12" s="49">
        <f t="shared" si="41"/>
        <v>0.00451915188548949</v>
      </c>
      <c r="CP12" s="49">
        <f t="shared" si="41"/>
        <v>0.00463434514237158</v>
      </c>
      <c r="CQ12" s="49">
        <f t="shared" si="41"/>
        <v>0.00448606181385814</v>
      </c>
      <c r="CR12" s="49">
        <f t="shared" si="41"/>
        <v>0.00460100627320916</v>
      </c>
      <c r="CS12" s="49">
        <f t="shared" si="41"/>
        <v>0.00461867089791463</v>
      </c>
      <c r="CT12" s="59">
        <v>2014</v>
      </c>
    </row>
    <row r="13" ht="22.5" customHeight="1" spans="1:98">
      <c r="A13" s="43" t="s">
        <v>130</v>
      </c>
      <c r="B13" s="40">
        <v>9.499</v>
      </c>
      <c r="C13" s="40">
        <v>4.635</v>
      </c>
      <c r="D13" s="40">
        <v>5.411</v>
      </c>
      <c r="E13" s="40">
        <v>4.696</v>
      </c>
      <c r="F13" s="40">
        <v>1.848</v>
      </c>
      <c r="G13" s="40">
        <v>1.381</v>
      </c>
      <c r="H13" s="40">
        <v>5.575</v>
      </c>
      <c r="I13" s="40">
        <v>7.954</v>
      </c>
      <c r="J13" s="40">
        <v>9.976</v>
      </c>
      <c r="K13" s="40">
        <v>5.422</v>
      </c>
      <c r="L13" s="40">
        <v>2.904</v>
      </c>
      <c r="M13" s="40">
        <v>5.508</v>
      </c>
      <c r="N13" s="40">
        <v>2.987</v>
      </c>
      <c r="O13" s="40">
        <v>2.58</v>
      </c>
      <c r="Q13" s="50"/>
      <c r="R13" s="49">
        <f>(MAX($B$10:$O$13)-B13)/(MAX($B$10:$O$13)-MIN($B$10:$O$13))</f>
        <v>0.494984802431611</v>
      </c>
      <c r="S13" s="49">
        <f>(MAX($B$10:$O$13)-C13)/(MAX($B$10:$O$13)-MIN($B$10:$O$13))</f>
        <v>0.741388044579534</v>
      </c>
      <c r="T13" s="49">
        <f>(MAX($B$10:$O$13)-D13)/(MAX($B$10:$O$13)-MIN($B$10:$O$13))</f>
        <v>0.702077001013171</v>
      </c>
      <c r="U13" s="49">
        <f>(MAX($B$10:$O$13)-E13)/(MAX($B$10:$O$13)-MIN($B$10:$O$13))</f>
        <v>0.738297872340426</v>
      </c>
      <c r="V13" s="49">
        <f>(MAX($B$10:$O$13)-F13)/(MAX($B$10:$O$13)-MIN($B$10:$O$13))</f>
        <v>0.882573454913881</v>
      </c>
      <c r="W13" s="49">
        <f>(MAX($B$10:$O$13)-G13)/(MAX($B$10:$O$13)-MIN($B$10:$O$13))</f>
        <v>0.906231003039514</v>
      </c>
      <c r="X13" s="49">
        <f>(MAX($B$10:$O$13)-H13)/(MAX($B$10:$O$13)-MIN($B$10:$O$13))</f>
        <v>0.693768996960486</v>
      </c>
      <c r="Y13" s="49">
        <f>(MAX($B$10:$O$13)-I13)/(MAX($B$10:$O$13)-MIN($B$10:$O$13))</f>
        <v>0.573252279635258</v>
      </c>
      <c r="Z13" s="49">
        <f>(MAX($B$10:$O$13)-J13)/(MAX($B$10:$O$13)-MIN($B$10:$O$13))</f>
        <v>0.470820668693009</v>
      </c>
      <c r="AA13" s="49">
        <f>(MAX($B$10:$O$13)-K13)/(MAX($B$10:$O$13)-MIN($B$10:$O$13))</f>
        <v>0.701519756838906</v>
      </c>
      <c r="AB13" s="49">
        <f>(MAX($B$10:$O$13)-L13)/(MAX($B$10:$O$13)-MIN($B$10:$O$13))</f>
        <v>0.829078014184397</v>
      </c>
      <c r="AC13" s="49">
        <f>(MAX($B$10:$O$13)-M13)/(MAX($B$10:$O$13)-MIN($B$10:$O$13))</f>
        <v>0.697163120567376</v>
      </c>
      <c r="AD13" s="49">
        <f>(MAX($B$10:$O$13)-N13)/(MAX($B$10:$O$13)-MIN($B$10:$O$13))</f>
        <v>0.824873353596758</v>
      </c>
      <c r="AE13" s="49">
        <f>(MAX($B$10:$O$13)-O13)/(MAX($B$10:$O$13)-MIN($B$10:$O$13))</f>
        <v>0.845491388044579</v>
      </c>
      <c r="AF13" s="50"/>
      <c r="AG13" s="49">
        <f t="shared" ref="AG13:AT13" si="42">R13+0.0001</f>
        <v>0.495084802431611</v>
      </c>
      <c r="AH13" s="49">
        <f t="shared" si="42"/>
        <v>0.741488044579534</v>
      </c>
      <c r="AI13" s="49">
        <f t="shared" si="42"/>
        <v>0.702177001013171</v>
      </c>
      <c r="AJ13" s="49">
        <f t="shared" si="42"/>
        <v>0.738397872340426</v>
      </c>
      <c r="AK13" s="49">
        <f t="shared" si="42"/>
        <v>0.88267345491388</v>
      </c>
      <c r="AL13" s="49">
        <f t="shared" si="42"/>
        <v>0.906331003039514</v>
      </c>
      <c r="AM13" s="49">
        <f t="shared" si="42"/>
        <v>0.693868996960486</v>
      </c>
      <c r="AN13" s="49">
        <f t="shared" si="42"/>
        <v>0.573352279635258</v>
      </c>
      <c r="AO13" s="49">
        <f t="shared" si="42"/>
        <v>0.470920668693009</v>
      </c>
      <c r="AP13" s="49">
        <f t="shared" si="42"/>
        <v>0.701619756838906</v>
      </c>
      <c r="AQ13" s="49">
        <f t="shared" si="42"/>
        <v>0.829178014184397</v>
      </c>
      <c r="AR13" s="49">
        <f t="shared" si="42"/>
        <v>0.697263120567376</v>
      </c>
      <c r="AS13" s="49">
        <f t="shared" si="42"/>
        <v>0.824973353596758</v>
      </c>
      <c r="AT13" s="49">
        <f t="shared" si="42"/>
        <v>0.845591388044579</v>
      </c>
      <c r="AU13" s="49">
        <f>SUM(AG13:AT13)</f>
        <v>10.1029197568389</v>
      </c>
      <c r="AV13" s="50"/>
      <c r="AW13" s="49">
        <f t="shared" ref="AW13:BJ13" si="43">AG13/$AU$14</f>
        <v>0.0122509713004044</v>
      </c>
      <c r="AX13" s="49">
        <f t="shared" si="43"/>
        <v>0.0183482682342924</v>
      </c>
      <c r="AY13" s="49">
        <f t="shared" si="43"/>
        <v>0.0173755086905636</v>
      </c>
      <c r="AZ13" s="49">
        <f t="shared" si="43"/>
        <v>0.0182718013113962</v>
      </c>
      <c r="BA13" s="49">
        <f t="shared" si="43"/>
        <v>0.0218419291213701</v>
      </c>
      <c r="BB13" s="49">
        <f t="shared" si="43"/>
        <v>0.0224273398261657</v>
      </c>
      <c r="BC13" s="49">
        <f t="shared" si="43"/>
        <v>0.0171699254880229</v>
      </c>
      <c r="BD13" s="49">
        <f t="shared" si="43"/>
        <v>0.0141877154950707</v>
      </c>
      <c r="BE13" s="49">
        <f t="shared" si="43"/>
        <v>0.0116530250344783</v>
      </c>
      <c r="BF13" s="49">
        <f t="shared" si="43"/>
        <v>0.01736171957332</v>
      </c>
      <c r="BG13" s="49">
        <f t="shared" si="43"/>
        <v>0.0205181738659865</v>
      </c>
      <c r="BH13" s="49">
        <f t="shared" si="43"/>
        <v>0.0172539137475975</v>
      </c>
      <c r="BI13" s="49">
        <f t="shared" si="43"/>
        <v>0.0204141287086031</v>
      </c>
      <c r="BJ13" s="49">
        <f t="shared" si="43"/>
        <v>0.0209243260466156</v>
      </c>
      <c r="BK13" s="49"/>
      <c r="BL13" s="49">
        <f t="shared" ref="BL13:BY13" si="44">AW13*LN(AW13)</f>
        <v>-0.0539306139876243</v>
      </c>
      <c r="BM13" s="49">
        <f t="shared" si="44"/>
        <v>-0.073360414544235</v>
      </c>
      <c r="BN13" s="49">
        <f t="shared" si="44"/>
        <v>-0.0704176130547356</v>
      </c>
      <c r="BO13" s="49">
        <f t="shared" si="44"/>
        <v>-0.0731309903194795</v>
      </c>
      <c r="BP13" s="49">
        <f t="shared" si="44"/>
        <v>-0.0835218726547715</v>
      </c>
      <c r="BQ13" s="49">
        <f t="shared" si="44"/>
        <v>-0.0851672519091893</v>
      </c>
      <c r="BR13" s="49">
        <f t="shared" si="44"/>
        <v>-0.0697888094929882</v>
      </c>
      <c r="BS13" s="49">
        <f t="shared" si="44"/>
        <v>-0.0603741036640388</v>
      </c>
      <c r="BT13" s="49">
        <f t="shared" si="44"/>
        <v>-0.0518814753878588</v>
      </c>
      <c r="BU13" s="49">
        <f t="shared" si="44"/>
        <v>-0.0703755136316921</v>
      </c>
      <c r="BV13" s="49">
        <f t="shared" si="44"/>
        <v>-0.079742738955333</v>
      </c>
      <c r="BW13" s="49">
        <f t="shared" si="44"/>
        <v>-0.0700459944886026</v>
      </c>
      <c r="BX13" s="49">
        <f t="shared" si="44"/>
        <v>-0.0794421541613029</v>
      </c>
      <c r="BY13" s="49">
        <f t="shared" si="44"/>
        <v>-0.080911081007441</v>
      </c>
      <c r="BZ13" s="49">
        <f>SUM(BL13:BY13)</f>
        <v>-1.00209062725929</v>
      </c>
      <c r="CA13" s="53" t="s">
        <v>35</v>
      </c>
      <c r="CB13" s="51"/>
      <c r="CC13" s="54" t="s">
        <v>36</v>
      </c>
      <c r="CD13" s="51"/>
      <c r="CE13" s="53" t="s">
        <v>37</v>
      </c>
      <c r="CF13" s="49">
        <f t="shared" ref="CF13:CS13" si="45">AW13*$CD$14</f>
        <v>0.00243149180234126</v>
      </c>
      <c r="CG13" s="49">
        <f t="shared" si="45"/>
        <v>0.00364164299343088</v>
      </c>
      <c r="CH13" s="49">
        <f t="shared" si="45"/>
        <v>0.00344857610932612</v>
      </c>
      <c r="CI13" s="49">
        <f t="shared" si="45"/>
        <v>0.00362646634403605</v>
      </c>
      <c r="CJ13" s="49">
        <f t="shared" si="45"/>
        <v>0.004335041712503</v>
      </c>
      <c r="CK13" s="49">
        <f t="shared" si="45"/>
        <v>0.00445123015950934</v>
      </c>
      <c r="CL13" s="49">
        <f t="shared" si="45"/>
        <v>0.00340777331423182</v>
      </c>
      <c r="CM13" s="49">
        <f t="shared" si="45"/>
        <v>0.00281588398783334</v>
      </c>
      <c r="CN13" s="49">
        <f t="shared" si="45"/>
        <v>0.00231281538002429</v>
      </c>
      <c r="CO13" s="49">
        <f t="shared" si="45"/>
        <v>0.00344583933648443</v>
      </c>
      <c r="CP13" s="49">
        <f t="shared" si="45"/>
        <v>0.00407231151970064</v>
      </c>
      <c r="CQ13" s="49">
        <f t="shared" si="45"/>
        <v>0.00342444274881303</v>
      </c>
      <c r="CR13" s="49">
        <f t="shared" si="45"/>
        <v>0.00405166132462243</v>
      </c>
      <c r="CS13" s="49">
        <f t="shared" si="45"/>
        <v>0.004152921919765</v>
      </c>
      <c r="CT13" s="59">
        <v>2014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40.4118816616008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-3.96286875473355</v>
      </c>
      <c r="CA14" s="49">
        <f>-1/(LN(560))</f>
        <v>-0.158029391597474</v>
      </c>
      <c r="CB14" s="49">
        <f>BZ14*CA14</f>
        <v>0.626249738291182</v>
      </c>
      <c r="CC14" s="50">
        <f>1-CB14</f>
        <v>0.373750261708818</v>
      </c>
      <c r="CD14" s="49">
        <f>CC14/(CC9+CC14+CC19+CC24+CC30)</f>
        <v>0.198473389800611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3" t="s">
        <v>131</v>
      </c>
      <c r="B15" s="40">
        <v>13.018</v>
      </c>
      <c r="C15" s="40">
        <v>12.264</v>
      </c>
      <c r="D15" s="40">
        <v>10.278</v>
      </c>
      <c r="E15" s="40">
        <v>13.801</v>
      </c>
      <c r="F15" s="40">
        <v>10.915</v>
      </c>
      <c r="G15" s="40">
        <v>14.654</v>
      </c>
      <c r="H15" s="40">
        <v>13.868</v>
      </c>
      <c r="I15" s="40">
        <v>14.644</v>
      </c>
      <c r="J15" s="40">
        <v>14.091</v>
      </c>
      <c r="K15" s="40">
        <v>13.16</v>
      </c>
      <c r="L15" s="40">
        <v>12.199</v>
      </c>
      <c r="M15" s="40">
        <v>13.119</v>
      </c>
      <c r="N15" s="40">
        <v>11.213</v>
      </c>
      <c r="O15" s="40">
        <v>10.396</v>
      </c>
      <c r="Q15" s="50"/>
      <c r="R15" s="49">
        <f>(B15-MIN($B$15:$O$18)/(MAX($B$15:$O$18)-MIN($B$15:$O$18)))</f>
        <v>12.9383216374269</v>
      </c>
      <c r="S15" s="49">
        <f>(C15-MIN($B$15:$O$18)/(MAX($B$15:$O$18)-MIN($B$15:$O$18)))</f>
        <v>12.1843216374269</v>
      </c>
      <c r="T15" s="49">
        <f>(D15-MIN($B$15:$O$18)/(MAX($B$15:$O$18)-MIN($B$15:$O$18)))</f>
        <v>10.1983216374269</v>
      </c>
      <c r="U15" s="49">
        <f>(E15-MIN($B$15:$O$18)/(MAX($B$15:$O$18)-MIN($B$15:$O$18)))</f>
        <v>13.7213216374269</v>
      </c>
      <c r="V15" s="49">
        <f>(F15-MIN($B$15:$O$18)/(MAX($B$15:$O$18)-MIN($B$15:$O$18)))</f>
        <v>10.8353216374269</v>
      </c>
      <c r="W15" s="49">
        <f>(G15-MIN($B$15:$O$18)/(MAX($B$15:$O$18)-MIN($B$15:$O$18)))</f>
        <v>14.5743216374269</v>
      </c>
      <c r="X15" s="49">
        <f>(H15-MIN($B$15:$O$18)/(MAX($B$15:$O$18)-MIN($B$15:$O$18)))</f>
        <v>13.7883216374269</v>
      </c>
      <c r="Y15" s="49">
        <f>(I15-MIN($B$15:$O$18)/(MAX($B$15:$O$18)-MIN($B$15:$O$18)))</f>
        <v>14.5643216374269</v>
      </c>
      <c r="Z15" s="49">
        <f>(J15-MIN($B$15:$O$18)/(MAX($B$15:$O$18)-MIN($B$15:$O$18)))</f>
        <v>14.0113216374269</v>
      </c>
      <c r="AA15" s="49">
        <f>(K15-MIN($B$15:$O$18)/(MAX($B$15:$O$18)-MIN($B$15:$O$18)))</f>
        <v>13.0803216374269</v>
      </c>
      <c r="AB15" s="49">
        <f>(L15-MIN($B$15:$O$18)/(MAX($B$15:$O$18)-MIN($B$15:$O$18)))</f>
        <v>12.1193216374269</v>
      </c>
      <c r="AC15" s="49">
        <f>(M15-MIN($B$15:$O$18)/(MAX($B$15:$O$18)-MIN($B$15:$O$18)))</f>
        <v>13.0393216374269</v>
      </c>
      <c r="AD15" s="49">
        <f>(N15-MIN($B$15:$O$18)/(MAX($B$15:$O$18)-MIN($B$15:$O$18)))</f>
        <v>11.1333216374269</v>
      </c>
      <c r="AE15" s="49">
        <f>(O15-MIN($B$15:$O$18)/(MAX($B$15:$O$18)-MIN($B$15:$O$18)))</f>
        <v>10.3163216374269</v>
      </c>
      <c r="AF15" s="50"/>
      <c r="AG15" s="49">
        <f t="shared" ref="AG15:AT15" si="46">R15+0.0001</f>
        <v>12.9384216374269</v>
      </c>
      <c r="AH15" s="49">
        <f t="shared" si="46"/>
        <v>12.1844216374269</v>
      </c>
      <c r="AI15" s="49">
        <f t="shared" si="46"/>
        <v>10.1984216374269</v>
      </c>
      <c r="AJ15" s="49">
        <f t="shared" si="46"/>
        <v>13.7214216374269</v>
      </c>
      <c r="AK15" s="49">
        <f t="shared" si="46"/>
        <v>10.8354216374269</v>
      </c>
      <c r="AL15" s="49">
        <f t="shared" si="46"/>
        <v>14.5744216374269</v>
      </c>
      <c r="AM15" s="49">
        <f t="shared" si="46"/>
        <v>13.7884216374269</v>
      </c>
      <c r="AN15" s="49">
        <f t="shared" si="46"/>
        <v>14.5644216374269</v>
      </c>
      <c r="AO15" s="49">
        <f t="shared" si="46"/>
        <v>14.0114216374269</v>
      </c>
      <c r="AP15" s="49">
        <f t="shared" si="46"/>
        <v>13.0804216374269</v>
      </c>
      <c r="AQ15" s="49">
        <f t="shared" si="46"/>
        <v>12.1194216374269</v>
      </c>
      <c r="AR15" s="49">
        <f t="shared" si="46"/>
        <v>13.0394216374269</v>
      </c>
      <c r="AS15" s="49">
        <f t="shared" si="46"/>
        <v>11.1334216374269</v>
      </c>
      <c r="AT15" s="49">
        <f t="shared" si="46"/>
        <v>10.3164216374269</v>
      </c>
      <c r="AU15" s="49">
        <f>SUM(AG15:AT15)</f>
        <v>176.505902923977</v>
      </c>
      <c r="AV15" s="50"/>
      <c r="AW15" s="49">
        <f t="shared" ref="AW15:BJ15" si="47">AG15/$AU$19</f>
        <v>0.00844707914679488</v>
      </c>
      <c r="AX15" s="49">
        <f t="shared" si="47"/>
        <v>0.0079548168094585</v>
      </c>
      <c r="AY15" s="49">
        <f t="shared" si="47"/>
        <v>0.00665822131615605</v>
      </c>
      <c r="AZ15" s="49">
        <f t="shared" si="47"/>
        <v>0.00895827465095189</v>
      </c>
      <c r="BA15" s="49">
        <f t="shared" si="47"/>
        <v>0.00707409811838851</v>
      </c>
      <c r="BB15" s="49">
        <f t="shared" si="47"/>
        <v>0.00951517090260697</v>
      </c>
      <c r="BC15" s="49">
        <f t="shared" si="47"/>
        <v>0.00900201679498576</v>
      </c>
      <c r="BD15" s="49">
        <f t="shared" si="47"/>
        <v>0.00950864222439296</v>
      </c>
      <c r="BE15" s="49">
        <f t="shared" si="47"/>
        <v>0.00914760631915819</v>
      </c>
      <c r="BF15" s="49">
        <f t="shared" si="47"/>
        <v>0.00853978637743383</v>
      </c>
      <c r="BG15" s="49">
        <f t="shared" si="47"/>
        <v>0.00791238040106744</v>
      </c>
      <c r="BH15" s="49">
        <f t="shared" si="47"/>
        <v>0.00851301879675639</v>
      </c>
      <c r="BI15" s="49">
        <f t="shared" si="47"/>
        <v>0.00726865272916602</v>
      </c>
      <c r="BJ15" s="49">
        <f t="shared" si="47"/>
        <v>0.00673525971908138</v>
      </c>
      <c r="BK15" s="49"/>
      <c r="BL15" s="49">
        <f t="shared" ref="BL15:BY15" si="48">AW15*LN(AW15)</f>
        <v>-0.0403258030739054</v>
      </c>
      <c r="BM15" s="49">
        <f t="shared" si="48"/>
        <v>-0.0384534066334337</v>
      </c>
      <c r="BN15" s="49">
        <f t="shared" si="48"/>
        <v>-0.03337035872159</v>
      </c>
      <c r="BO15" s="49">
        <f t="shared" si="48"/>
        <v>-0.0422398562538263</v>
      </c>
      <c r="BP15" s="49">
        <f t="shared" si="48"/>
        <v>-0.0350260903746906</v>
      </c>
      <c r="BQ15" s="49">
        <f t="shared" si="48"/>
        <v>-0.0442918628078696</v>
      </c>
      <c r="BR15" s="49">
        <f t="shared" si="48"/>
        <v>-0.0424022594685736</v>
      </c>
      <c r="BS15" s="49">
        <f t="shared" si="48"/>
        <v>-0.0442679991116925</v>
      </c>
      <c r="BT15" s="49">
        <f t="shared" si="48"/>
        <v>-0.0429412702337004</v>
      </c>
      <c r="BU15" s="49">
        <f t="shared" si="48"/>
        <v>-0.0406751672127268</v>
      </c>
      <c r="BV15" s="49">
        <f t="shared" si="48"/>
        <v>-0.0382905929981274</v>
      </c>
      <c r="BW15" s="49">
        <f t="shared" si="48"/>
        <v>-0.0405743982956066</v>
      </c>
      <c r="BX15" s="49">
        <f t="shared" si="48"/>
        <v>-0.0357921858244312</v>
      </c>
      <c r="BY15" s="49">
        <f t="shared" si="48"/>
        <v>-0.0336789853394588</v>
      </c>
      <c r="BZ15" s="49">
        <f>SUM(BL15:BY15)</f>
        <v>-0.552330236349633</v>
      </c>
      <c r="CA15" s="49"/>
      <c r="CB15" s="49"/>
      <c r="CC15" s="50"/>
      <c r="CD15" s="49"/>
      <c r="CE15" s="49"/>
      <c r="CF15" s="49">
        <f t="shared" ref="CF15:CS15" si="49">AW15*$CD$19</f>
        <v>0.00182041577803737</v>
      </c>
      <c r="CG15" s="49">
        <f t="shared" si="49"/>
        <v>0.00171432915208682</v>
      </c>
      <c r="CH15" s="49">
        <f t="shared" si="49"/>
        <v>0.00143490204447702</v>
      </c>
      <c r="CI15" s="49">
        <f t="shared" si="49"/>
        <v>0.00193058265883217</v>
      </c>
      <c r="CJ15" s="49">
        <f t="shared" si="49"/>
        <v>0.00152452695260766</v>
      </c>
      <c r="CK15" s="49">
        <f t="shared" si="49"/>
        <v>0.00205059843063033</v>
      </c>
      <c r="CL15" s="49">
        <f t="shared" si="49"/>
        <v>0.00194000945450682</v>
      </c>
      <c r="CM15" s="49">
        <f t="shared" si="49"/>
        <v>0.00204919144620128</v>
      </c>
      <c r="CN15" s="49">
        <f t="shared" si="49"/>
        <v>0.00197138520727469</v>
      </c>
      <c r="CO15" s="49">
        <f t="shared" si="49"/>
        <v>0.00184039495692991</v>
      </c>
      <c r="CP15" s="49">
        <f t="shared" si="49"/>
        <v>0.00170518375329798</v>
      </c>
      <c r="CQ15" s="49">
        <f t="shared" si="49"/>
        <v>0.0018346263207708</v>
      </c>
      <c r="CR15" s="49">
        <f t="shared" si="49"/>
        <v>0.00156645508859342</v>
      </c>
      <c r="CS15" s="49">
        <f t="shared" si="49"/>
        <v>0.00145150446073984</v>
      </c>
      <c r="CT15" s="59">
        <v>2014</v>
      </c>
    </row>
    <row r="16" ht="22.5" customHeight="1" spans="1:98">
      <c r="A16" s="43" t="s">
        <v>132</v>
      </c>
      <c r="B16" s="40">
        <v>24.57</v>
      </c>
      <c r="C16" s="40">
        <v>22.04</v>
      </c>
      <c r="D16" s="40">
        <v>25.77</v>
      </c>
      <c r="E16" s="40">
        <v>30.18</v>
      </c>
      <c r="F16" s="40">
        <v>28.47</v>
      </c>
      <c r="G16" s="40">
        <v>59.85</v>
      </c>
      <c r="H16" s="40">
        <v>29.88</v>
      </c>
      <c r="I16" s="40">
        <v>25.13</v>
      </c>
      <c r="J16" s="40">
        <v>24.93</v>
      </c>
      <c r="K16" s="40">
        <v>35.58</v>
      </c>
      <c r="L16" s="40">
        <v>33.56</v>
      </c>
      <c r="M16" s="40">
        <v>37.32</v>
      </c>
      <c r="N16" s="40">
        <v>18.13</v>
      </c>
      <c r="O16" s="40">
        <v>31.75</v>
      </c>
      <c r="Q16" s="50"/>
      <c r="R16" s="49">
        <f>(B16-MIN($B$15:$O$18)/(MAX($B$15:$O$18)-MIN($B$15:$O$18)))</f>
        <v>24.4903216374269</v>
      </c>
      <c r="S16" s="49">
        <f>(C16-MIN($B$15:$O$18)/(MAX($B$15:$O$18)-MIN($B$15:$O$18)))</f>
        <v>21.9603216374269</v>
      </c>
      <c r="T16" s="49">
        <f>(D16-MIN($B$15:$O$18)/(MAX($B$15:$O$18)-MIN($B$15:$O$18)))</f>
        <v>25.6903216374269</v>
      </c>
      <c r="U16" s="49">
        <f>(E16-MIN($B$15:$O$18)/(MAX($B$15:$O$18)-MIN($B$15:$O$18)))</f>
        <v>30.1003216374269</v>
      </c>
      <c r="V16" s="49">
        <f>(F16-MIN($B$15:$O$18)/(MAX($B$15:$O$18)-MIN($B$15:$O$18)))</f>
        <v>28.3903216374269</v>
      </c>
      <c r="W16" s="49">
        <f>(G16-MIN($B$15:$O$18)/(MAX($B$15:$O$18)-MIN($B$15:$O$18)))</f>
        <v>59.7703216374269</v>
      </c>
      <c r="X16" s="49">
        <f>(H16-MIN($B$15:$O$18)/(MAX($B$15:$O$18)-MIN($B$15:$O$18)))</f>
        <v>29.8003216374269</v>
      </c>
      <c r="Y16" s="49">
        <f>(I16-MIN($B$15:$O$18)/(MAX($B$15:$O$18)-MIN($B$15:$O$18)))</f>
        <v>25.0503216374269</v>
      </c>
      <c r="Z16" s="49">
        <f>(J16-MIN($B$15:$O$18)/(MAX($B$15:$O$18)-MIN($B$15:$O$18)))</f>
        <v>24.8503216374269</v>
      </c>
      <c r="AA16" s="49">
        <f>(K16-MIN($B$15:$O$18)/(MAX($B$15:$O$18)-MIN($B$15:$O$18)))</f>
        <v>35.5003216374269</v>
      </c>
      <c r="AB16" s="49">
        <f>(L16-MIN($B$15:$O$18)/(MAX($B$15:$O$18)-MIN($B$15:$O$18)))</f>
        <v>33.4803216374269</v>
      </c>
      <c r="AC16" s="49">
        <f>(M16-MIN($B$15:$O$18)/(MAX($B$15:$O$18)-MIN($B$15:$O$18)))</f>
        <v>37.2403216374269</v>
      </c>
      <c r="AD16" s="49">
        <f>(N16-MIN($B$15:$O$18)/(MAX($B$15:$O$18)-MIN($B$15:$O$18)))</f>
        <v>18.0503216374269</v>
      </c>
      <c r="AE16" s="49">
        <f>(O16-MIN($B$15:$O$18)/(MAX($B$15:$O$18)-MIN($B$15:$O$18)))</f>
        <v>31.6703216374269</v>
      </c>
      <c r="AF16" s="50"/>
      <c r="AG16" s="49">
        <f t="shared" ref="AG16:AT16" si="50">R16+0.0001</f>
        <v>24.4904216374269</v>
      </c>
      <c r="AH16" s="49">
        <f t="shared" si="50"/>
        <v>21.9604216374269</v>
      </c>
      <c r="AI16" s="49">
        <f t="shared" si="50"/>
        <v>25.6904216374269</v>
      </c>
      <c r="AJ16" s="49">
        <f t="shared" si="50"/>
        <v>30.1004216374269</v>
      </c>
      <c r="AK16" s="49">
        <f t="shared" si="50"/>
        <v>28.3904216374269</v>
      </c>
      <c r="AL16" s="49">
        <f t="shared" si="50"/>
        <v>59.7704216374269</v>
      </c>
      <c r="AM16" s="49">
        <f t="shared" si="50"/>
        <v>29.8004216374269</v>
      </c>
      <c r="AN16" s="49">
        <f t="shared" si="50"/>
        <v>25.0504216374269</v>
      </c>
      <c r="AO16" s="49">
        <f t="shared" si="50"/>
        <v>24.8504216374269</v>
      </c>
      <c r="AP16" s="49">
        <f t="shared" si="50"/>
        <v>35.5004216374269</v>
      </c>
      <c r="AQ16" s="49">
        <f t="shared" si="50"/>
        <v>33.4804216374269</v>
      </c>
      <c r="AR16" s="49">
        <f t="shared" si="50"/>
        <v>37.2404216374269</v>
      </c>
      <c r="AS16" s="49">
        <f t="shared" si="50"/>
        <v>18.0504216374269</v>
      </c>
      <c r="AT16" s="49">
        <f t="shared" si="50"/>
        <v>31.6704216374269</v>
      </c>
      <c r="AU16" s="49">
        <f>SUM(AG16:AT16)</f>
        <v>426.045902923977</v>
      </c>
      <c r="AV16" s="50"/>
      <c r="AW16" s="49">
        <f t="shared" ref="AW16:BJ16" si="51">AG16/$AU$19</f>
        <v>0.0159890082196196</v>
      </c>
      <c r="AX16" s="49">
        <f t="shared" si="51"/>
        <v>0.014337252631475</v>
      </c>
      <c r="AY16" s="49">
        <f t="shared" si="51"/>
        <v>0.0167724496053009</v>
      </c>
      <c r="AZ16" s="49">
        <f t="shared" si="51"/>
        <v>0.0196515966976794</v>
      </c>
      <c r="BA16" s="49">
        <f t="shared" si="51"/>
        <v>0.0185351927230836</v>
      </c>
      <c r="BB16" s="49">
        <f t="shared" si="51"/>
        <v>0.0390221849586481</v>
      </c>
      <c r="BC16" s="49">
        <f t="shared" si="51"/>
        <v>0.0194557363512591</v>
      </c>
      <c r="BD16" s="49">
        <f t="shared" si="51"/>
        <v>0.0163546141996042</v>
      </c>
      <c r="BE16" s="49">
        <f t="shared" si="51"/>
        <v>0.016224040635324</v>
      </c>
      <c r="BF16" s="49">
        <f t="shared" si="51"/>
        <v>0.023177082933245</v>
      </c>
      <c r="BG16" s="49">
        <f t="shared" si="51"/>
        <v>0.0218582899340149</v>
      </c>
      <c r="BH16" s="49">
        <f t="shared" si="51"/>
        <v>0.0243130729424828</v>
      </c>
      <c r="BI16" s="49">
        <f t="shared" si="51"/>
        <v>0.011784539449797</v>
      </c>
      <c r="BJ16" s="49">
        <f t="shared" si="51"/>
        <v>0.020676599177279</v>
      </c>
      <c r="BK16" s="49"/>
      <c r="BL16" s="49">
        <f t="shared" ref="BL16:BY16" si="52">AW16*LN(AW16)</f>
        <v>-0.066128200069164</v>
      </c>
      <c r="BM16" s="49">
        <f t="shared" si="52"/>
        <v>-0.0608601183876799</v>
      </c>
      <c r="BN16" s="49">
        <f t="shared" si="52"/>
        <v>-0.0685660699050536</v>
      </c>
      <c r="BO16" s="49">
        <f t="shared" si="52"/>
        <v>-0.0772228492792036</v>
      </c>
      <c r="BP16" s="49">
        <f t="shared" si="52"/>
        <v>-0.0739199063632762</v>
      </c>
      <c r="BQ16" s="49">
        <f t="shared" si="52"/>
        <v>-0.126573332715484</v>
      </c>
      <c r="BR16" s="49">
        <f t="shared" si="52"/>
        <v>-0.0766480781637824</v>
      </c>
      <c r="BS16" s="49">
        <f t="shared" si="52"/>
        <v>-0.0672705384755729</v>
      </c>
      <c r="BT16" s="49">
        <f t="shared" si="52"/>
        <v>-0.0668635083166351</v>
      </c>
      <c r="BU16" s="49">
        <f t="shared" si="52"/>
        <v>-0.0872522446102258</v>
      </c>
      <c r="BV16" s="49">
        <f t="shared" si="52"/>
        <v>-0.0835680682169764</v>
      </c>
      <c r="BW16" s="49">
        <f t="shared" si="52"/>
        <v>-0.0903653972811216</v>
      </c>
      <c r="BX16" s="49">
        <f t="shared" si="52"/>
        <v>-0.0523347487175012</v>
      </c>
      <c r="BY16" s="49">
        <f t="shared" si="52"/>
        <v>-0.0801994147348883</v>
      </c>
      <c r="BZ16" s="49">
        <f>SUM(BL16:BY16)</f>
        <v>-1.07777247523656</v>
      </c>
      <c r="CA16" s="49"/>
      <c r="CB16" s="49"/>
      <c r="CC16" s="50"/>
      <c r="CD16" s="49"/>
      <c r="CE16" s="49"/>
      <c r="CF16" s="49">
        <f t="shared" ref="CF16:CS16" si="53">AW16*$CD$19</f>
        <v>0.00344576419047865</v>
      </c>
      <c r="CG16" s="49">
        <f t="shared" si="53"/>
        <v>0.0030897971299284</v>
      </c>
      <c r="CH16" s="49">
        <f t="shared" si="53"/>
        <v>0.00361460232196493</v>
      </c>
      <c r="CI16" s="49">
        <f t="shared" si="53"/>
        <v>0.00423508245517702</v>
      </c>
      <c r="CJ16" s="49">
        <f t="shared" si="53"/>
        <v>0.00399448811780906</v>
      </c>
      <c r="CK16" s="49">
        <f t="shared" si="53"/>
        <v>0.00840960525617535</v>
      </c>
      <c r="CL16" s="49">
        <f t="shared" si="53"/>
        <v>0.00419287292230545</v>
      </c>
      <c r="CM16" s="49">
        <f t="shared" si="53"/>
        <v>0.00352455531850558</v>
      </c>
      <c r="CN16" s="49">
        <f t="shared" si="53"/>
        <v>0.00349641562992453</v>
      </c>
      <c r="CO16" s="49">
        <f t="shared" si="53"/>
        <v>0.00499485404686529</v>
      </c>
      <c r="CP16" s="49">
        <f t="shared" si="53"/>
        <v>0.00471064319219671</v>
      </c>
      <c r="CQ16" s="49">
        <f t="shared" si="53"/>
        <v>0.0052396693375204</v>
      </c>
      <c r="CR16" s="49">
        <f t="shared" si="53"/>
        <v>0.00253966621816893</v>
      </c>
      <c r="CS16" s="49">
        <f t="shared" si="53"/>
        <v>0.00445597901053823</v>
      </c>
      <c r="CT16" s="59">
        <v>2014</v>
      </c>
    </row>
    <row r="17" ht="22.5" customHeight="1" spans="1:98">
      <c r="A17" s="43" t="s">
        <v>133</v>
      </c>
      <c r="B17" s="40">
        <v>7.95</v>
      </c>
      <c r="C17" s="40">
        <v>9.8</v>
      </c>
      <c r="D17" s="40">
        <v>9.87</v>
      </c>
      <c r="E17" s="40">
        <v>8.1</v>
      </c>
      <c r="F17" s="40">
        <v>10.65</v>
      </c>
      <c r="G17" s="40">
        <v>8.46</v>
      </c>
      <c r="H17" s="40">
        <v>6.18</v>
      </c>
      <c r="I17" s="40">
        <v>5.45</v>
      </c>
      <c r="J17" s="40">
        <v>5.78</v>
      </c>
      <c r="K17" s="40">
        <v>9.19</v>
      </c>
      <c r="L17" s="40">
        <v>8.32</v>
      </c>
      <c r="M17" s="40">
        <v>8.64</v>
      </c>
      <c r="N17" s="40">
        <v>8.99</v>
      </c>
      <c r="O17" s="40">
        <v>12.37</v>
      </c>
      <c r="Q17" s="50"/>
      <c r="R17" s="49">
        <f>(B17-MIN($B$15:$O$18)/(MAX($B$15:$O$18)-MIN($B$15:$O$18)))</f>
        <v>7.8703216374269</v>
      </c>
      <c r="S17" s="49">
        <f>(C17-MIN($B$15:$O$18)/(MAX($B$15:$O$18)-MIN($B$15:$O$18)))</f>
        <v>9.7203216374269</v>
      </c>
      <c r="T17" s="49">
        <f>(D17-MIN($B$15:$O$18)/(MAX($B$15:$O$18)-MIN($B$15:$O$18)))</f>
        <v>9.7903216374269</v>
      </c>
      <c r="U17" s="49">
        <f>(E17-MIN($B$15:$O$18)/(MAX($B$15:$O$18)-MIN($B$15:$O$18)))</f>
        <v>8.0203216374269</v>
      </c>
      <c r="V17" s="49">
        <f>(F17-MIN($B$15:$O$18)/(MAX($B$15:$O$18)-MIN($B$15:$O$18)))</f>
        <v>10.5703216374269</v>
      </c>
      <c r="W17" s="49">
        <f>(G17-MIN($B$15:$O$18)/(MAX($B$15:$O$18)-MIN($B$15:$O$18)))</f>
        <v>8.3803216374269</v>
      </c>
      <c r="X17" s="49">
        <f>(H17-MIN($B$15:$O$18)/(MAX($B$15:$O$18)-MIN($B$15:$O$18)))</f>
        <v>6.1003216374269</v>
      </c>
      <c r="Y17" s="49">
        <f>(I17-MIN($B$15:$O$18)/(MAX($B$15:$O$18)-MIN($B$15:$O$18)))</f>
        <v>5.3703216374269</v>
      </c>
      <c r="Z17" s="49">
        <f>(J17-MIN($B$15:$O$18)/(MAX($B$15:$O$18)-MIN($B$15:$O$18)))</f>
        <v>5.7003216374269</v>
      </c>
      <c r="AA17" s="49">
        <f>(K17-MIN($B$15:$O$18)/(MAX($B$15:$O$18)-MIN($B$15:$O$18)))</f>
        <v>9.1103216374269</v>
      </c>
      <c r="AB17" s="49">
        <f>(L17-MIN($B$15:$O$18)/(MAX($B$15:$O$18)-MIN($B$15:$O$18)))</f>
        <v>8.2403216374269</v>
      </c>
      <c r="AC17" s="49">
        <f>(M17-MIN($B$15:$O$18)/(MAX($B$15:$O$18)-MIN($B$15:$O$18)))</f>
        <v>8.5603216374269</v>
      </c>
      <c r="AD17" s="49">
        <f>(N17-MIN($B$15:$O$18)/(MAX($B$15:$O$18)-MIN($B$15:$O$18)))</f>
        <v>8.9103216374269</v>
      </c>
      <c r="AE17" s="49">
        <f>(O17-MIN($B$15:$O$18)/(MAX($B$15:$O$18)-MIN($B$15:$O$18)))</f>
        <v>12.2903216374269</v>
      </c>
      <c r="AF17" s="50"/>
      <c r="AG17" s="49">
        <f t="shared" ref="AG17:AT17" si="54">R17+0.0001</f>
        <v>7.8704216374269</v>
      </c>
      <c r="AH17" s="49">
        <f t="shared" si="54"/>
        <v>9.7204216374269</v>
      </c>
      <c r="AI17" s="49">
        <f t="shared" si="54"/>
        <v>9.7904216374269</v>
      </c>
      <c r="AJ17" s="49">
        <f t="shared" si="54"/>
        <v>8.0204216374269</v>
      </c>
      <c r="AK17" s="49">
        <f t="shared" si="54"/>
        <v>10.5704216374269</v>
      </c>
      <c r="AL17" s="49">
        <f t="shared" si="54"/>
        <v>8.3804216374269</v>
      </c>
      <c r="AM17" s="49">
        <f t="shared" si="54"/>
        <v>6.1004216374269</v>
      </c>
      <c r="AN17" s="49">
        <f t="shared" si="54"/>
        <v>5.3704216374269</v>
      </c>
      <c r="AO17" s="49">
        <f t="shared" si="54"/>
        <v>5.7004216374269</v>
      </c>
      <c r="AP17" s="49">
        <f t="shared" si="54"/>
        <v>9.1104216374269</v>
      </c>
      <c r="AQ17" s="49">
        <f t="shared" si="54"/>
        <v>8.2404216374269</v>
      </c>
      <c r="AR17" s="49">
        <f t="shared" si="54"/>
        <v>8.5604216374269</v>
      </c>
      <c r="AS17" s="49">
        <f t="shared" si="54"/>
        <v>8.9104216374269</v>
      </c>
      <c r="AT17" s="49">
        <f t="shared" si="54"/>
        <v>12.2904216374269</v>
      </c>
      <c r="AU17" s="49">
        <f>SUM(AG17:AT17)</f>
        <v>118.635902923977</v>
      </c>
      <c r="AV17" s="50"/>
      <c r="AW17" s="49">
        <f t="shared" ref="AW17:BJ17" si="55">AG17/$AU$19</f>
        <v>0.00513834502793445</v>
      </c>
      <c r="AX17" s="49">
        <f t="shared" si="55"/>
        <v>0.00634615049752636</v>
      </c>
      <c r="AY17" s="49">
        <f t="shared" si="55"/>
        <v>0.00639185124502443</v>
      </c>
      <c r="AZ17" s="49">
        <f t="shared" si="55"/>
        <v>0.0052362752011446</v>
      </c>
      <c r="BA17" s="49">
        <f t="shared" si="55"/>
        <v>0.00690108814571724</v>
      </c>
      <c r="BB17" s="49">
        <f t="shared" si="55"/>
        <v>0.00547130761684898</v>
      </c>
      <c r="BC17" s="49">
        <f t="shared" si="55"/>
        <v>0.00398276898405462</v>
      </c>
      <c r="BD17" s="49">
        <f t="shared" si="55"/>
        <v>0.00350617547443187</v>
      </c>
      <c r="BE17" s="49">
        <f t="shared" si="55"/>
        <v>0.00372162185549421</v>
      </c>
      <c r="BF17" s="49">
        <f t="shared" si="55"/>
        <v>0.00594790112647173</v>
      </c>
      <c r="BG17" s="49">
        <f t="shared" si="55"/>
        <v>0.00537990612185283</v>
      </c>
      <c r="BH17" s="49">
        <f t="shared" si="55"/>
        <v>0.00558882382470116</v>
      </c>
      <c r="BI17" s="49">
        <f t="shared" si="55"/>
        <v>0.00581732756219152</v>
      </c>
      <c r="BJ17" s="49">
        <f t="shared" si="55"/>
        <v>0.00802402079852701</v>
      </c>
      <c r="BK17" s="49"/>
      <c r="BL17" s="49">
        <f t="shared" ref="BL17:BY17" si="56">AW17*LN(AW17)</f>
        <v>-0.0270843411462052</v>
      </c>
      <c r="BM17" s="49">
        <f t="shared" si="56"/>
        <v>-0.0321109305053467</v>
      </c>
      <c r="BN17" s="49">
        <f t="shared" si="56"/>
        <v>-0.0322963071245312</v>
      </c>
      <c r="BO17" s="49">
        <f t="shared" si="56"/>
        <v>-0.027501675950741</v>
      </c>
      <c r="BP17" s="49">
        <f t="shared" si="56"/>
        <v>-0.0343403403209711</v>
      </c>
      <c r="BQ17" s="49">
        <f t="shared" si="56"/>
        <v>-0.0284958702628493</v>
      </c>
      <c r="BR17" s="49">
        <f t="shared" si="56"/>
        <v>-0.0220078971393811</v>
      </c>
      <c r="BS17" s="49">
        <f t="shared" si="56"/>
        <v>-0.0198212144278298</v>
      </c>
      <c r="BT17" s="49">
        <f t="shared" si="56"/>
        <v>-0.0208172480937025</v>
      </c>
      <c r="BU17" s="49">
        <f t="shared" si="56"/>
        <v>-0.0304813092647968</v>
      </c>
      <c r="BV17" s="49">
        <f t="shared" si="56"/>
        <v>-0.0281104633055977</v>
      </c>
      <c r="BW17" s="49">
        <f t="shared" si="56"/>
        <v>-0.0289891532879968</v>
      </c>
      <c r="BX17" s="49">
        <f t="shared" si="56"/>
        <v>-0.0299412864435093</v>
      </c>
      <c r="BY17" s="49">
        <f t="shared" si="56"/>
        <v>-0.0387184330250173</v>
      </c>
      <c r="BZ17" s="49">
        <f>SUM(BL17:BY17)</f>
        <v>-0.400716470298476</v>
      </c>
      <c r="CA17" s="49"/>
      <c r="CB17" s="49"/>
      <c r="CC17" s="50"/>
      <c r="CD17" s="49"/>
      <c r="CE17" s="49"/>
      <c r="CF17" s="49">
        <f t="shared" ref="CF17:CS17" si="57">AW17*$CD$19</f>
        <v>0.00110735606939364</v>
      </c>
      <c r="CG17" s="49">
        <f t="shared" si="57"/>
        <v>0.00136764818876832</v>
      </c>
      <c r="CH17" s="49">
        <f t="shared" si="57"/>
        <v>0.00137749707977169</v>
      </c>
      <c r="CI17" s="49">
        <f t="shared" si="57"/>
        <v>0.00112846083582942</v>
      </c>
      <c r="CJ17" s="49">
        <f t="shared" si="57"/>
        <v>0.00148724186523777</v>
      </c>
      <c r="CK17" s="49">
        <f t="shared" si="57"/>
        <v>0.00117911227527531</v>
      </c>
      <c r="CL17" s="49">
        <f t="shared" si="57"/>
        <v>0.00085831982545137</v>
      </c>
      <c r="CM17" s="49">
        <f t="shared" si="57"/>
        <v>0.000755609962130549</v>
      </c>
      <c r="CN17" s="49">
        <f t="shared" si="57"/>
        <v>0.000802040448289276</v>
      </c>
      <c r="CO17" s="49">
        <f t="shared" si="57"/>
        <v>0.00128182213859613</v>
      </c>
      <c r="CP17" s="49">
        <f t="shared" si="57"/>
        <v>0.00115941449326857</v>
      </c>
      <c r="CQ17" s="49">
        <f t="shared" si="57"/>
        <v>0.00120443799499825</v>
      </c>
      <c r="CR17" s="49">
        <f t="shared" si="57"/>
        <v>0.00125368245001508</v>
      </c>
      <c r="CS17" s="49">
        <f t="shared" si="57"/>
        <v>0.00172924318703478</v>
      </c>
      <c r="CT17" s="59">
        <v>2014</v>
      </c>
    </row>
    <row r="18" ht="22.5" customHeight="1" spans="1:98">
      <c r="A18" s="43" t="s">
        <v>134</v>
      </c>
      <c r="B18" s="40">
        <v>55.1</v>
      </c>
      <c r="C18" s="40">
        <v>55.08</v>
      </c>
      <c r="D18" s="40">
        <v>64.96</v>
      </c>
      <c r="E18" s="40">
        <v>55.59</v>
      </c>
      <c r="F18" s="40">
        <v>73.85</v>
      </c>
      <c r="G18" s="40">
        <v>52.12</v>
      </c>
      <c r="H18" s="40">
        <v>72.08</v>
      </c>
      <c r="I18" s="40">
        <v>49.44</v>
      </c>
      <c r="J18" s="40">
        <v>51.15</v>
      </c>
      <c r="K18" s="40">
        <v>49.87</v>
      </c>
      <c r="L18" s="40">
        <v>56.67</v>
      </c>
      <c r="M18" s="40">
        <v>54.58</v>
      </c>
      <c r="N18" s="40">
        <v>58.83</v>
      </c>
      <c r="O18" s="40">
        <v>62.31</v>
      </c>
      <c r="Q18" s="50"/>
      <c r="R18" s="49">
        <f>(B18-MIN($B$15:$O$18)/(MAX($B$15:$O$18)-MIN($B$15:$O$18)))</f>
        <v>55.0203216374269</v>
      </c>
      <c r="S18" s="49">
        <f>(C18-MIN($B$15:$O$18)/(MAX($B$15:$O$18)-MIN($B$15:$O$18)))</f>
        <v>55.0003216374269</v>
      </c>
      <c r="T18" s="49">
        <f>(D18-MIN($B$15:$O$18)/(MAX($B$15:$O$18)-MIN($B$15:$O$18)))</f>
        <v>64.8803216374269</v>
      </c>
      <c r="U18" s="49">
        <f>(E18-MIN($B$15:$O$18)/(MAX($B$15:$O$18)-MIN($B$15:$O$18)))</f>
        <v>55.5103216374269</v>
      </c>
      <c r="V18" s="49">
        <f>(F18-MIN($B$15:$O$18)/(MAX($B$15:$O$18)-MIN($B$15:$O$18)))</f>
        <v>73.7703216374269</v>
      </c>
      <c r="W18" s="49">
        <f>(G18-MIN($B$15:$O$18)/(MAX($B$15:$O$18)-MIN($B$15:$O$18)))</f>
        <v>52.0403216374269</v>
      </c>
      <c r="X18" s="49">
        <f>(H18-MIN($B$15:$O$18)/(MAX($B$15:$O$18)-MIN($B$15:$O$18)))</f>
        <v>72.0003216374269</v>
      </c>
      <c r="Y18" s="49">
        <f>(I18-MIN($B$15:$O$18)/(MAX($B$15:$O$18)-MIN($B$15:$O$18)))</f>
        <v>49.3603216374269</v>
      </c>
      <c r="Z18" s="49">
        <f>(J18-MIN($B$15:$O$18)/(MAX($B$15:$O$18)-MIN($B$15:$O$18)))</f>
        <v>51.0703216374269</v>
      </c>
      <c r="AA18" s="49">
        <f>(K18-MIN($B$15:$O$18)/(MAX($B$15:$O$18)-MIN($B$15:$O$18)))</f>
        <v>49.7903216374269</v>
      </c>
      <c r="AB18" s="49">
        <f>(L18-MIN($B$15:$O$18)/(MAX($B$15:$O$18)-MIN($B$15:$O$18)))</f>
        <v>56.5903216374269</v>
      </c>
      <c r="AC18" s="49">
        <f>(M18-MIN($B$15:$O$18)/(MAX($B$15:$O$18)-MIN($B$15:$O$18)))</f>
        <v>54.5003216374269</v>
      </c>
      <c r="AD18" s="49">
        <f>(N18-MIN($B$15:$O$18)/(MAX($B$15:$O$18)-MIN($B$15:$O$18)))</f>
        <v>58.7503216374269</v>
      </c>
      <c r="AE18" s="49">
        <f>(O18-MIN($B$15:$O$18)/(MAX($B$15:$O$18)-MIN($B$15:$O$18)))</f>
        <v>62.2303216374269</v>
      </c>
      <c r="AF18" s="50"/>
      <c r="AG18" s="49">
        <f t="shared" ref="AG18:AT18" si="58">R18+0.0001</f>
        <v>55.0204216374269</v>
      </c>
      <c r="AH18" s="49">
        <f t="shared" si="58"/>
        <v>55.0004216374269</v>
      </c>
      <c r="AI18" s="49">
        <f t="shared" si="58"/>
        <v>64.8804216374269</v>
      </c>
      <c r="AJ18" s="49">
        <f t="shared" si="58"/>
        <v>55.5104216374269</v>
      </c>
      <c r="AK18" s="49">
        <f t="shared" si="58"/>
        <v>73.7704216374269</v>
      </c>
      <c r="AL18" s="49">
        <f t="shared" si="58"/>
        <v>52.0404216374269</v>
      </c>
      <c r="AM18" s="49">
        <f t="shared" si="58"/>
        <v>72.0004216374269</v>
      </c>
      <c r="AN18" s="49">
        <f t="shared" si="58"/>
        <v>49.3604216374269</v>
      </c>
      <c r="AO18" s="49">
        <f t="shared" si="58"/>
        <v>51.0704216374269</v>
      </c>
      <c r="AP18" s="49">
        <f t="shared" si="58"/>
        <v>49.7904216374269</v>
      </c>
      <c r="AQ18" s="49">
        <f t="shared" si="58"/>
        <v>56.5904216374269</v>
      </c>
      <c r="AR18" s="49">
        <f t="shared" si="58"/>
        <v>54.5004216374269</v>
      </c>
      <c r="AS18" s="49">
        <f t="shared" si="58"/>
        <v>58.7504216374269</v>
      </c>
      <c r="AT18" s="49">
        <f t="shared" si="58"/>
        <v>62.2304216374269</v>
      </c>
      <c r="AU18" s="49">
        <f>SUM(AG18:AT18)</f>
        <v>810.515902923977</v>
      </c>
      <c r="AV18" s="50"/>
      <c r="AW18" s="49">
        <f t="shared" ref="AW18:BJ18" si="59">AG18/$AU$19</f>
        <v>0.0359210628069931</v>
      </c>
      <c r="AX18" s="49">
        <f t="shared" si="59"/>
        <v>0.0359080054505651</v>
      </c>
      <c r="AY18" s="49">
        <f t="shared" si="59"/>
        <v>0.0423583395260073</v>
      </c>
      <c r="AZ18" s="49">
        <f t="shared" si="59"/>
        <v>0.0362409680394797</v>
      </c>
      <c r="BA18" s="49">
        <f t="shared" si="59"/>
        <v>0.0481623344582625</v>
      </c>
      <c r="BB18" s="49">
        <f t="shared" si="59"/>
        <v>0.0339755166992181</v>
      </c>
      <c r="BC18" s="49">
        <f t="shared" si="59"/>
        <v>0.0470067584143827</v>
      </c>
      <c r="BD18" s="49">
        <f t="shared" si="59"/>
        <v>0.0322258309378633</v>
      </c>
      <c r="BE18" s="49">
        <f t="shared" si="59"/>
        <v>0.0333422349124591</v>
      </c>
      <c r="BF18" s="49">
        <f t="shared" si="59"/>
        <v>0.0325065641010657</v>
      </c>
      <c r="BG18" s="49">
        <f t="shared" si="59"/>
        <v>0.0369460652865928</v>
      </c>
      <c r="BH18" s="49">
        <f t="shared" si="59"/>
        <v>0.0355815715398646</v>
      </c>
      <c r="BI18" s="49">
        <f t="shared" si="59"/>
        <v>0.038356259780819</v>
      </c>
      <c r="BJ18" s="49">
        <f t="shared" si="59"/>
        <v>0.0406282397992946</v>
      </c>
      <c r="BK18" s="49"/>
      <c r="BL18" s="49">
        <f t="shared" ref="BL18:BY18" si="60">AW18*LN(AW18)</f>
        <v>-0.119488952960224</v>
      </c>
      <c r="BM18" s="49">
        <f t="shared" si="60"/>
        <v>-0.119458573542133</v>
      </c>
      <c r="BN18" s="49">
        <f t="shared" si="60"/>
        <v>-0.133919700888062</v>
      </c>
      <c r="BO18" s="49">
        <f t="shared" si="60"/>
        <v>-0.120231770259968</v>
      </c>
      <c r="BP18" s="49">
        <f t="shared" si="60"/>
        <v>-0.146084933605365</v>
      </c>
      <c r="BQ18" s="49">
        <f t="shared" si="60"/>
        <v>-0.114909108427098</v>
      </c>
      <c r="BR18" s="49">
        <f t="shared" si="60"/>
        <v>-0.143721466511214</v>
      </c>
      <c r="BS18" s="49">
        <f t="shared" si="60"/>
        <v>-0.110695308562868</v>
      </c>
      <c r="BT18" s="49">
        <f t="shared" si="60"/>
        <v>-0.113394619315429</v>
      </c>
      <c r="BU18" s="49">
        <f t="shared" si="60"/>
        <v>-0.111377670891613</v>
      </c>
      <c r="BV18" s="49">
        <f t="shared" si="60"/>
        <v>-0.121859063960112</v>
      </c>
      <c r="BW18" s="49">
        <f t="shared" si="60"/>
        <v>-0.118697540449948</v>
      </c>
      <c r="BX18" s="49">
        <f t="shared" si="60"/>
        <v>-0.125073531665603</v>
      </c>
      <c r="BY18" s="49">
        <f t="shared" si="60"/>
        <v>-0.130144111159945</v>
      </c>
      <c r="BZ18" s="49">
        <f>SUM(BL18:BY18)</f>
        <v>-1.72905635219958</v>
      </c>
      <c r="CA18" s="53" t="s">
        <v>35</v>
      </c>
      <c r="CB18" s="51"/>
      <c r="CC18" s="54" t="s">
        <v>36</v>
      </c>
      <c r="CD18" s="51"/>
      <c r="CE18" s="53" t="s">
        <v>37</v>
      </c>
      <c r="CF18" s="49">
        <f t="shared" ref="CF18:CS18" si="61">AW18*$CD$19</f>
        <v>0.00774128765237548</v>
      </c>
      <c r="CG18" s="49">
        <f t="shared" si="61"/>
        <v>0.00773847368351737</v>
      </c>
      <c r="CH18" s="49">
        <f t="shared" si="61"/>
        <v>0.0091285742994211</v>
      </c>
      <c r="CI18" s="49">
        <f t="shared" si="61"/>
        <v>0.00781022988939904</v>
      </c>
      <c r="CJ18" s="49">
        <f t="shared" si="61"/>
        <v>0.0103793834568486</v>
      </c>
      <c r="CK18" s="49">
        <f t="shared" si="61"/>
        <v>0.00732200629251788</v>
      </c>
      <c r="CL18" s="49">
        <f t="shared" si="61"/>
        <v>0.0101303472129064</v>
      </c>
      <c r="CM18" s="49">
        <f t="shared" si="61"/>
        <v>0.00694493446553185</v>
      </c>
      <c r="CN18" s="49">
        <f t="shared" si="61"/>
        <v>0.0071855288028998</v>
      </c>
      <c r="CO18" s="49">
        <f t="shared" si="61"/>
        <v>0.0070054347959811</v>
      </c>
      <c r="CP18" s="49">
        <f t="shared" si="61"/>
        <v>0.0079621842077367</v>
      </c>
      <c r="CQ18" s="49">
        <f t="shared" si="61"/>
        <v>0.00766812446206476</v>
      </c>
      <c r="CR18" s="49">
        <f t="shared" si="61"/>
        <v>0.008266092844412</v>
      </c>
      <c r="CS18" s="49">
        <f t="shared" si="61"/>
        <v>0.00875572342572222</v>
      </c>
      <c r="CT18" s="59">
        <v>2014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1531.70361169591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-3.75987553408425</v>
      </c>
      <c r="CA19" s="49">
        <f>-1/(LN(560))</f>
        <v>-0.158029391597474</v>
      </c>
      <c r="CB19" s="49">
        <f>BZ19*CA19</f>
        <v>0.594170843133562</v>
      </c>
      <c r="CC19" s="50">
        <f>1-CB19</f>
        <v>0.405829156866438</v>
      </c>
      <c r="CD19" s="49">
        <f>CC19/(CC9+CC14+CC19+CC24+CC30)</f>
        <v>0.215508313157939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3" t="s">
        <v>135</v>
      </c>
      <c r="B20" s="40">
        <v>8.7</v>
      </c>
      <c r="C20" s="40">
        <v>8.5</v>
      </c>
      <c r="D20" s="40">
        <v>8.3</v>
      </c>
      <c r="E20" s="40">
        <v>6</v>
      </c>
      <c r="F20" s="40">
        <v>12.8</v>
      </c>
      <c r="G20" s="40">
        <v>10</v>
      </c>
      <c r="H20" s="40">
        <v>9.8</v>
      </c>
      <c r="I20" s="40">
        <v>4.59999999999999</v>
      </c>
      <c r="J20" s="40">
        <v>8.3</v>
      </c>
      <c r="K20" s="40">
        <v>8.09999999999999</v>
      </c>
      <c r="L20" s="40">
        <v>6.3</v>
      </c>
      <c r="M20" s="40">
        <v>8.09999999999999</v>
      </c>
      <c r="N20" s="40">
        <v>6</v>
      </c>
      <c r="O20" s="40">
        <v>7.7</v>
      </c>
      <c r="Q20" s="50"/>
      <c r="R20" s="49">
        <f>(B20-MIN($B$20:$O$23)/(MAX($B$20:$O$23)-MIN($B$20:$O$23)))</f>
        <v>8.63323963457484</v>
      </c>
      <c r="S20" s="49">
        <f>(C20-MIN($B$20:$O$23)/(MAX($B$20:$O$23)-MIN($B$20:$O$23)))</f>
        <v>8.43323963457484</v>
      </c>
      <c r="T20" s="49">
        <f>(D20-MIN($B$20:$O$23)/(MAX($B$20:$O$23)-MIN($B$20:$O$23)))</f>
        <v>8.23323963457484</v>
      </c>
      <c r="U20" s="49">
        <f>(E20-MIN($B$20:$O$23)/(MAX($B$20:$O$23)-MIN($B$20:$O$23)))</f>
        <v>5.93323963457484</v>
      </c>
      <c r="V20" s="49">
        <f>(F20-MIN($B$20:$O$23)/(MAX($B$20:$O$23)-MIN($B$20:$O$23)))</f>
        <v>12.7332396345748</v>
      </c>
      <c r="W20" s="49">
        <f>(G20-MIN($B$20:$O$23)/(MAX($B$20:$O$23)-MIN($B$20:$O$23)))</f>
        <v>9.93323963457484</v>
      </c>
      <c r="X20" s="49">
        <f>(H20-MIN($B$20:$O$23)/(MAX($B$20:$O$23)-MIN($B$20:$O$23)))</f>
        <v>9.73323963457484</v>
      </c>
      <c r="Y20" s="49">
        <f>(I20-MIN($B$20:$O$23)/(MAX($B$20:$O$23)-MIN($B$20:$O$23)))</f>
        <v>4.53323963457483</v>
      </c>
      <c r="Z20" s="49">
        <f>(J20-MIN($B$20:$O$23)/(MAX($B$20:$O$23)-MIN($B$20:$O$23)))</f>
        <v>8.23323963457484</v>
      </c>
      <c r="AA20" s="49">
        <f>(K20-MIN($B$20:$O$23)/(MAX($B$20:$O$23)-MIN($B$20:$O$23)))</f>
        <v>8.03323963457483</v>
      </c>
      <c r="AB20" s="49">
        <f>(L20-MIN($B$20:$O$23)/(MAX($B$20:$O$23)-MIN($B$20:$O$23)))</f>
        <v>6.23323963457484</v>
      </c>
      <c r="AC20" s="49">
        <f>(M20-MIN($B$20:$O$23)/(MAX($B$20:$O$23)-MIN($B$20:$O$23)))</f>
        <v>8.03323963457483</v>
      </c>
      <c r="AD20" s="49">
        <f>(N20-MIN($B$20:$O$23)/(MAX($B$20:$O$23)-MIN($B$20:$O$23)))</f>
        <v>5.93323963457484</v>
      </c>
      <c r="AE20" s="49">
        <f>(O20-MIN($B$20:$O$23)/(MAX($B$20:$O$23)-MIN($B$20:$O$23)))</f>
        <v>7.63323963457484</v>
      </c>
      <c r="AF20" s="50"/>
      <c r="AG20" s="49">
        <f t="shared" ref="AG20:AT20" si="62">R20+1.2479</f>
        <v>9.88113963457484</v>
      </c>
      <c r="AH20" s="49">
        <f t="shared" si="62"/>
        <v>9.68113963457484</v>
      </c>
      <c r="AI20" s="49">
        <f t="shared" si="62"/>
        <v>9.48113963457484</v>
      </c>
      <c r="AJ20" s="49">
        <f t="shared" si="62"/>
        <v>7.18113963457484</v>
      </c>
      <c r="AK20" s="49">
        <f t="shared" si="62"/>
        <v>13.9811396345748</v>
      </c>
      <c r="AL20" s="49">
        <f t="shared" si="62"/>
        <v>11.1811396345748</v>
      </c>
      <c r="AM20" s="49">
        <f t="shared" si="62"/>
        <v>10.9811396345748</v>
      </c>
      <c r="AN20" s="49">
        <f t="shared" si="62"/>
        <v>5.78113963457483</v>
      </c>
      <c r="AO20" s="49">
        <f t="shared" si="62"/>
        <v>9.48113963457484</v>
      </c>
      <c r="AP20" s="49">
        <f t="shared" si="62"/>
        <v>9.28113963457483</v>
      </c>
      <c r="AQ20" s="49">
        <f t="shared" si="62"/>
        <v>7.48113963457484</v>
      </c>
      <c r="AR20" s="49">
        <f t="shared" si="62"/>
        <v>9.28113963457483</v>
      </c>
      <c r="AS20" s="49">
        <f t="shared" si="62"/>
        <v>7.18113963457484</v>
      </c>
      <c r="AT20" s="49">
        <f t="shared" si="62"/>
        <v>8.88113963457484</v>
      </c>
      <c r="AU20" s="49">
        <f>SUM(AG20:AT20)</f>
        <v>129.735954884048</v>
      </c>
      <c r="AV20" s="50"/>
      <c r="AW20" s="49">
        <f t="shared" ref="AW20:BJ20" si="63">AG20/$AU$24</f>
        <v>0.0284391227685423</v>
      </c>
      <c r="AX20" s="49">
        <f t="shared" si="63"/>
        <v>0.0278634984211435</v>
      </c>
      <c r="AY20" s="49">
        <f t="shared" si="63"/>
        <v>0.0272878740737447</v>
      </c>
      <c r="AZ20" s="49">
        <f t="shared" si="63"/>
        <v>0.0206681940786586</v>
      </c>
      <c r="BA20" s="49">
        <f t="shared" si="63"/>
        <v>0.0402394218902175</v>
      </c>
      <c r="BB20" s="49">
        <f t="shared" si="63"/>
        <v>0.0321806810266344</v>
      </c>
      <c r="BC20" s="49">
        <f t="shared" si="63"/>
        <v>0.0316050566792357</v>
      </c>
      <c r="BD20" s="49">
        <f t="shared" si="63"/>
        <v>0.0166388236468671</v>
      </c>
      <c r="BE20" s="49">
        <f t="shared" si="63"/>
        <v>0.0272878740737447</v>
      </c>
      <c r="BF20" s="49">
        <f t="shared" si="63"/>
        <v>0.0267122497263459</v>
      </c>
      <c r="BG20" s="49">
        <f t="shared" si="63"/>
        <v>0.0215316305997568</v>
      </c>
      <c r="BH20" s="49">
        <f t="shared" si="63"/>
        <v>0.0267122497263459</v>
      </c>
      <c r="BI20" s="49">
        <f t="shared" si="63"/>
        <v>0.0206681940786586</v>
      </c>
      <c r="BJ20" s="49">
        <f t="shared" si="63"/>
        <v>0.0255610010315484</v>
      </c>
      <c r="BK20" s="49"/>
      <c r="BL20" s="49">
        <f t="shared" ref="BL20:BY20" si="64">AW20*LN(AW20)</f>
        <v>-0.101242979000091</v>
      </c>
      <c r="BM20" s="49">
        <f t="shared" si="64"/>
        <v>-0.0997635215117714</v>
      </c>
      <c r="BN20" s="49">
        <f t="shared" si="64"/>
        <v>-0.0982721715124345</v>
      </c>
      <c r="BO20" s="49">
        <f t="shared" si="64"/>
        <v>-0.0801752168260222</v>
      </c>
      <c r="BP20" s="49">
        <f t="shared" si="64"/>
        <v>-0.129285565328713</v>
      </c>
      <c r="BQ20" s="49">
        <f t="shared" si="64"/>
        <v>-0.110585337475098</v>
      </c>
      <c r="BR20" s="49">
        <f t="shared" si="64"/>
        <v>-0.109177713516073</v>
      </c>
      <c r="BS20" s="49">
        <f t="shared" si="64"/>
        <v>-0.068152896870148</v>
      </c>
      <c r="BT20" s="49">
        <f t="shared" si="64"/>
        <v>-0.0982721715124345</v>
      </c>
      <c r="BU20" s="49">
        <f t="shared" si="64"/>
        <v>-0.096768678098545</v>
      </c>
      <c r="BV20" s="49">
        <f t="shared" si="64"/>
        <v>-0.0826433986250899</v>
      </c>
      <c r="BW20" s="49">
        <f t="shared" si="64"/>
        <v>-0.096768678098545</v>
      </c>
      <c r="BX20" s="49">
        <f t="shared" si="64"/>
        <v>-0.0801752168260222</v>
      </c>
      <c r="BY20" s="49">
        <f t="shared" si="64"/>
        <v>-0.0937242026184299</v>
      </c>
      <c r="BZ20" s="49">
        <f>SUM(BL20:BY20)</f>
        <v>-1.34500774781942</v>
      </c>
      <c r="CA20" s="49"/>
      <c r="CB20" s="49"/>
      <c r="CC20" s="50"/>
      <c r="CD20" s="49"/>
      <c r="CE20" s="49"/>
      <c r="CF20" s="49">
        <f t="shared" ref="CF20:CS20" si="65">AW20*$CD$24</f>
        <v>0.00572363804520589</v>
      </c>
      <c r="CG20" s="49">
        <f t="shared" si="65"/>
        <v>0.00560778828987648</v>
      </c>
      <c r="CH20" s="49">
        <f t="shared" si="65"/>
        <v>0.00549193853454708</v>
      </c>
      <c r="CI20" s="49">
        <f t="shared" si="65"/>
        <v>0.00415966634825893</v>
      </c>
      <c r="CJ20" s="49">
        <f t="shared" si="65"/>
        <v>0.00809855802945869</v>
      </c>
      <c r="CK20" s="49">
        <f t="shared" si="65"/>
        <v>0.00647666145484702</v>
      </c>
      <c r="CL20" s="49">
        <f t="shared" si="65"/>
        <v>0.00636081169951761</v>
      </c>
      <c r="CM20" s="49">
        <f t="shared" si="65"/>
        <v>0.00334871806095309</v>
      </c>
      <c r="CN20" s="49">
        <f t="shared" si="65"/>
        <v>0.00549193853454708</v>
      </c>
      <c r="CO20" s="49">
        <f t="shared" si="65"/>
        <v>0.00537608877921767</v>
      </c>
      <c r="CP20" s="49">
        <f t="shared" si="65"/>
        <v>0.00433344098125303</v>
      </c>
      <c r="CQ20" s="49">
        <f t="shared" si="65"/>
        <v>0.00537608877921767</v>
      </c>
      <c r="CR20" s="49">
        <f t="shared" si="65"/>
        <v>0.00415966634825893</v>
      </c>
      <c r="CS20" s="49">
        <f t="shared" si="65"/>
        <v>0.00514438926855887</v>
      </c>
      <c r="CT20" s="59">
        <v>2014</v>
      </c>
    </row>
    <row r="21" ht="22.5" customHeight="1" spans="1:98">
      <c r="A21" s="43" t="s">
        <v>136</v>
      </c>
      <c r="B21" s="40">
        <v>6.105</v>
      </c>
      <c r="C21" s="40">
        <v>6.427</v>
      </c>
      <c r="D21" s="40">
        <v>4.177</v>
      </c>
      <c r="E21" s="40">
        <v>4.216</v>
      </c>
      <c r="F21" s="40">
        <v>4.905</v>
      </c>
      <c r="G21" s="40">
        <v>5.272</v>
      </c>
      <c r="H21" s="40">
        <v>2.83</v>
      </c>
      <c r="I21" s="40">
        <v>3.45</v>
      </c>
      <c r="J21" s="40">
        <v>3.541</v>
      </c>
      <c r="K21" s="40">
        <v>2.987</v>
      </c>
      <c r="L21" s="40">
        <v>3.48</v>
      </c>
      <c r="M21" s="40">
        <v>2.857</v>
      </c>
      <c r="N21" s="40">
        <v>3.134</v>
      </c>
      <c r="O21" s="40">
        <v>2.994</v>
      </c>
      <c r="Q21" s="50"/>
      <c r="R21" s="49">
        <f>(B21-MIN($B$20:$O$23)/(MAX($B$20:$O$23)-MIN($B$20:$O$23)))</f>
        <v>6.03823963457484</v>
      </c>
      <c r="S21" s="49">
        <f>(C21-MIN($B$20:$O$23)/(MAX($B$20:$O$23)-MIN($B$20:$O$23)))</f>
        <v>6.36023963457484</v>
      </c>
      <c r="T21" s="49">
        <f>(D21-MIN($B$20:$O$23)/(MAX($B$20:$O$23)-MIN($B$20:$O$23)))</f>
        <v>4.11023963457484</v>
      </c>
      <c r="U21" s="49">
        <f>(E21-MIN($B$20:$O$23)/(MAX($B$20:$O$23)-MIN($B$20:$O$23)))</f>
        <v>4.14923963457484</v>
      </c>
      <c r="V21" s="49">
        <f>(F21-MIN($B$20:$O$23)/(MAX($B$20:$O$23)-MIN($B$20:$O$23)))</f>
        <v>4.83823963457484</v>
      </c>
      <c r="W21" s="49">
        <f>(G21-MIN($B$20:$O$23)/(MAX($B$20:$O$23)-MIN($B$20:$O$23)))</f>
        <v>5.20523963457484</v>
      </c>
      <c r="X21" s="49">
        <f>(H21-MIN($B$20:$O$23)/(MAX($B$20:$O$23)-MIN($B$20:$O$23)))</f>
        <v>2.76323963457484</v>
      </c>
      <c r="Y21" s="49">
        <f>(I21-MIN($B$20:$O$23)/(MAX($B$20:$O$23)-MIN($B$20:$O$23)))</f>
        <v>3.38323963457484</v>
      </c>
      <c r="Z21" s="49">
        <f>(J21-MIN($B$20:$O$23)/(MAX($B$20:$O$23)-MIN($B$20:$O$23)))</f>
        <v>3.47423963457484</v>
      </c>
      <c r="AA21" s="49">
        <f>(K21-MIN($B$20:$O$23)/(MAX($B$20:$O$23)-MIN($B$20:$O$23)))</f>
        <v>2.92023963457484</v>
      </c>
      <c r="AB21" s="49">
        <f>(L21-MIN($B$20:$O$23)/(MAX($B$20:$O$23)-MIN($B$20:$O$23)))</f>
        <v>3.41323963457484</v>
      </c>
      <c r="AC21" s="49">
        <f>(M21-MIN($B$20:$O$23)/(MAX($B$20:$O$23)-MIN($B$20:$O$23)))</f>
        <v>2.79023963457484</v>
      </c>
      <c r="AD21" s="49">
        <f>(N21-MIN($B$20:$O$23)/(MAX($B$20:$O$23)-MIN($B$20:$O$23)))</f>
        <v>3.06723963457484</v>
      </c>
      <c r="AE21" s="49">
        <f>(O21-MIN($B$20:$O$23)/(MAX($B$20:$O$23)-MIN($B$20:$O$23)))</f>
        <v>2.92723963457484</v>
      </c>
      <c r="AF21" s="50"/>
      <c r="AG21" s="49">
        <f t="shared" ref="AG21:AT21" si="66">R21+1.2479</f>
        <v>7.28613963457484</v>
      </c>
      <c r="AH21" s="49">
        <f t="shared" si="66"/>
        <v>7.60813963457484</v>
      </c>
      <c r="AI21" s="49">
        <f t="shared" si="66"/>
        <v>5.35813963457484</v>
      </c>
      <c r="AJ21" s="49">
        <f t="shared" si="66"/>
        <v>5.39713963457484</v>
      </c>
      <c r="AK21" s="49">
        <f t="shared" si="66"/>
        <v>6.08613963457484</v>
      </c>
      <c r="AL21" s="49">
        <f t="shared" si="66"/>
        <v>6.45313963457484</v>
      </c>
      <c r="AM21" s="49">
        <f t="shared" si="66"/>
        <v>4.01113963457484</v>
      </c>
      <c r="AN21" s="49">
        <f t="shared" si="66"/>
        <v>4.63113963457484</v>
      </c>
      <c r="AO21" s="49">
        <f t="shared" si="66"/>
        <v>4.72213963457484</v>
      </c>
      <c r="AP21" s="49">
        <f t="shared" si="66"/>
        <v>4.16813963457484</v>
      </c>
      <c r="AQ21" s="49">
        <f t="shared" si="66"/>
        <v>4.66113963457484</v>
      </c>
      <c r="AR21" s="49">
        <f t="shared" si="66"/>
        <v>4.03813963457484</v>
      </c>
      <c r="AS21" s="49">
        <f t="shared" si="66"/>
        <v>4.31513963457484</v>
      </c>
      <c r="AT21" s="49">
        <f t="shared" si="66"/>
        <v>4.17513963457484</v>
      </c>
      <c r="AU21" s="49">
        <f>SUM(AG21:AT21)</f>
        <v>72.9109548840478</v>
      </c>
      <c r="AV21" s="50"/>
      <c r="AW21" s="49">
        <f t="shared" ref="AW21:BJ21" si="67">AG21/$AU$24</f>
        <v>0.020970396861043</v>
      </c>
      <c r="AX21" s="49">
        <f t="shared" si="67"/>
        <v>0.0218971520603551</v>
      </c>
      <c r="AY21" s="49">
        <f t="shared" si="67"/>
        <v>0.0154213781521187</v>
      </c>
      <c r="AZ21" s="49">
        <f t="shared" si="67"/>
        <v>0.0155336248998614</v>
      </c>
      <c r="BA21" s="49">
        <f t="shared" si="67"/>
        <v>0.0175166507766503</v>
      </c>
      <c r="BB21" s="49">
        <f t="shared" si="67"/>
        <v>0.0185729214541271</v>
      </c>
      <c r="BC21" s="49">
        <f t="shared" si="67"/>
        <v>0.0115445481723878</v>
      </c>
      <c r="BD21" s="49">
        <f t="shared" si="67"/>
        <v>0.0133289836493241</v>
      </c>
      <c r="BE21" s="49">
        <f t="shared" si="67"/>
        <v>0.0135908927273905</v>
      </c>
      <c r="BF21" s="49">
        <f t="shared" si="67"/>
        <v>0.0119964132850959</v>
      </c>
      <c r="BG21" s="49">
        <f t="shared" si="67"/>
        <v>0.0134153273014339</v>
      </c>
      <c r="BH21" s="49">
        <f t="shared" si="67"/>
        <v>0.0116222574592867</v>
      </c>
      <c r="BI21" s="49">
        <f t="shared" si="67"/>
        <v>0.012419497180434</v>
      </c>
      <c r="BJ21" s="49">
        <f t="shared" si="67"/>
        <v>0.0120165601372548</v>
      </c>
      <c r="BK21" s="49"/>
      <c r="BL21" s="49">
        <f t="shared" ref="BL21:BY21" si="68">AW21*LN(AW21)</f>
        <v>-0.0810431081115786</v>
      </c>
      <c r="BM21" s="49">
        <f t="shared" si="68"/>
        <v>-0.0836777482752968</v>
      </c>
      <c r="BN21" s="49">
        <f t="shared" si="68"/>
        <v>-0.0643379979861074</v>
      </c>
      <c r="BO21" s="49">
        <f t="shared" si="68"/>
        <v>-0.0646936372159874</v>
      </c>
      <c r="BP21" s="49">
        <f t="shared" si="68"/>
        <v>-0.0708479048931093</v>
      </c>
      <c r="BQ21" s="49">
        <f t="shared" si="68"/>
        <v>-0.0740326046097904</v>
      </c>
      <c r="BR21" s="49">
        <f t="shared" si="68"/>
        <v>-0.0515064862322457</v>
      </c>
      <c r="BS21" s="49">
        <f t="shared" si="68"/>
        <v>-0.0575520774459179</v>
      </c>
      <c r="BT21" s="49">
        <f t="shared" si="68"/>
        <v>-0.0584184866421279</v>
      </c>
      <c r="BU21" s="49">
        <f t="shared" si="68"/>
        <v>-0.0530619062320615</v>
      </c>
      <c r="BV21" s="49">
        <f t="shared" si="68"/>
        <v>-0.0578382705973445</v>
      </c>
      <c r="BW21" s="49">
        <f t="shared" si="68"/>
        <v>-0.0517752192349379</v>
      </c>
      <c r="BX21" s="49">
        <f t="shared" si="68"/>
        <v>-0.0545028104670317</v>
      </c>
      <c r="BY21" s="49">
        <f t="shared" si="68"/>
        <v>-0.0531308549720948</v>
      </c>
      <c r="BZ21" s="49">
        <f>SUM(BL21:BY21)</f>
        <v>-0.876419112915632</v>
      </c>
      <c r="CA21" s="49"/>
      <c r="CB21" s="49"/>
      <c r="CC21" s="50"/>
      <c r="CD21" s="49"/>
      <c r="CE21" s="49"/>
      <c r="CF21" s="49">
        <f t="shared" ref="CF21:CS21" si="69">AW21*$CD$24</f>
        <v>0.00422048746980687</v>
      </c>
      <c r="CG21" s="49">
        <f t="shared" si="69"/>
        <v>0.00440700557588721</v>
      </c>
      <c r="CH21" s="49">
        <f t="shared" si="69"/>
        <v>0.0031036958284314</v>
      </c>
      <c r="CI21" s="49">
        <f t="shared" si="69"/>
        <v>0.00312628653072064</v>
      </c>
      <c r="CJ21" s="49">
        <f t="shared" si="69"/>
        <v>0.00352538893783044</v>
      </c>
      <c r="CK21" s="49">
        <f t="shared" si="69"/>
        <v>0.0037379732388599</v>
      </c>
      <c r="CL21" s="49">
        <f t="shared" si="69"/>
        <v>0.00232344772628786</v>
      </c>
      <c r="CM21" s="49">
        <f t="shared" si="69"/>
        <v>0.00268258196780902</v>
      </c>
      <c r="CN21" s="49">
        <f t="shared" si="69"/>
        <v>0.0027352936064839</v>
      </c>
      <c r="CO21" s="49">
        <f t="shared" si="69"/>
        <v>0.00241438978422145</v>
      </c>
      <c r="CP21" s="49">
        <f t="shared" si="69"/>
        <v>0.00269995943110843</v>
      </c>
      <c r="CQ21" s="49">
        <f t="shared" si="69"/>
        <v>0.00233908744325733</v>
      </c>
      <c r="CR21" s="49">
        <f t="shared" si="69"/>
        <v>0.00249953935438856</v>
      </c>
      <c r="CS21" s="49">
        <f t="shared" si="69"/>
        <v>0.00241844452565798</v>
      </c>
      <c r="CT21" s="59">
        <v>2014</v>
      </c>
    </row>
    <row r="22" ht="22.5" customHeight="1" spans="1:98">
      <c r="A22" s="43" t="s">
        <v>137</v>
      </c>
      <c r="B22" s="40">
        <v>15.18</v>
      </c>
      <c r="C22" s="40">
        <v>7.93</v>
      </c>
      <c r="D22" s="40">
        <v>6.08</v>
      </c>
      <c r="E22" s="40">
        <v>2.1</v>
      </c>
      <c r="F22" s="40">
        <v>1.86</v>
      </c>
      <c r="G22" s="40">
        <v>0.95</v>
      </c>
      <c r="H22" s="40">
        <v>3.03</v>
      </c>
      <c r="I22" s="40">
        <v>2.82</v>
      </c>
      <c r="J22" s="40">
        <v>5.31</v>
      </c>
      <c r="K22" s="40">
        <v>2.27</v>
      </c>
      <c r="L22" s="40">
        <v>1.15</v>
      </c>
      <c r="M22" s="40">
        <v>1.95</v>
      </c>
      <c r="N22" s="40">
        <v>1.01</v>
      </c>
      <c r="O22" s="40">
        <v>1.3</v>
      </c>
      <c r="Q22" s="50"/>
      <c r="R22" s="49">
        <f>(B22-MIN($B$20:$O$23)/(MAX($B$20:$O$23)-MIN($B$20:$O$23)))</f>
        <v>15.1132396345748</v>
      </c>
      <c r="S22" s="49">
        <f>(C22-MIN($B$20:$O$23)/(MAX($B$20:$O$23)-MIN($B$20:$O$23)))</f>
        <v>7.86323963457484</v>
      </c>
      <c r="T22" s="49">
        <f>(D22-MIN($B$20:$O$23)/(MAX($B$20:$O$23)-MIN($B$20:$O$23)))</f>
        <v>6.01323963457484</v>
      </c>
      <c r="U22" s="49">
        <f>(E22-MIN($B$20:$O$23)/(MAX($B$20:$O$23)-MIN($B$20:$O$23)))</f>
        <v>2.03323963457484</v>
      </c>
      <c r="V22" s="49">
        <f>(F22-MIN($B$20:$O$23)/(MAX($B$20:$O$23)-MIN($B$20:$O$23)))</f>
        <v>1.79323963457484</v>
      </c>
      <c r="W22" s="49">
        <f>(G22-MIN($B$20:$O$23)/(MAX($B$20:$O$23)-MIN($B$20:$O$23)))</f>
        <v>0.883239634574842</v>
      </c>
      <c r="X22" s="49">
        <f>(H22-MIN($B$20:$O$23)/(MAX($B$20:$O$23)-MIN($B$20:$O$23)))</f>
        <v>2.96323963457484</v>
      </c>
      <c r="Y22" s="49">
        <f>(I22-MIN($B$20:$O$23)/(MAX($B$20:$O$23)-MIN($B$20:$O$23)))</f>
        <v>2.75323963457484</v>
      </c>
      <c r="Z22" s="49">
        <f>(J22-MIN($B$20:$O$23)/(MAX($B$20:$O$23)-MIN($B$20:$O$23)))</f>
        <v>5.24323963457484</v>
      </c>
      <c r="AA22" s="49">
        <f>(K22-MIN($B$20:$O$23)/(MAX($B$20:$O$23)-MIN($B$20:$O$23)))</f>
        <v>2.20323963457484</v>
      </c>
      <c r="AB22" s="49">
        <f>(L22-MIN($B$20:$O$23)/(MAX($B$20:$O$23)-MIN($B$20:$O$23)))</f>
        <v>1.08323963457484</v>
      </c>
      <c r="AC22" s="49">
        <f>(M22-MIN($B$20:$O$23)/(MAX($B$20:$O$23)-MIN($B$20:$O$23)))</f>
        <v>1.88323963457484</v>
      </c>
      <c r="AD22" s="49">
        <f>(N22-MIN($B$20:$O$23)/(MAX($B$20:$O$23)-MIN($B$20:$O$23)))</f>
        <v>0.943239634574842</v>
      </c>
      <c r="AE22" s="49">
        <f>(O22-MIN($B$20:$O$23)/(MAX($B$20:$O$23)-MIN($B$20:$O$23)))</f>
        <v>1.23323963457484</v>
      </c>
      <c r="AF22" s="50"/>
      <c r="AG22" s="49">
        <f t="shared" ref="AG22:AT22" si="70">R22+1.2479</f>
        <v>16.3611396345748</v>
      </c>
      <c r="AH22" s="49">
        <f t="shared" si="70"/>
        <v>9.11113963457484</v>
      </c>
      <c r="AI22" s="49">
        <f t="shared" si="70"/>
        <v>7.26113963457484</v>
      </c>
      <c r="AJ22" s="49">
        <f t="shared" si="70"/>
        <v>3.28113963457484</v>
      </c>
      <c r="AK22" s="49">
        <f t="shared" si="70"/>
        <v>3.04113963457484</v>
      </c>
      <c r="AL22" s="49">
        <f t="shared" si="70"/>
        <v>2.13113963457484</v>
      </c>
      <c r="AM22" s="49">
        <f t="shared" si="70"/>
        <v>4.21113963457484</v>
      </c>
      <c r="AN22" s="49">
        <f t="shared" si="70"/>
        <v>4.00113963457484</v>
      </c>
      <c r="AO22" s="49">
        <f t="shared" si="70"/>
        <v>6.49113963457484</v>
      </c>
      <c r="AP22" s="49">
        <f t="shared" si="70"/>
        <v>3.45113963457484</v>
      </c>
      <c r="AQ22" s="49">
        <f t="shared" si="70"/>
        <v>2.33113963457484</v>
      </c>
      <c r="AR22" s="49">
        <f t="shared" si="70"/>
        <v>3.13113963457484</v>
      </c>
      <c r="AS22" s="49">
        <f t="shared" si="70"/>
        <v>2.19113963457484</v>
      </c>
      <c r="AT22" s="49">
        <f t="shared" si="70"/>
        <v>2.48113963457484</v>
      </c>
      <c r="AU22" s="49">
        <f>SUM(AG22:AT22)</f>
        <v>69.4759548840478</v>
      </c>
      <c r="AV22" s="50"/>
      <c r="AW22" s="49">
        <f t="shared" ref="AW22:BJ22" si="71">AG22/$AU$24</f>
        <v>0.0470893516242631</v>
      </c>
      <c r="AX22" s="49">
        <f t="shared" si="71"/>
        <v>0.026222969031057</v>
      </c>
      <c r="AY22" s="49">
        <f t="shared" si="71"/>
        <v>0.0208984438176182</v>
      </c>
      <c r="AZ22" s="49">
        <f t="shared" si="71"/>
        <v>0.00944351930438224</v>
      </c>
      <c r="BA22" s="49">
        <f t="shared" si="71"/>
        <v>0.00875277008750369</v>
      </c>
      <c r="BB22" s="49">
        <f t="shared" si="71"/>
        <v>0.0061336793068392</v>
      </c>
      <c r="BC22" s="49">
        <f t="shared" si="71"/>
        <v>0.0121201725197866</v>
      </c>
      <c r="BD22" s="49">
        <f t="shared" si="71"/>
        <v>0.0115157669550179</v>
      </c>
      <c r="BE22" s="49">
        <f t="shared" si="71"/>
        <v>0.0186822900801328</v>
      </c>
      <c r="BF22" s="49">
        <f t="shared" si="71"/>
        <v>0.00993279999967121</v>
      </c>
      <c r="BG22" s="49">
        <f t="shared" si="71"/>
        <v>0.00670930365423799</v>
      </c>
      <c r="BH22" s="49">
        <f t="shared" si="71"/>
        <v>0.00901180104383315</v>
      </c>
      <c r="BI22" s="49">
        <f t="shared" si="71"/>
        <v>0.00630636661105883</v>
      </c>
      <c r="BJ22" s="49">
        <f t="shared" si="71"/>
        <v>0.00714102191478708</v>
      </c>
      <c r="BK22" s="49"/>
      <c r="BL22" s="49">
        <f t="shared" ref="BL22:BY22" si="72">AW22*LN(AW22)</f>
        <v>-0.143891326540505</v>
      </c>
      <c r="BM22" s="49">
        <f t="shared" si="72"/>
        <v>-0.0954809657670739</v>
      </c>
      <c r="BN22" s="49">
        <f t="shared" si="72"/>
        <v>-0.0808368647097058</v>
      </c>
      <c r="BO22" s="49">
        <f t="shared" si="72"/>
        <v>-0.0440297152305987</v>
      </c>
      <c r="BP22" s="49">
        <f t="shared" si="72"/>
        <v>-0.0414739949049504</v>
      </c>
      <c r="BQ22" s="49">
        <f t="shared" si="72"/>
        <v>-0.0312447200835731</v>
      </c>
      <c r="BR22" s="49">
        <f t="shared" si="72"/>
        <v>-0.0534849161671509</v>
      </c>
      <c r="BS22" s="49">
        <f t="shared" si="72"/>
        <v>-0.0514068229338211</v>
      </c>
      <c r="BT22" s="49">
        <f t="shared" si="72"/>
        <v>-0.0743588634763463</v>
      </c>
      <c r="BU22" s="49">
        <f t="shared" si="72"/>
        <v>-0.0458092081227146</v>
      </c>
      <c r="BV22" s="49">
        <f t="shared" si="72"/>
        <v>-0.0335751006474471</v>
      </c>
      <c r="BW22" s="49">
        <f t="shared" si="72"/>
        <v>-0.0424385567167228</v>
      </c>
      <c r="BX22" s="49">
        <f t="shared" si="72"/>
        <v>-0.0319492866677449</v>
      </c>
      <c r="BY22" s="49">
        <f t="shared" si="72"/>
        <v>-0.0352902118271801</v>
      </c>
      <c r="BZ22" s="49">
        <f>SUM(BL22:BY22)</f>
        <v>-0.805270553795534</v>
      </c>
      <c r="CA22" s="49"/>
      <c r="CB22" s="49"/>
      <c r="CC22" s="50"/>
      <c r="CD22" s="49"/>
      <c r="CE22" s="49"/>
      <c r="CF22" s="49">
        <f t="shared" ref="CF22:CS22" si="73">AW22*$CD$24</f>
        <v>0.0094771701178786</v>
      </c>
      <c r="CG22" s="49">
        <f t="shared" si="73"/>
        <v>0.00527761648718768</v>
      </c>
      <c r="CH22" s="49">
        <f t="shared" si="73"/>
        <v>0.00420600625039069</v>
      </c>
      <c r="CI22" s="49">
        <f t="shared" si="73"/>
        <v>0.00190059611933554</v>
      </c>
      <c r="CJ22" s="49">
        <f t="shared" si="73"/>
        <v>0.00176157641294025</v>
      </c>
      <c r="CK22" s="49">
        <f t="shared" si="73"/>
        <v>0.00123446002619146</v>
      </c>
      <c r="CL22" s="49">
        <f t="shared" si="73"/>
        <v>0.00243929748161727</v>
      </c>
      <c r="CM22" s="49">
        <f t="shared" si="73"/>
        <v>0.00231765523852139</v>
      </c>
      <c r="CN22" s="49">
        <f t="shared" si="73"/>
        <v>0.00375998469237248</v>
      </c>
      <c r="CO22" s="49">
        <f t="shared" si="73"/>
        <v>0.00199906841136553</v>
      </c>
      <c r="CP22" s="49">
        <f t="shared" si="73"/>
        <v>0.00135030978152087</v>
      </c>
      <c r="CQ22" s="49">
        <f t="shared" si="73"/>
        <v>0.00181370880283848</v>
      </c>
      <c r="CR22" s="49">
        <f t="shared" si="73"/>
        <v>0.00126921495279028</v>
      </c>
      <c r="CS22" s="49">
        <f t="shared" si="73"/>
        <v>0.00143719709801792</v>
      </c>
      <c r="CT22" s="59">
        <v>2014</v>
      </c>
    </row>
    <row r="23" ht="22.5" customHeight="1" spans="1:98">
      <c r="A23" s="43" t="s">
        <v>138</v>
      </c>
      <c r="B23" s="40">
        <v>5.32</v>
      </c>
      <c r="C23" s="40">
        <v>4.78</v>
      </c>
      <c r="D23" s="40">
        <v>4.52</v>
      </c>
      <c r="E23" s="40">
        <v>3.71</v>
      </c>
      <c r="F23" s="40">
        <v>4.28</v>
      </c>
      <c r="G23" s="40">
        <v>4.16</v>
      </c>
      <c r="H23" s="40">
        <v>4.01</v>
      </c>
      <c r="I23" s="40">
        <v>4.02</v>
      </c>
      <c r="J23" s="40">
        <v>4.02</v>
      </c>
      <c r="K23" s="40">
        <v>4.09</v>
      </c>
      <c r="L23" s="40">
        <v>4.15</v>
      </c>
      <c r="M23" s="40">
        <v>3.82</v>
      </c>
      <c r="N23" s="40">
        <v>4.05</v>
      </c>
      <c r="O23" s="40">
        <v>3.86</v>
      </c>
      <c r="Q23" s="50"/>
      <c r="R23" s="49">
        <f>(B23-MIN($B$20:$O$23)/(MAX($B$20:$O$23)-MIN($B$20:$O$23)))</f>
        <v>5.25323963457484</v>
      </c>
      <c r="S23" s="49">
        <f>(C23-MIN($B$20:$O$23)/(MAX($B$20:$O$23)-MIN($B$20:$O$23)))</f>
        <v>4.71323963457484</v>
      </c>
      <c r="T23" s="49">
        <f>(D23-MIN($B$20:$O$23)/(MAX($B$20:$O$23)-MIN($B$20:$O$23)))</f>
        <v>4.45323963457484</v>
      </c>
      <c r="U23" s="49">
        <f>(E23-MIN($B$20:$O$23)/(MAX($B$20:$O$23)-MIN($B$20:$O$23)))</f>
        <v>3.64323963457484</v>
      </c>
      <c r="V23" s="49">
        <f>(F23-MIN($B$20:$O$23)/(MAX($B$20:$O$23)-MIN($B$20:$O$23)))</f>
        <v>4.21323963457484</v>
      </c>
      <c r="W23" s="49">
        <f>(G23-MIN($B$20:$O$23)/(MAX($B$20:$O$23)-MIN($B$20:$O$23)))</f>
        <v>4.09323963457484</v>
      </c>
      <c r="X23" s="49">
        <f>(H23-MIN($B$20:$O$23)/(MAX($B$20:$O$23)-MIN($B$20:$O$23)))</f>
        <v>3.94323963457484</v>
      </c>
      <c r="Y23" s="49">
        <f>(I23-MIN($B$20:$O$23)/(MAX($B$20:$O$23)-MIN($B$20:$O$23)))</f>
        <v>3.95323963457484</v>
      </c>
      <c r="Z23" s="49">
        <f>(J23-MIN($B$20:$O$23)/(MAX($B$20:$O$23)-MIN($B$20:$O$23)))</f>
        <v>3.95323963457484</v>
      </c>
      <c r="AA23" s="49">
        <f>(K23-MIN($B$20:$O$23)/(MAX($B$20:$O$23)-MIN($B$20:$O$23)))</f>
        <v>4.02323963457484</v>
      </c>
      <c r="AB23" s="49">
        <f>(L23-MIN($B$20:$O$23)/(MAX($B$20:$O$23)-MIN($B$20:$O$23)))</f>
        <v>4.08323963457484</v>
      </c>
      <c r="AC23" s="49">
        <f>(M23-MIN($B$20:$O$23)/(MAX($B$20:$O$23)-MIN($B$20:$O$23)))</f>
        <v>3.75323963457484</v>
      </c>
      <c r="AD23" s="49">
        <f>(N23-MIN($B$20:$O$23)/(MAX($B$20:$O$23)-MIN($B$20:$O$23)))</f>
        <v>3.98323963457484</v>
      </c>
      <c r="AE23" s="49">
        <f>(O23-MIN($B$20:$O$23)/(MAX($B$20:$O$23)-MIN($B$20:$O$23)))</f>
        <v>3.79323963457484</v>
      </c>
      <c r="AF23" s="50"/>
      <c r="AG23" s="49">
        <f t="shared" ref="AG23:AT23" si="74">R23+1.2479</f>
        <v>6.50113963457484</v>
      </c>
      <c r="AH23" s="49">
        <f t="shared" si="74"/>
        <v>5.96113963457484</v>
      </c>
      <c r="AI23" s="49">
        <f t="shared" si="74"/>
        <v>5.70113963457484</v>
      </c>
      <c r="AJ23" s="49">
        <f t="shared" si="74"/>
        <v>4.89113963457484</v>
      </c>
      <c r="AK23" s="49">
        <f t="shared" si="74"/>
        <v>5.46113963457484</v>
      </c>
      <c r="AL23" s="49">
        <f t="shared" si="74"/>
        <v>5.34113963457484</v>
      </c>
      <c r="AM23" s="49">
        <f t="shared" si="74"/>
        <v>5.19113963457484</v>
      </c>
      <c r="AN23" s="49">
        <f t="shared" si="74"/>
        <v>5.20113963457484</v>
      </c>
      <c r="AO23" s="49">
        <f t="shared" si="74"/>
        <v>5.20113963457484</v>
      </c>
      <c r="AP23" s="49">
        <f t="shared" si="74"/>
        <v>5.27113963457484</v>
      </c>
      <c r="AQ23" s="49">
        <f t="shared" si="74"/>
        <v>5.33113963457484</v>
      </c>
      <c r="AR23" s="49">
        <f t="shared" si="74"/>
        <v>5.00113963457484</v>
      </c>
      <c r="AS23" s="49">
        <f t="shared" si="74"/>
        <v>5.23113963457484</v>
      </c>
      <c r="AT23" s="49">
        <f t="shared" si="74"/>
        <v>5.04113963457484</v>
      </c>
      <c r="AU23" s="49">
        <f>SUM(AG23:AT23)</f>
        <v>75.3259548840478</v>
      </c>
      <c r="AV23" s="50"/>
      <c r="AW23" s="49">
        <f t="shared" ref="AW23:BJ23" si="75">AG23/$AU$24</f>
        <v>0.0187110712975028</v>
      </c>
      <c r="AX23" s="49">
        <f t="shared" si="75"/>
        <v>0.017156885559526</v>
      </c>
      <c r="AY23" s="49">
        <f t="shared" si="75"/>
        <v>0.0164085739079076</v>
      </c>
      <c r="AZ23" s="49">
        <f t="shared" si="75"/>
        <v>0.0140772953009425</v>
      </c>
      <c r="BA23" s="49">
        <f t="shared" si="75"/>
        <v>0.0157178246910291</v>
      </c>
      <c r="BB23" s="49">
        <f t="shared" si="75"/>
        <v>0.0153724500825898</v>
      </c>
      <c r="BC23" s="49">
        <f t="shared" si="75"/>
        <v>0.0149407318220407</v>
      </c>
      <c r="BD23" s="49">
        <f t="shared" si="75"/>
        <v>0.0149695130394106</v>
      </c>
      <c r="BE23" s="49">
        <f t="shared" si="75"/>
        <v>0.0149695130394106</v>
      </c>
      <c r="BF23" s="49">
        <f t="shared" si="75"/>
        <v>0.0151709815610002</v>
      </c>
      <c r="BG23" s="49">
        <f t="shared" si="75"/>
        <v>0.0153436688652198</v>
      </c>
      <c r="BH23" s="49">
        <f t="shared" si="75"/>
        <v>0.0143938886920118</v>
      </c>
      <c r="BI23" s="49">
        <f t="shared" si="75"/>
        <v>0.0150558566915204</v>
      </c>
      <c r="BJ23" s="49">
        <f t="shared" si="75"/>
        <v>0.0145090135614916</v>
      </c>
      <c r="BK23" s="49"/>
      <c r="BL23" s="49">
        <f t="shared" ref="BL23:BY23" si="76">AW23*LN(AW23)</f>
        <v>-0.0744446145051413</v>
      </c>
      <c r="BM23" s="49">
        <f t="shared" si="76"/>
        <v>-0.0697488424280822</v>
      </c>
      <c r="BN23" s="49">
        <f t="shared" si="76"/>
        <v>-0.0674384393604128</v>
      </c>
      <c r="BO23" s="49">
        <f t="shared" si="76"/>
        <v>-0.0600142132971646</v>
      </c>
      <c r="BP23" s="49">
        <f t="shared" si="76"/>
        <v>-0.0652754953425524</v>
      </c>
      <c r="BQ23" s="49">
        <f t="shared" si="76"/>
        <v>-0.0641827204228026</v>
      </c>
      <c r="BR23" s="49">
        <f t="shared" si="76"/>
        <v>-0.0628058182331399</v>
      </c>
      <c r="BS23" s="49">
        <f t="shared" si="76"/>
        <v>-0.0628979958827552</v>
      </c>
      <c r="BT23" s="49">
        <f t="shared" si="76"/>
        <v>-0.0628979958827552</v>
      </c>
      <c r="BU23" s="49">
        <f t="shared" si="76"/>
        <v>-0.0635416959290507</v>
      </c>
      <c r="BV23" s="49">
        <f t="shared" si="76"/>
        <v>-0.0640913079653895</v>
      </c>
      <c r="BW23" s="49">
        <f t="shared" si="76"/>
        <v>-0.0610437846865872</v>
      </c>
      <c r="BX23" s="49">
        <f t="shared" si="76"/>
        <v>-0.0631741972375408</v>
      </c>
      <c r="BY23" s="49">
        <f t="shared" si="76"/>
        <v>-0.0614164396398045</v>
      </c>
      <c r="BZ23" s="49">
        <f>SUM(BL23:BY23)</f>
        <v>-0.902973560813179</v>
      </c>
      <c r="CA23" s="53" t="s">
        <v>35</v>
      </c>
      <c r="CB23" s="51"/>
      <c r="CC23" s="54" t="s">
        <v>36</v>
      </c>
      <c r="CD23" s="51"/>
      <c r="CE23" s="53" t="s">
        <v>37</v>
      </c>
      <c r="CF23" s="49">
        <f t="shared" ref="CF23:CS23" si="77">AW23*$CD$24</f>
        <v>0.00376577718013895</v>
      </c>
      <c r="CG23" s="49">
        <f t="shared" si="77"/>
        <v>0.00345298284074956</v>
      </c>
      <c r="CH23" s="49">
        <f t="shared" si="77"/>
        <v>0.00330237815882133</v>
      </c>
      <c r="CI23" s="49">
        <f t="shared" si="77"/>
        <v>0.00283318664973724</v>
      </c>
      <c r="CJ23" s="49">
        <f t="shared" si="77"/>
        <v>0.00316335845242605</v>
      </c>
      <c r="CK23" s="49">
        <f t="shared" si="77"/>
        <v>0.00309384859922841</v>
      </c>
      <c r="CL23" s="49">
        <f t="shared" si="77"/>
        <v>0.00300696128273135</v>
      </c>
      <c r="CM23" s="49">
        <f t="shared" si="77"/>
        <v>0.00301275377049782</v>
      </c>
      <c r="CN23" s="49">
        <f t="shared" si="77"/>
        <v>0.00301275377049782</v>
      </c>
      <c r="CO23" s="49">
        <f t="shared" si="77"/>
        <v>0.00305330118486311</v>
      </c>
      <c r="CP23" s="49">
        <f t="shared" si="77"/>
        <v>0.00308805611146194</v>
      </c>
      <c r="CQ23" s="49">
        <f t="shared" si="77"/>
        <v>0.00289690401516842</v>
      </c>
      <c r="CR23" s="49">
        <f t="shared" si="77"/>
        <v>0.00303013123379723</v>
      </c>
      <c r="CS23" s="49">
        <f t="shared" si="77"/>
        <v>0.0029200739662343</v>
      </c>
      <c r="CT23" s="59">
        <v>2014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347.448819536191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-3.92967097534376</v>
      </c>
      <c r="CA24" s="49">
        <f>-1/(LN(560))</f>
        <v>-0.158029391597474</v>
      </c>
      <c r="CB24" s="49">
        <f>BZ24*CA24</f>
        <v>0.621003513411827</v>
      </c>
      <c r="CC24" s="50">
        <f>1-CB24</f>
        <v>0.378996486588173</v>
      </c>
      <c r="CD24" s="49">
        <f>CC24/(CC9+CC14+CC19+CC24+CC30)</f>
        <v>0.201259303663791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139</v>
      </c>
      <c r="B25" s="44">
        <v>7.338</v>
      </c>
      <c r="C25" s="44">
        <v>8.088</v>
      </c>
      <c r="D25" s="44">
        <v>7.44</v>
      </c>
      <c r="E25" s="44">
        <v>1.117</v>
      </c>
      <c r="F25" s="44">
        <v>15.833</v>
      </c>
      <c r="G25" s="44">
        <v>13.288</v>
      </c>
      <c r="H25" s="44">
        <v>6.592</v>
      </c>
      <c r="I25" s="44">
        <v>8.35</v>
      </c>
      <c r="J25" s="44">
        <v>8.779</v>
      </c>
      <c r="K25" s="44">
        <v>5.305</v>
      </c>
      <c r="L25" s="44">
        <v>9.723</v>
      </c>
      <c r="M25" s="44">
        <v>14.152</v>
      </c>
      <c r="N25" s="44">
        <v>-0.996</v>
      </c>
      <c r="O25" s="44">
        <v>8.682</v>
      </c>
      <c r="Q25" s="50"/>
      <c r="R25" s="49">
        <f>(B25-MIN($B$25:$O$29)/(MAX($B$25:$O$29)-MIN($B$25:$O$29)))</f>
        <v>7.36522352812551</v>
      </c>
      <c r="S25" s="49">
        <f>(C25-MIN($B$25:$O$29)/(MAX($B$25:$O$29)-MIN($B$25:$O$29)))</f>
        <v>8.11522352812551</v>
      </c>
      <c r="T25" s="49">
        <f>(D25-MIN($B$25:$O$29)/(MAX($B$25:$O$29)-MIN($B$25:$O$29)))</f>
        <v>7.46722352812551</v>
      </c>
      <c r="U25" s="49">
        <f>(E25-MIN($B$25:$O$29)/(MAX($B$25:$O$29)-MIN($B$25:$O$29)))</f>
        <v>1.14422352812551</v>
      </c>
      <c r="V25" s="49">
        <f>(F25-MIN($B$25:$O$29)/(MAX($B$25:$O$29)-MIN($B$25:$O$29)))</f>
        <v>15.8602235281255</v>
      </c>
      <c r="W25" s="49">
        <f>(G25-MIN($B$25:$O$29)/(MAX($B$25:$O$29)-MIN($B$25:$O$29)))</f>
        <v>13.3152235281255</v>
      </c>
      <c r="X25" s="49">
        <f>(H25-MIN($B$25:$O$29)/(MAX($B$25:$O$29)-MIN($B$25:$O$29)))</f>
        <v>6.61922352812551</v>
      </c>
      <c r="Y25" s="49">
        <f>(I25-MIN($B$25:$O$29)/(MAX($B$25:$O$29)-MIN($B$25:$O$29)))</f>
        <v>8.37722352812551</v>
      </c>
      <c r="Z25" s="49">
        <f>(J25-MIN($B$25:$O$29)/(MAX($B$25:$O$29)-MIN($B$25:$O$29)))</f>
        <v>8.80622352812551</v>
      </c>
      <c r="AA25" s="49">
        <f>(K25-MIN($B$25:$O$29)/(MAX($B$25:$O$29)-MIN($B$25:$O$29)))</f>
        <v>5.33222352812551</v>
      </c>
      <c r="AB25" s="49">
        <f>(L25-MIN($B$25:$O$29)/(MAX($B$25:$O$29)-MIN($B$25:$O$29)))</f>
        <v>9.75022352812551</v>
      </c>
      <c r="AC25" s="49">
        <f>(M25-MIN($B$25:$O$29)/(MAX($B$25:$O$29)-MIN($B$25:$O$29)))</f>
        <v>14.1792235281255</v>
      </c>
      <c r="AD25" s="49">
        <f>(N25-MIN($B$25:$O$29)/(MAX($B$25:$O$29)-MIN($B$25:$O$29)))</f>
        <v>-0.968776471874488</v>
      </c>
      <c r="AE25" s="49">
        <f>(O25-MIN($B$25:$O$29)/(MAX($B$25:$O$29)-MIN($B$25:$O$29)))</f>
        <v>8.70922352812551</v>
      </c>
      <c r="AF25" s="50"/>
      <c r="AG25" s="49">
        <f t="shared" ref="AG25:AT25" si="78">R25+14.6944</f>
        <v>22.0596235281255</v>
      </c>
      <c r="AH25" s="49">
        <f t="shared" si="78"/>
        <v>22.8096235281255</v>
      </c>
      <c r="AI25" s="49">
        <f t="shared" si="78"/>
        <v>22.1616235281255</v>
      </c>
      <c r="AJ25" s="49">
        <f t="shared" si="78"/>
        <v>15.8386235281255</v>
      </c>
      <c r="AK25" s="49">
        <f t="shared" si="78"/>
        <v>30.5546235281255</v>
      </c>
      <c r="AL25" s="49">
        <f t="shared" si="78"/>
        <v>28.0096235281255</v>
      </c>
      <c r="AM25" s="49">
        <f t="shared" si="78"/>
        <v>21.3136235281255</v>
      </c>
      <c r="AN25" s="49">
        <f t="shared" si="78"/>
        <v>23.0716235281255</v>
      </c>
      <c r="AO25" s="49">
        <f t="shared" si="78"/>
        <v>23.5006235281255</v>
      </c>
      <c r="AP25" s="49">
        <f t="shared" si="78"/>
        <v>20.0266235281255</v>
      </c>
      <c r="AQ25" s="49">
        <f t="shared" si="78"/>
        <v>24.4446235281255</v>
      </c>
      <c r="AR25" s="49">
        <f t="shared" si="78"/>
        <v>28.8736235281255</v>
      </c>
      <c r="AS25" s="49">
        <f t="shared" si="78"/>
        <v>13.7256235281255</v>
      </c>
      <c r="AT25" s="49">
        <f t="shared" si="78"/>
        <v>23.4036235281255</v>
      </c>
      <c r="AU25" s="49">
        <f>SUM(AG25:AT25)</f>
        <v>319.793729393757</v>
      </c>
      <c r="AV25" s="50"/>
      <c r="AW25" s="49">
        <f t="shared" ref="AW25:BJ25" si="79">AG25/$AU$30</f>
        <v>0.0143368066269305</v>
      </c>
      <c r="AX25" s="49">
        <f t="shared" si="79"/>
        <v>0.0148242403746773</v>
      </c>
      <c r="AY25" s="49">
        <f t="shared" si="79"/>
        <v>0.0144030976166241</v>
      </c>
      <c r="AZ25" s="49">
        <f t="shared" si="79"/>
        <v>0.0102937061672866</v>
      </c>
      <c r="BA25" s="49">
        <f t="shared" si="79"/>
        <v>0.0198578062097427</v>
      </c>
      <c r="BB25" s="49">
        <f t="shared" si="79"/>
        <v>0.0182037810257218</v>
      </c>
      <c r="BC25" s="49">
        <f t="shared" si="79"/>
        <v>0.0138519725258383</v>
      </c>
      <c r="BD25" s="49">
        <f t="shared" si="79"/>
        <v>0.0149945172305568</v>
      </c>
      <c r="BE25" s="49">
        <f t="shared" si="79"/>
        <v>0.015273329334268</v>
      </c>
      <c r="BF25" s="49">
        <f t="shared" si="79"/>
        <v>0.0130155362147048</v>
      </c>
      <c r="BG25" s="49">
        <f t="shared" si="79"/>
        <v>0.0158868459447653</v>
      </c>
      <c r="BH25" s="49">
        <f t="shared" si="79"/>
        <v>0.0187653047031262</v>
      </c>
      <c r="BI25" s="49">
        <f t="shared" si="79"/>
        <v>0.00892044282196797</v>
      </c>
      <c r="BJ25" s="49">
        <f t="shared" si="79"/>
        <v>0.0152102879028928</v>
      </c>
      <c r="BK25" s="49"/>
      <c r="BL25" s="49">
        <f t="shared" ref="BL25:BY25" si="80">AW25*LN(AW25)</f>
        <v>-0.0608586711432499</v>
      </c>
      <c r="BM25" s="49">
        <f t="shared" si="80"/>
        <v>-0.0624321634421461</v>
      </c>
      <c r="BN25" s="49">
        <f t="shared" si="80"/>
        <v>-0.061073627419949</v>
      </c>
      <c r="BO25" s="49">
        <f t="shared" si="80"/>
        <v>-0.0471062910293717</v>
      </c>
      <c r="BP25" s="49">
        <f t="shared" si="80"/>
        <v>-0.0778258818410503</v>
      </c>
      <c r="BQ25" s="49">
        <f t="shared" si="80"/>
        <v>-0.0729266396974355</v>
      </c>
      <c r="BR25" s="49">
        <f t="shared" si="80"/>
        <v>-0.0592771288408757</v>
      </c>
      <c r="BS25" s="49">
        <f t="shared" si="80"/>
        <v>-0.0629780319208233</v>
      </c>
      <c r="BT25" s="49">
        <f t="shared" si="80"/>
        <v>-0.0638676741191967</v>
      </c>
      <c r="BU25" s="49">
        <f t="shared" si="80"/>
        <v>-0.056508402250363</v>
      </c>
      <c r="BV25" s="49">
        <f t="shared" si="80"/>
        <v>-0.0658075070315565</v>
      </c>
      <c r="BW25" s="49">
        <f t="shared" si="80"/>
        <v>-0.0746060777690685</v>
      </c>
      <c r="BX25" s="49">
        <f t="shared" si="80"/>
        <v>-0.0420992242922306</v>
      </c>
      <c r="BY25" s="49">
        <f t="shared" si="80"/>
        <v>-0.0636669682458699</v>
      </c>
      <c r="BZ25" s="49">
        <f>SUM(BL25:BY25)</f>
        <v>-0.871034289043187</v>
      </c>
      <c r="CA25" s="49"/>
      <c r="CB25" s="49"/>
      <c r="CC25" s="50"/>
      <c r="CD25" s="49"/>
      <c r="CE25" s="49"/>
      <c r="CF25" s="49">
        <f t="shared" ref="CF25:CS25" si="81">AW25*$CD$30</f>
        <v>0.00272571381054727</v>
      </c>
      <c r="CG25" s="49">
        <f t="shared" si="81"/>
        <v>0.00281838471924633</v>
      </c>
      <c r="CH25" s="49">
        <f t="shared" si="81"/>
        <v>0.00273831705413034</v>
      </c>
      <c r="CI25" s="49">
        <f t="shared" si="81"/>
        <v>0.00195703951319151</v>
      </c>
      <c r="CJ25" s="49">
        <f t="shared" si="81"/>
        <v>0.00377536630307857</v>
      </c>
      <c r="CK25" s="49">
        <f t="shared" si="81"/>
        <v>0.00346090301955978</v>
      </c>
      <c r="CL25" s="49">
        <f t="shared" si="81"/>
        <v>0.00263353714669461</v>
      </c>
      <c r="CM25" s="49">
        <f t="shared" si="81"/>
        <v>0.0028507577566852</v>
      </c>
      <c r="CN25" s="49">
        <f t="shared" si="81"/>
        <v>0.00290376551646106</v>
      </c>
      <c r="CO25" s="49">
        <f t="shared" si="81"/>
        <v>0.00247451386736703</v>
      </c>
      <c r="CP25" s="49">
        <f t="shared" si="81"/>
        <v>0.00302040730021027</v>
      </c>
      <c r="CQ25" s="49">
        <f t="shared" si="81"/>
        <v>0.00356765990638109</v>
      </c>
      <c r="CR25" s="49">
        <f t="shared" si="81"/>
        <v>0.00169595467308337</v>
      </c>
      <c r="CS25" s="49">
        <f t="shared" si="81"/>
        <v>0.00289178007893598</v>
      </c>
      <c r="CT25" s="49">
        <v>2014</v>
      </c>
    </row>
    <row r="26" ht="22.5" customHeight="1" spans="1:98">
      <c r="A26" s="44" t="s">
        <v>140</v>
      </c>
      <c r="B26" s="44">
        <v>0.773</v>
      </c>
      <c r="C26" s="44">
        <v>1.745</v>
      </c>
      <c r="D26" s="44">
        <v>1.375</v>
      </c>
      <c r="E26" s="44">
        <v>0.238</v>
      </c>
      <c r="F26" s="44">
        <v>8.568</v>
      </c>
      <c r="G26" s="44">
        <v>9.622</v>
      </c>
      <c r="H26" s="44">
        <v>1.182</v>
      </c>
      <c r="I26" s="44">
        <v>1.05</v>
      </c>
      <c r="J26" s="44">
        <v>0.88</v>
      </c>
      <c r="K26" s="44">
        <v>0.978</v>
      </c>
      <c r="L26" s="44">
        <v>3.348</v>
      </c>
      <c r="M26" s="44">
        <v>2.569</v>
      </c>
      <c r="N26" s="44">
        <v>-0.333</v>
      </c>
      <c r="O26" s="44">
        <v>3.365</v>
      </c>
      <c r="Q26" s="50"/>
      <c r="R26" s="49">
        <f>(B26-MIN($B$25:$O$29)/(MAX($B$25:$O$29)-MIN($B$25:$O$29)))</f>
        <v>0.800223528125513</v>
      </c>
      <c r="S26" s="49">
        <f>(C26-MIN($B$25:$O$29)/(MAX($B$25:$O$29)-MIN($B$25:$O$29)))</f>
        <v>1.77222352812551</v>
      </c>
      <c r="T26" s="49">
        <f>(D26-MIN($B$25:$O$29)/(MAX($B$25:$O$29)-MIN($B$25:$O$29)))</f>
        <v>1.40222352812551</v>
      </c>
      <c r="U26" s="49">
        <f>(E26-MIN($B$25:$O$29)/(MAX($B$25:$O$29)-MIN($B$25:$O$29)))</f>
        <v>0.265223528125512</v>
      </c>
      <c r="V26" s="49">
        <f>(F26-MIN($B$25:$O$29)/(MAX($B$25:$O$29)-MIN($B$25:$O$29)))</f>
        <v>8.59522352812551</v>
      </c>
      <c r="W26" s="49">
        <f>(G26-MIN($B$25:$O$29)/(MAX($B$25:$O$29)-MIN($B$25:$O$29)))</f>
        <v>9.64922352812551</v>
      </c>
      <c r="X26" s="49">
        <f>(H26-MIN($B$25:$O$29)/(MAX($B$25:$O$29)-MIN($B$25:$O$29)))</f>
        <v>1.20922352812551</v>
      </c>
      <c r="Y26" s="49">
        <f>(I26-MIN($B$25:$O$29)/(MAX($B$25:$O$29)-MIN($B$25:$O$29)))</f>
        <v>1.07722352812551</v>
      </c>
      <c r="Z26" s="49">
        <f>(J26-MIN($B$25:$O$29)/(MAX($B$25:$O$29)-MIN($B$25:$O$29)))</f>
        <v>0.907223528125513</v>
      </c>
      <c r="AA26" s="49">
        <f>(K26-MIN($B$25:$O$29)/(MAX($B$25:$O$29)-MIN($B$25:$O$29)))</f>
        <v>1.00522352812551</v>
      </c>
      <c r="AB26" s="49">
        <f>(L26-MIN($B$25:$O$29)/(MAX($B$25:$O$29)-MIN($B$25:$O$29)))</f>
        <v>3.37522352812551</v>
      </c>
      <c r="AC26" s="49">
        <f>(M26-MIN($B$25:$O$29)/(MAX($B$25:$O$29)-MIN($B$25:$O$29)))</f>
        <v>2.59622352812551</v>
      </c>
      <c r="AD26" s="49">
        <f>(N26-MIN($B$25:$O$29)/(MAX($B$25:$O$29)-MIN($B$25:$O$29)))</f>
        <v>-0.305776471874488</v>
      </c>
      <c r="AE26" s="49">
        <f>(O26-MIN($B$25:$O$29)/(MAX($B$25:$O$29)-MIN($B$25:$O$29)))</f>
        <v>3.39222352812551</v>
      </c>
      <c r="AF26" s="50"/>
      <c r="AG26" s="49">
        <f t="shared" ref="AG26:AT26" si="82">R26+14.6944</f>
        <v>15.4946235281255</v>
      </c>
      <c r="AH26" s="49">
        <f t="shared" si="82"/>
        <v>16.4666235281255</v>
      </c>
      <c r="AI26" s="49">
        <f t="shared" si="82"/>
        <v>16.0966235281255</v>
      </c>
      <c r="AJ26" s="49">
        <f t="shared" si="82"/>
        <v>14.9596235281255</v>
      </c>
      <c r="AK26" s="49">
        <f t="shared" si="82"/>
        <v>23.2896235281255</v>
      </c>
      <c r="AL26" s="49">
        <f t="shared" si="82"/>
        <v>24.3436235281255</v>
      </c>
      <c r="AM26" s="49">
        <f t="shared" si="82"/>
        <v>15.9036235281255</v>
      </c>
      <c r="AN26" s="49">
        <f t="shared" si="82"/>
        <v>15.7716235281255</v>
      </c>
      <c r="AO26" s="49">
        <f t="shared" si="82"/>
        <v>15.6016235281255</v>
      </c>
      <c r="AP26" s="49">
        <f t="shared" si="82"/>
        <v>15.6996235281255</v>
      </c>
      <c r="AQ26" s="49">
        <f t="shared" si="82"/>
        <v>18.0696235281255</v>
      </c>
      <c r="AR26" s="49">
        <f t="shared" si="82"/>
        <v>17.2906235281255</v>
      </c>
      <c r="AS26" s="49">
        <f t="shared" si="82"/>
        <v>14.3886235281255</v>
      </c>
      <c r="AT26" s="49">
        <f t="shared" si="82"/>
        <v>18.0866235281255</v>
      </c>
      <c r="AU26" s="49">
        <f>SUM(AG26:AT26)</f>
        <v>241.462729393757</v>
      </c>
      <c r="AV26" s="50"/>
      <c r="AW26" s="49">
        <f t="shared" ref="AW26:BJ26" si="83">AG26/$AU$30</f>
        <v>0.0100701365549868</v>
      </c>
      <c r="AX26" s="49">
        <f t="shared" si="83"/>
        <v>0.0107018506920666</v>
      </c>
      <c r="AY26" s="49">
        <f t="shared" si="83"/>
        <v>0.0104613833765115</v>
      </c>
      <c r="AZ26" s="49">
        <f t="shared" si="83"/>
        <v>0.00972243381492738</v>
      </c>
      <c r="BA26" s="49">
        <f t="shared" si="83"/>
        <v>0.0151361979732353</v>
      </c>
      <c r="BB26" s="49">
        <f t="shared" si="83"/>
        <v>0.0158212048667354</v>
      </c>
      <c r="BC26" s="49">
        <f t="shared" si="83"/>
        <v>0.0103359504254247</v>
      </c>
      <c r="BD26" s="49">
        <f t="shared" si="83"/>
        <v>0.0102501620858213</v>
      </c>
      <c r="BE26" s="49">
        <f t="shared" si="83"/>
        <v>0.0101396771029986</v>
      </c>
      <c r="BF26" s="49">
        <f t="shared" si="83"/>
        <v>0.0102033684460376</v>
      </c>
      <c r="BG26" s="49">
        <f t="shared" si="83"/>
        <v>0.0117436590889175</v>
      </c>
      <c r="BH26" s="49">
        <f t="shared" si="83"/>
        <v>0.0112373779029245</v>
      </c>
      <c r="BI26" s="49">
        <f t="shared" si="83"/>
        <v>0.00935133425497614</v>
      </c>
      <c r="BJ26" s="49">
        <f t="shared" si="83"/>
        <v>0.0117547075871997</v>
      </c>
      <c r="BK26" s="49"/>
      <c r="BL26" s="49">
        <f t="shared" ref="BL26:BY26" si="84">AW26*LN(AW26)</f>
        <v>-0.0463043106930606</v>
      </c>
      <c r="BM26" s="49">
        <f t="shared" si="84"/>
        <v>-0.0485579201359005</v>
      </c>
      <c r="BN26" s="49">
        <f t="shared" si="84"/>
        <v>-0.0477045837419957</v>
      </c>
      <c r="BO26" s="49">
        <f t="shared" si="84"/>
        <v>-0.0450471402315555</v>
      </c>
      <c r="BP26" s="49">
        <f t="shared" si="84"/>
        <v>-0.0634307530481591</v>
      </c>
      <c r="BQ26" s="49">
        <f t="shared" si="84"/>
        <v>-0.0656011096528729</v>
      </c>
      <c r="BR26" s="49">
        <f t="shared" si="84"/>
        <v>-0.047257279336385</v>
      </c>
      <c r="BS26" s="49">
        <f t="shared" si="84"/>
        <v>-0.0469504754706931</v>
      </c>
      <c r="BT26" s="49">
        <f t="shared" si="84"/>
        <v>-0.0465542906129284</v>
      </c>
      <c r="BU26" s="49">
        <f t="shared" si="84"/>
        <v>-0.0467828256596675</v>
      </c>
      <c r="BV26" s="49">
        <f t="shared" si="84"/>
        <v>-0.0521940097632527</v>
      </c>
      <c r="BW26" s="49">
        <f t="shared" si="84"/>
        <v>-0.0504390802186602</v>
      </c>
      <c r="BX26" s="49">
        <f t="shared" si="84"/>
        <v>-0.0436916428432964</v>
      </c>
      <c r="BY26" s="49">
        <f t="shared" si="84"/>
        <v>-0.0522320604773473</v>
      </c>
      <c r="BZ26" s="49">
        <f>SUM(BL26:BY26)</f>
        <v>-0.702747481885775</v>
      </c>
      <c r="CA26" s="49"/>
      <c r="CB26" s="49"/>
      <c r="CC26" s="50"/>
      <c r="CD26" s="49"/>
      <c r="CE26" s="49"/>
      <c r="CF26" s="49">
        <f t="shared" ref="CF26:CS26" si="85">AW26*$CD$30</f>
        <v>0.00191453445640154</v>
      </c>
      <c r="CG26" s="49">
        <f t="shared" si="85"/>
        <v>0.00203463595407552</v>
      </c>
      <c r="CH26" s="49">
        <f t="shared" si="85"/>
        <v>0.00198891830578398</v>
      </c>
      <c r="CI26" s="49">
        <f t="shared" si="85"/>
        <v>0.00184842920819621</v>
      </c>
      <c r="CJ26" s="49">
        <f t="shared" si="85"/>
        <v>0.00287769410081372</v>
      </c>
      <c r="CK26" s="49">
        <f t="shared" si="85"/>
        <v>0.00300792761783879</v>
      </c>
      <c r="CL26" s="49">
        <f t="shared" si="85"/>
        <v>0.00196507099194543</v>
      </c>
      <c r="CM26" s="49">
        <f t="shared" si="85"/>
        <v>0.00194876091201439</v>
      </c>
      <c r="CN26" s="49">
        <f t="shared" si="85"/>
        <v>0.00192775550604261</v>
      </c>
      <c r="CO26" s="49">
        <f t="shared" si="85"/>
        <v>0.00193986450477928</v>
      </c>
      <c r="CP26" s="49">
        <f t="shared" si="85"/>
        <v>0.0022327045762683</v>
      </c>
      <c r="CQ26" s="49">
        <f t="shared" si="85"/>
        <v>0.00213645039243288</v>
      </c>
      <c r="CR26" s="49">
        <f t="shared" si="85"/>
        <v>0.00177787575637333</v>
      </c>
      <c r="CS26" s="49">
        <f t="shared" si="85"/>
        <v>0.00223480511686548</v>
      </c>
      <c r="CT26" s="49">
        <v>2014</v>
      </c>
    </row>
    <row r="27" ht="22.5" customHeight="1" spans="1:98">
      <c r="A27" s="44" t="s">
        <v>141</v>
      </c>
      <c r="B27" s="44">
        <v>4.135</v>
      </c>
      <c r="C27" s="44">
        <v>4.834</v>
      </c>
      <c r="D27" s="44">
        <v>2.887</v>
      </c>
      <c r="E27" s="44">
        <v>3.092</v>
      </c>
      <c r="F27" s="44">
        <v>3.55</v>
      </c>
      <c r="G27" s="44">
        <v>4</v>
      </c>
      <c r="H27" s="44">
        <v>7.664</v>
      </c>
      <c r="I27" s="44">
        <v>1.546</v>
      </c>
      <c r="J27" s="44">
        <v>2.49</v>
      </c>
      <c r="K27" s="44">
        <v>3.604</v>
      </c>
      <c r="L27" s="44">
        <v>2.705</v>
      </c>
      <c r="M27" s="44">
        <v>2.749</v>
      </c>
      <c r="N27" s="44">
        <v>2.804</v>
      </c>
      <c r="O27" s="44">
        <v>2.958</v>
      </c>
      <c r="Q27" s="50"/>
      <c r="R27" s="49">
        <f>(B27-MIN($B$25:$O$29)/(MAX($B$25:$O$29)-MIN($B$25:$O$29)))</f>
        <v>4.16222352812551</v>
      </c>
      <c r="S27" s="49">
        <f>(C27-MIN($B$25:$O$29)/(MAX($B$25:$O$29)-MIN($B$25:$O$29)))</f>
        <v>4.86122352812551</v>
      </c>
      <c r="T27" s="49">
        <f>(D27-MIN($B$25:$O$29)/(MAX($B$25:$O$29)-MIN($B$25:$O$29)))</f>
        <v>2.91422352812551</v>
      </c>
      <c r="U27" s="49">
        <f>(E27-MIN($B$25:$O$29)/(MAX($B$25:$O$29)-MIN($B$25:$O$29)))</f>
        <v>3.11922352812551</v>
      </c>
      <c r="V27" s="49">
        <f>(F27-MIN($B$25:$O$29)/(MAX($B$25:$O$29)-MIN($B$25:$O$29)))</f>
        <v>3.57722352812551</v>
      </c>
      <c r="W27" s="49">
        <f>(G27-MIN($B$25:$O$29)/(MAX($B$25:$O$29)-MIN($B$25:$O$29)))</f>
        <v>4.02722352812551</v>
      </c>
      <c r="X27" s="49">
        <f>(H27-MIN($B$25:$O$29)/(MAX($B$25:$O$29)-MIN($B$25:$O$29)))</f>
        <v>7.69122352812551</v>
      </c>
      <c r="Y27" s="49">
        <f>(I27-MIN($B$25:$O$29)/(MAX($B$25:$O$29)-MIN($B$25:$O$29)))</f>
        <v>1.57322352812551</v>
      </c>
      <c r="Z27" s="49">
        <f>(J27-MIN($B$25:$O$29)/(MAX($B$25:$O$29)-MIN($B$25:$O$29)))</f>
        <v>2.51722352812551</v>
      </c>
      <c r="AA27" s="49">
        <f>(K27-MIN($B$25:$O$29)/(MAX($B$25:$O$29)-MIN($B$25:$O$29)))</f>
        <v>3.63122352812551</v>
      </c>
      <c r="AB27" s="49">
        <f>(L27-MIN($B$25:$O$29)/(MAX($B$25:$O$29)-MIN($B$25:$O$29)))</f>
        <v>2.73222352812551</v>
      </c>
      <c r="AC27" s="49">
        <f>(M27-MIN($B$25:$O$29)/(MAX($B$25:$O$29)-MIN($B$25:$O$29)))</f>
        <v>2.77622352812551</v>
      </c>
      <c r="AD27" s="49">
        <f>(N27-MIN($B$25:$O$29)/(MAX($B$25:$O$29)-MIN($B$25:$O$29)))</f>
        <v>2.83122352812551</v>
      </c>
      <c r="AE27" s="49">
        <f>(O27-MIN($B$25:$O$29)/(MAX($B$25:$O$29)-MIN($B$25:$O$29)))</f>
        <v>2.98522352812551</v>
      </c>
      <c r="AF27" s="50"/>
      <c r="AG27" s="49">
        <f t="shared" ref="AG27:AT27" si="86">R27+14.6944</f>
        <v>18.8566235281255</v>
      </c>
      <c r="AH27" s="49">
        <f t="shared" si="86"/>
        <v>19.5556235281255</v>
      </c>
      <c r="AI27" s="49">
        <f t="shared" si="86"/>
        <v>17.6086235281255</v>
      </c>
      <c r="AJ27" s="49">
        <f t="shared" si="86"/>
        <v>17.8136235281255</v>
      </c>
      <c r="AK27" s="49">
        <f t="shared" si="86"/>
        <v>18.2716235281255</v>
      </c>
      <c r="AL27" s="49">
        <f t="shared" si="86"/>
        <v>18.7216235281255</v>
      </c>
      <c r="AM27" s="49">
        <f t="shared" si="86"/>
        <v>22.3856235281255</v>
      </c>
      <c r="AN27" s="49">
        <f t="shared" si="86"/>
        <v>16.2676235281255</v>
      </c>
      <c r="AO27" s="49">
        <f t="shared" si="86"/>
        <v>17.2116235281255</v>
      </c>
      <c r="AP27" s="49">
        <f t="shared" si="86"/>
        <v>18.3256235281255</v>
      </c>
      <c r="AQ27" s="49">
        <f t="shared" si="86"/>
        <v>17.4266235281255</v>
      </c>
      <c r="AR27" s="49">
        <f t="shared" si="86"/>
        <v>17.4706235281255</v>
      </c>
      <c r="AS27" s="49">
        <f t="shared" si="86"/>
        <v>17.5256235281255</v>
      </c>
      <c r="AT27" s="49">
        <f t="shared" si="86"/>
        <v>17.6796235281255</v>
      </c>
      <c r="AU27" s="49">
        <f>SUM(AG27:AT27)</f>
        <v>255.120729393757</v>
      </c>
      <c r="AV27" s="50"/>
      <c r="AW27" s="49">
        <f t="shared" ref="AW27:BJ27" si="87">AG27/$AU$30</f>
        <v>0.0122551395682198</v>
      </c>
      <c r="AX27" s="49">
        <f t="shared" si="87"/>
        <v>0.0127094278211198</v>
      </c>
      <c r="AY27" s="49">
        <f t="shared" si="87"/>
        <v>0.0114440498119691</v>
      </c>
      <c r="AZ27" s="49">
        <f t="shared" si="87"/>
        <v>0.0115772817030199</v>
      </c>
      <c r="BA27" s="49">
        <f t="shared" si="87"/>
        <v>0.0118749412449773</v>
      </c>
      <c r="BB27" s="49">
        <f t="shared" si="87"/>
        <v>0.0121674014936254</v>
      </c>
      <c r="BC27" s="49">
        <f t="shared" si="87"/>
        <v>0.0145486778292844</v>
      </c>
      <c r="BD27" s="49">
        <f t="shared" si="87"/>
        <v>0.0105725182709978</v>
      </c>
      <c r="BE27" s="49">
        <f t="shared" si="87"/>
        <v>0.0111860348814951</v>
      </c>
      <c r="BF27" s="49">
        <f t="shared" si="87"/>
        <v>0.0119100364748151</v>
      </c>
      <c r="BG27" s="49">
        <f t="shared" si="87"/>
        <v>0.0113257658891825</v>
      </c>
      <c r="BH27" s="49">
        <f t="shared" si="87"/>
        <v>0.0113543620023837</v>
      </c>
      <c r="BI27" s="49">
        <f t="shared" si="87"/>
        <v>0.0113901071438851</v>
      </c>
      <c r="BJ27" s="49">
        <f t="shared" si="87"/>
        <v>0.0114901935400891</v>
      </c>
      <c r="BK27" s="49"/>
      <c r="BL27" s="49">
        <f t="shared" ref="BL27:BY27" si="88">AW27*LN(AW27)</f>
        <v>-0.0539447943511781</v>
      </c>
      <c r="BM27" s="49">
        <f t="shared" si="88"/>
        <v>-0.0554818787186141</v>
      </c>
      <c r="BN27" s="49">
        <f t="shared" si="88"/>
        <v>-0.0511581682320768</v>
      </c>
      <c r="BO27" s="49">
        <f t="shared" si="88"/>
        <v>-0.0516197483597619</v>
      </c>
      <c r="BP27" s="49">
        <f t="shared" si="88"/>
        <v>-0.0526454724326687</v>
      </c>
      <c r="BQ27" s="49">
        <f t="shared" si="88"/>
        <v>-0.0536460112794718</v>
      </c>
      <c r="BR27" s="49">
        <f t="shared" si="88"/>
        <v>-0.0615446194633557</v>
      </c>
      <c r="BS27" s="49">
        <f t="shared" si="88"/>
        <v>-0.0480996429100324</v>
      </c>
      <c r="BT27" s="49">
        <f t="shared" si="88"/>
        <v>-0.0502598521171976</v>
      </c>
      <c r="BU27" s="49">
        <f t="shared" si="88"/>
        <v>-0.0527659139490808</v>
      </c>
      <c r="BV27" s="49">
        <f t="shared" si="88"/>
        <v>-0.0507470758684308</v>
      </c>
      <c r="BW27" s="49">
        <f t="shared" si="88"/>
        <v>-0.0508465735738015</v>
      </c>
      <c r="BX27" s="49">
        <f t="shared" si="88"/>
        <v>-0.0509708444489338</v>
      </c>
      <c r="BY27" s="49">
        <f t="shared" si="88"/>
        <v>-0.051318207232185</v>
      </c>
      <c r="BZ27" s="49">
        <f>SUM(BL27:BY27)</f>
        <v>-0.735048802936789</v>
      </c>
      <c r="CA27" s="49"/>
      <c r="CB27" s="49"/>
      <c r="CC27" s="50"/>
      <c r="CD27" s="49"/>
      <c r="CE27" s="49"/>
      <c r="CF27" s="49">
        <f t="shared" ref="CF27:CS27" si="89">AW27*$CD$30</f>
        <v>0.00232994724979651</v>
      </c>
      <c r="CG27" s="49">
        <f t="shared" si="89"/>
        <v>0.00241631653670403</v>
      </c>
      <c r="CH27" s="49">
        <f t="shared" si="89"/>
        <v>0.00217574285772128</v>
      </c>
      <c r="CI27" s="49">
        <f t="shared" si="89"/>
        <v>0.00220107290609902</v>
      </c>
      <c r="CJ27" s="49">
        <f t="shared" si="89"/>
        <v>0.00225766394101124</v>
      </c>
      <c r="CK27" s="49">
        <f t="shared" si="89"/>
        <v>0.00231326648623068</v>
      </c>
      <c r="CL27" s="49">
        <f t="shared" si="89"/>
        <v>0.00276599476552846</v>
      </c>
      <c r="CM27" s="49">
        <f t="shared" si="89"/>
        <v>0.00201004727296737</v>
      </c>
      <c r="CN27" s="49">
        <f t="shared" si="89"/>
        <v>0.00212668905671658</v>
      </c>
      <c r="CO27" s="49">
        <f t="shared" si="89"/>
        <v>0.00226433624643757</v>
      </c>
      <c r="CP27" s="49">
        <f t="shared" si="89"/>
        <v>0.00215325471721031</v>
      </c>
      <c r="CQ27" s="49">
        <f t="shared" si="89"/>
        <v>0.00215869141052065</v>
      </c>
      <c r="CR27" s="49">
        <f t="shared" si="89"/>
        <v>0.00216548727715858</v>
      </c>
      <c r="CS27" s="49">
        <f t="shared" si="89"/>
        <v>0.00218451570374479</v>
      </c>
      <c r="CT27" s="49">
        <v>2014</v>
      </c>
    </row>
    <row r="28" ht="22.5" customHeight="1" spans="1:98">
      <c r="A28" s="44" t="s">
        <v>142</v>
      </c>
      <c r="B28" s="44">
        <v>14.16</v>
      </c>
      <c r="C28" s="44">
        <v>11.77</v>
      </c>
      <c r="D28" s="44">
        <v>11.85</v>
      </c>
      <c r="E28" s="44">
        <v>14.6</v>
      </c>
      <c r="F28" s="44">
        <v>21.39</v>
      </c>
      <c r="G28" s="44">
        <v>35.59</v>
      </c>
      <c r="H28" s="44">
        <v>31.67</v>
      </c>
      <c r="I28" s="44">
        <v>18.3</v>
      </c>
      <c r="J28" s="44">
        <v>14.42</v>
      </c>
      <c r="K28" s="44">
        <v>17.03</v>
      </c>
      <c r="L28" s="44">
        <v>11.16</v>
      </c>
      <c r="M28" s="44">
        <v>9.51</v>
      </c>
      <c r="N28" s="44">
        <v>21.76</v>
      </c>
      <c r="O28" s="44">
        <v>11.29</v>
      </c>
      <c r="Q28" s="50"/>
      <c r="R28" s="49">
        <f>(B28-MIN($B$25:$O$29)/(MAX($B$25:$O$29)-MIN($B$25:$O$29)))</f>
        <v>14.1872235281255</v>
      </c>
      <c r="S28" s="49">
        <f>(C28-MIN($B$25:$O$29)/(MAX($B$25:$O$29)-MIN($B$25:$O$29)))</f>
        <v>11.7972235281255</v>
      </c>
      <c r="T28" s="49">
        <f>(D28-MIN($B$25:$O$29)/(MAX($B$25:$O$29)-MIN($B$25:$O$29)))</f>
        <v>11.8772235281255</v>
      </c>
      <c r="U28" s="49">
        <f>(E28-MIN($B$25:$O$29)/(MAX($B$25:$O$29)-MIN($B$25:$O$29)))</f>
        <v>14.6272235281255</v>
      </c>
      <c r="V28" s="49">
        <f>(F28-MIN($B$25:$O$29)/(MAX($B$25:$O$29)-MIN($B$25:$O$29)))</f>
        <v>21.4172235281255</v>
      </c>
      <c r="W28" s="49">
        <f>(G28-MIN($B$25:$O$29)/(MAX($B$25:$O$29)-MIN($B$25:$O$29)))</f>
        <v>35.6172235281255</v>
      </c>
      <c r="X28" s="49">
        <f>(H28-MIN($B$25:$O$29)/(MAX($B$25:$O$29)-MIN($B$25:$O$29)))</f>
        <v>31.6972235281255</v>
      </c>
      <c r="Y28" s="49">
        <f>(I28-MIN($B$25:$O$29)/(MAX($B$25:$O$29)-MIN($B$25:$O$29)))</f>
        <v>18.3272235281255</v>
      </c>
      <c r="Z28" s="49">
        <f>(J28-MIN($B$25:$O$29)/(MAX($B$25:$O$29)-MIN($B$25:$O$29)))</f>
        <v>14.4472235281255</v>
      </c>
      <c r="AA28" s="49">
        <f>(K28-MIN($B$25:$O$29)/(MAX($B$25:$O$29)-MIN($B$25:$O$29)))</f>
        <v>17.0572235281255</v>
      </c>
      <c r="AB28" s="49">
        <f>(L28-MIN($B$25:$O$29)/(MAX($B$25:$O$29)-MIN($B$25:$O$29)))</f>
        <v>11.1872235281255</v>
      </c>
      <c r="AC28" s="49">
        <f>(M28-MIN($B$25:$O$29)/(MAX($B$25:$O$29)-MIN($B$25:$O$29)))</f>
        <v>9.53722352812551</v>
      </c>
      <c r="AD28" s="49">
        <f>(N28-MIN($B$25:$O$29)/(MAX($B$25:$O$29)-MIN($B$25:$O$29)))</f>
        <v>21.7872235281255</v>
      </c>
      <c r="AE28" s="49">
        <f>(O28-MIN($B$25:$O$29)/(MAX($B$25:$O$29)-MIN($B$25:$O$29)))</f>
        <v>11.3172235281255</v>
      </c>
      <c r="AF28" s="50"/>
      <c r="AG28" s="49">
        <f t="shared" ref="AG28:AT28" si="90">R28+14.6944</f>
        <v>28.8816235281255</v>
      </c>
      <c r="AH28" s="49">
        <f t="shared" si="90"/>
        <v>26.4916235281255</v>
      </c>
      <c r="AI28" s="49">
        <f t="shared" si="90"/>
        <v>26.5716235281255</v>
      </c>
      <c r="AJ28" s="49">
        <f t="shared" si="90"/>
        <v>29.3216235281255</v>
      </c>
      <c r="AK28" s="49">
        <f t="shared" si="90"/>
        <v>36.1116235281255</v>
      </c>
      <c r="AL28" s="49">
        <f t="shared" si="90"/>
        <v>50.3116235281255</v>
      </c>
      <c r="AM28" s="49">
        <f t="shared" si="90"/>
        <v>46.3916235281255</v>
      </c>
      <c r="AN28" s="49">
        <f t="shared" si="90"/>
        <v>33.0216235281255</v>
      </c>
      <c r="AO28" s="49">
        <f t="shared" si="90"/>
        <v>29.1416235281255</v>
      </c>
      <c r="AP28" s="49">
        <f t="shared" si="90"/>
        <v>31.7516235281255</v>
      </c>
      <c r="AQ28" s="49">
        <f t="shared" si="90"/>
        <v>25.8816235281255</v>
      </c>
      <c r="AR28" s="49">
        <f t="shared" si="90"/>
        <v>24.2316235281255</v>
      </c>
      <c r="AS28" s="49">
        <f t="shared" si="90"/>
        <v>36.4816235281255</v>
      </c>
      <c r="AT28" s="49">
        <f t="shared" si="90"/>
        <v>26.0116235281255</v>
      </c>
      <c r="AU28" s="49">
        <f>SUM(AG28:AT28)</f>
        <v>450.602729393757</v>
      </c>
      <c r="AV28" s="50"/>
      <c r="AW28" s="49">
        <f t="shared" ref="AW28:BJ28" si="91">AG28/$AU$30</f>
        <v>0.0187705039964354</v>
      </c>
      <c r="AX28" s="49">
        <f t="shared" si="91"/>
        <v>0.0172172151202823</v>
      </c>
      <c r="AY28" s="49">
        <f t="shared" si="91"/>
        <v>0.0172692080533753</v>
      </c>
      <c r="AZ28" s="49">
        <f t="shared" si="91"/>
        <v>0.0190564651284469</v>
      </c>
      <c r="BA28" s="49">
        <f t="shared" si="91"/>
        <v>0.0234693653247147</v>
      </c>
      <c r="BB28" s="49">
        <f t="shared" si="91"/>
        <v>0.0326981109487209</v>
      </c>
      <c r="BC28" s="49">
        <f t="shared" si="91"/>
        <v>0.0301504572271642</v>
      </c>
      <c r="BD28" s="49">
        <f t="shared" si="91"/>
        <v>0.0214611382839978</v>
      </c>
      <c r="BE28" s="49">
        <f t="shared" si="91"/>
        <v>0.0189394810289877</v>
      </c>
      <c r="BF28" s="49">
        <f t="shared" si="91"/>
        <v>0.0206357504711466</v>
      </c>
      <c r="BG28" s="49">
        <f t="shared" si="91"/>
        <v>0.0168207690054482</v>
      </c>
      <c r="BH28" s="49">
        <f t="shared" si="91"/>
        <v>0.0157484147604052</v>
      </c>
      <c r="BI28" s="49">
        <f t="shared" si="91"/>
        <v>0.0237098326402698</v>
      </c>
      <c r="BJ28" s="49">
        <f t="shared" si="91"/>
        <v>0.0169052575217243</v>
      </c>
      <c r="BK28" s="49"/>
      <c r="BL28" s="49">
        <f t="shared" ref="BL28:BY28" si="92">AW28*LN(AW28)</f>
        <v>-0.0746215488230856</v>
      </c>
      <c r="BM28" s="49">
        <f t="shared" si="92"/>
        <v>-0.0699336680450362</v>
      </c>
      <c r="BN28" s="49">
        <f t="shared" si="92"/>
        <v>-0.0700927839483135</v>
      </c>
      <c r="BO28" s="49">
        <f t="shared" si="92"/>
        <v>-0.0754702499120745</v>
      </c>
      <c r="BP28" s="49">
        <f t="shared" si="92"/>
        <v>-0.0880584507007806</v>
      </c>
      <c r="BQ28" s="49">
        <f t="shared" si="92"/>
        <v>-0.111841860298401</v>
      </c>
      <c r="BR28" s="49">
        <f t="shared" si="92"/>
        <v>-0.105573490010093</v>
      </c>
      <c r="BS28" s="49">
        <f t="shared" si="92"/>
        <v>-0.0824432095438486</v>
      </c>
      <c r="BT28" s="49">
        <f t="shared" si="92"/>
        <v>-0.0751235763579674</v>
      </c>
      <c r="BU28" s="49">
        <f t="shared" si="92"/>
        <v>-0.080081781035149</v>
      </c>
      <c r="BV28" s="49">
        <f t="shared" si="92"/>
        <v>-0.0687152115307799</v>
      </c>
      <c r="BW28" s="49">
        <f t="shared" si="92"/>
        <v>-0.0653719148560794</v>
      </c>
      <c r="BX28" s="49">
        <f t="shared" si="92"/>
        <v>-0.0887190032865641</v>
      </c>
      <c r="BY28" s="49">
        <f t="shared" si="92"/>
        <v>-0.068975658675418</v>
      </c>
      <c r="BZ28" s="49">
        <f>SUM(BL28:BY28)</f>
        <v>-1.12502240702359</v>
      </c>
      <c r="CA28" s="49"/>
      <c r="CB28" s="49"/>
      <c r="CC28" s="50"/>
      <c r="CD28" s="49"/>
      <c r="CE28" s="49"/>
      <c r="CF28" s="49">
        <f t="shared" ref="CF28:CS28" si="93">AW28*$CD$30</f>
        <v>0.00356864839607388</v>
      </c>
      <c r="CG28" s="49">
        <f t="shared" si="93"/>
        <v>0.00327333710035289</v>
      </c>
      <c r="CH28" s="49">
        <f t="shared" si="93"/>
        <v>0.00328322199728079</v>
      </c>
      <c r="CI28" s="49">
        <f t="shared" si="93"/>
        <v>0.00362301532917733</v>
      </c>
      <c r="CJ28" s="49">
        <f t="shared" si="93"/>
        <v>0.00446199595593277</v>
      </c>
      <c r="CK28" s="49">
        <f t="shared" si="93"/>
        <v>0.00621656516063489</v>
      </c>
      <c r="CL28" s="49">
        <f t="shared" si="93"/>
        <v>0.00573220521116783</v>
      </c>
      <c r="CM28" s="49">
        <f t="shared" si="93"/>
        <v>0.00408019181209267</v>
      </c>
      <c r="CN28" s="49">
        <f t="shared" si="93"/>
        <v>0.00360077431108955</v>
      </c>
      <c r="CO28" s="49">
        <f t="shared" si="93"/>
        <v>0.00392326907336227</v>
      </c>
      <c r="CP28" s="49">
        <f t="shared" si="93"/>
        <v>0.00319796476127766</v>
      </c>
      <c r="CQ28" s="49">
        <f t="shared" si="93"/>
        <v>0.00299408876213974</v>
      </c>
      <c r="CR28" s="49">
        <f t="shared" si="93"/>
        <v>0.00450771360422431</v>
      </c>
      <c r="CS28" s="49">
        <f t="shared" si="93"/>
        <v>0.0032140277187855</v>
      </c>
      <c r="CT28" s="49">
        <v>2014</v>
      </c>
    </row>
    <row r="29" ht="22.5" customHeight="1" spans="1:98">
      <c r="A29" s="44" t="s">
        <v>143</v>
      </c>
      <c r="B29" s="44">
        <v>7.33</v>
      </c>
      <c r="C29" s="44">
        <v>7.299</v>
      </c>
      <c r="D29" s="44">
        <v>5.332</v>
      </c>
      <c r="E29" s="44">
        <v>4.267</v>
      </c>
      <c r="F29" s="44">
        <v>5.183</v>
      </c>
      <c r="G29" s="44">
        <v>5.455</v>
      </c>
      <c r="H29" s="44">
        <v>3.877</v>
      </c>
      <c r="I29" s="44">
        <v>3.161</v>
      </c>
      <c r="J29" s="44">
        <v>3.303</v>
      </c>
      <c r="K29" s="44">
        <v>4.347</v>
      </c>
      <c r="L29" s="44">
        <v>4.18</v>
      </c>
      <c r="M29" s="44">
        <v>4.029</v>
      </c>
      <c r="N29" s="44">
        <v>3.841</v>
      </c>
      <c r="O29" s="44">
        <v>3.984</v>
      </c>
      <c r="Q29" s="50"/>
      <c r="R29" s="49">
        <f>(B29-MIN($B$25:$O$29)/(MAX($B$25:$O$29)-MIN($B$25:$O$29)))</f>
        <v>7.35722352812551</v>
      </c>
      <c r="S29" s="49">
        <f>(C29-MIN($B$25:$O$29)/(MAX($B$25:$O$29)-MIN($B$25:$O$29)))</f>
        <v>7.32622352812551</v>
      </c>
      <c r="T29" s="49">
        <f>(D29-MIN($B$25:$O$29)/(MAX($B$25:$O$29)-MIN($B$25:$O$29)))</f>
        <v>5.35922352812551</v>
      </c>
      <c r="U29" s="49">
        <f>(E29-MIN($B$25:$O$29)/(MAX($B$25:$O$29)-MIN($B$25:$O$29)))</f>
        <v>4.29422352812551</v>
      </c>
      <c r="V29" s="49">
        <f>(F29-MIN($B$25:$O$29)/(MAX($B$25:$O$29)-MIN($B$25:$O$29)))</f>
        <v>5.21022352812551</v>
      </c>
      <c r="W29" s="49">
        <f>(G29-MIN($B$25:$O$29)/(MAX($B$25:$O$29)-MIN($B$25:$O$29)))</f>
        <v>5.48222352812551</v>
      </c>
      <c r="X29" s="49">
        <f>(H29-MIN($B$25:$O$29)/(MAX($B$25:$O$29)-MIN($B$25:$O$29)))</f>
        <v>3.90422352812551</v>
      </c>
      <c r="Y29" s="49">
        <f>(I29-MIN($B$25:$O$29)/(MAX($B$25:$O$29)-MIN($B$25:$O$29)))</f>
        <v>3.18822352812551</v>
      </c>
      <c r="Z29" s="49">
        <f>(J29-MIN($B$25:$O$29)/(MAX($B$25:$O$29)-MIN($B$25:$O$29)))</f>
        <v>3.33022352812551</v>
      </c>
      <c r="AA29" s="49">
        <f>(K29-MIN($B$25:$O$29)/(MAX($B$25:$O$29)-MIN($B$25:$O$29)))</f>
        <v>4.37422352812551</v>
      </c>
      <c r="AB29" s="49">
        <f>(L29-MIN($B$25:$O$29)/(MAX($B$25:$O$29)-MIN($B$25:$O$29)))</f>
        <v>4.20722352812551</v>
      </c>
      <c r="AC29" s="49">
        <f>(M29-MIN($B$25:$O$29)/(MAX($B$25:$O$29)-MIN($B$25:$O$29)))</f>
        <v>4.05622352812551</v>
      </c>
      <c r="AD29" s="49">
        <f>(N29-MIN($B$25:$O$29)/(MAX($B$25:$O$29)-MIN($B$25:$O$29)))</f>
        <v>3.86822352812551</v>
      </c>
      <c r="AE29" s="49">
        <f>(O29-MIN($B$25:$O$29)/(MAX($B$25:$O$29)-MIN($B$25:$O$29)))</f>
        <v>4.01122352812551</v>
      </c>
      <c r="AF29" s="50"/>
      <c r="AG29" s="49">
        <f t="shared" ref="AG29:AT29" si="94">R29+14.6944</f>
        <v>22.0516235281255</v>
      </c>
      <c r="AH29" s="49">
        <f t="shared" si="94"/>
        <v>22.0206235281255</v>
      </c>
      <c r="AI29" s="49">
        <f t="shared" si="94"/>
        <v>20.0536235281255</v>
      </c>
      <c r="AJ29" s="49">
        <f t="shared" si="94"/>
        <v>18.9886235281255</v>
      </c>
      <c r="AK29" s="49">
        <f t="shared" si="94"/>
        <v>19.9046235281255</v>
      </c>
      <c r="AL29" s="49">
        <f t="shared" si="94"/>
        <v>20.1766235281255</v>
      </c>
      <c r="AM29" s="49">
        <f t="shared" si="94"/>
        <v>18.5986235281255</v>
      </c>
      <c r="AN29" s="49">
        <f t="shared" si="94"/>
        <v>17.8826235281255</v>
      </c>
      <c r="AO29" s="49">
        <f t="shared" si="94"/>
        <v>18.0246235281255</v>
      </c>
      <c r="AP29" s="49">
        <f t="shared" si="94"/>
        <v>19.0686235281255</v>
      </c>
      <c r="AQ29" s="49">
        <f t="shared" si="94"/>
        <v>18.9016235281255</v>
      </c>
      <c r="AR29" s="49">
        <f t="shared" si="94"/>
        <v>18.7506235281255</v>
      </c>
      <c r="AS29" s="49">
        <f t="shared" si="94"/>
        <v>18.5626235281255</v>
      </c>
      <c r="AT29" s="49">
        <f t="shared" si="94"/>
        <v>18.7056235281255</v>
      </c>
      <c r="AU29" s="49">
        <f>SUM(AG29:AT29)</f>
        <v>271.690729393757</v>
      </c>
      <c r="AV29" s="50"/>
      <c r="AW29" s="49">
        <f t="shared" ref="AW29:BJ29" si="95">AG29/$AU$30</f>
        <v>0.0143316073336212</v>
      </c>
      <c r="AX29" s="49">
        <f t="shared" si="95"/>
        <v>0.0143114600720477</v>
      </c>
      <c r="AY29" s="49">
        <f t="shared" si="95"/>
        <v>0.0130330838296237</v>
      </c>
      <c r="AZ29" s="49">
        <f t="shared" si="95"/>
        <v>0.0123409279078232</v>
      </c>
      <c r="BA29" s="49">
        <f t="shared" si="95"/>
        <v>0.012936246991738</v>
      </c>
      <c r="BB29" s="49">
        <f t="shared" si="95"/>
        <v>0.0131130229642542</v>
      </c>
      <c r="BC29" s="49">
        <f t="shared" si="95"/>
        <v>0.0120874623589949</v>
      </c>
      <c r="BD29" s="49">
        <f t="shared" si="95"/>
        <v>0.0116221256078126</v>
      </c>
      <c r="BE29" s="49">
        <f t="shared" si="95"/>
        <v>0.0117144130640527</v>
      </c>
      <c r="BF29" s="49">
        <f t="shared" si="95"/>
        <v>0.0123929208409162</v>
      </c>
      <c r="BG29" s="49">
        <f t="shared" si="95"/>
        <v>0.0122843855930846</v>
      </c>
      <c r="BH29" s="49">
        <f t="shared" si="95"/>
        <v>0.0121862489318716</v>
      </c>
      <c r="BI29" s="49">
        <f t="shared" si="95"/>
        <v>0.012064065539103</v>
      </c>
      <c r="BJ29" s="49">
        <f t="shared" si="95"/>
        <v>0.0121570029070068</v>
      </c>
      <c r="BK29" s="49"/>
      <c r="BL29" s="49">
        <f t="shared" ref="BL29:BY29" si="96">AW29*LN(AW29)</f>
        <v>-0.0608417988826992</v>
      </c>
      <c r="BM29" s="49">
        <f t="shared" si="96"/>
        <v>-0.0607764010508717</v>
      </c>
      <c r="BN29" s="49">
        <f t="shared" si="96"/>
        <v>-0.0565670277393228</v>
      </c>
      <c r="BO29" s="49">
        <f t="shared" si="96"/>
        <v>-0.0542363304026062</v>
      </c>
      <c r="BP29" s="49">
        <f t="shared" si="96"/>
        <v>-0.0562432064652148</v>
      </c>
      <c r="BQ29" s="49">
        <f t="shared" si="96"/>
        <v>-0.0568338009166129</v>
      </c>
      <c r="BR29" s="49">
        <f t="shared" si="96"/>
        <v>-0.0533732360014739</v>
      </c>
      <c r="BS29" s="49">
        <f t="shared" si="96"/>
        <v>-0.0517747637093303</v>
      </c>
      <c r="BT29" s="49">
        <f t="shared" si="96"/>
        <v>-0.0520932370847295</v>
      </c>
      <c r="BU29" s="49">
        <f t="shared" si="96"/>
        <v>-0.0544127284122782</v>
      </c>
      <c r="BV29" s="49">
        <f t="shared" si="96"/>
        <v>-0.054044248898261</v>
      </c>
      <c r="BW29" s="49">
        <f t="shared" si="96"/>
        <v>-0.0537102475106473</v>
      </c>
      <c r="BX29" s="49">
        <f t="shared" si="96"/>
        <v>-0.0532932994801702</v>
      </c>
      <c r="BY29" s="49">
        <f t="shared" si="96"/>
        <v>-0.053610558105874</v>
      </c>
      <c r="BZ29" s="49">
        <f>SUM(BL29:BY29)</f>
        <v>-0.771810884660092</v>
      </c>
      <c r="CA29" s="53" t="s">
        <v>35</v>
      </c>
      <c r="CB29" s="51"/>
      <c r="CC29" s="54" t="s">
        <v>36</v>
      </c>
      <c r="CD29" s="51"/>
      <c r="CE29" s="53" t="s">
        <v>37</v>
      </c>
      <c r="CF29" s="49">
        <f t="shared" ref="CF29:CS29" si="97">AW29*$CD$30</f>
        <v>0.00272472532085448</v>
      </c>
      <c r="CG29" s="49">
        <f t="shared" si="97"/>
        <v>0.00272089492329492</v>
      </c>
      <c r="CH29" s="49">
        <f t="shared" si="97"/>
        <v>0.0024778500200802</v>
      </c>
      <c r="CI29" s="49">
        <f t="shared" si="97"/>
        <v>0.00234625732972754</v>
      </c>
      <c r="CJ29" s="49">
        <f t="shared" si="97"/>
        <v>0.00245943939955199</v>
      </c>
      <c r="CK29" s="49">
        <f t="shared" si="97"/>
        <v>0.00249304804910684</v>
      </c>
      <c r="CL29" s="49">
        <f t="shared" si="97"/>
        <v>0.00229806845720403</v>
      </c>
      <c r="CM29" s="49">
        <f t="shared" si="97"/>
        <v>0.00220959862969933</v>
      </c>
      <c r="CN29" s="49">
        <f t="shared" si="97"/>
        <v>0.00222714432174635</v>
      </c>
      <c r="CO29" s="49">
        <f t="shared" si="97"/>
        <v>0.00235614222665544</v>
      </c>
      <c r="CP29" s="49">
        <f t="shared" si="97"/>
        <v>0.00233550750431845</v>
      </c>
      <c r="CQ29" s="49">
        <f t="shared" si="97"/>
        <v>0.00231684976136704</v>
      </c>
      <c r="CR29" s="49">
        <f t="shared" si="97"/>
        <v>0.00229362025358648</v>
      </c>
      <c r="CS29" s="49">
        <f t="shared" si="97"/>
        <v>0.0023112895068451</v>
      </c>
      <c r="CT29" s="49">
        <v>2014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1538.67064696879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-4.20566386554943</v>
      </c>
      <c r="CA30" s="49">
        <f>-1/(LN(700))</f>
        <v>-0.152646578710193</v>
      </c>
      <c r="CB30" s="49">
        <f>BZ30*CA30</f>
        <v>0.641980200281206</v>
      </c>
      <c r="CC30" s="50">
        <f>1-CB30</f>
        <v>0.358019799718794</v>
      </c>
      <c r="CD30" s="49">
        <f>CC30/(CC9+CC14+CC19+CC24+CC30)</f>
        <v>0.190120009390881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2014</v>
      </c>
      <c r="CF34" s="40">
        <f t="shared" ref="CF34:CS34" si="98">SUM(CF2+CF3+CF4+CF5+CF6+CF7+CF8+CF10+CF11+CF12+CF13+CF15+CF16+CF17+CF18+CF20+CF21+CF22+CF23+CF25+CF26+CF27+CF28+CF29)</f>
        <v>0.0881517308517126</v>
      </c>
      <c r="CG34" s="40">
        <f t="shared" si="98"/>
        <v>0.0788903690313741</v>
      </c>
      <c r="CH34" s="40">
        <f t="shared" si="98"/>
        <v>0.0754994564726302</v>
      </c>
      <c r="CI34" s="40">
        <f t="shared" si="98"/>
        <v>0.0657548612920001</v>
      </c>
      <c r="CJ34" s="40">
        <f t="shared" si="98"/>
        <v>0.0808571998642214</v>
      </c>
      <c r="CK34" s="40">
        <f t="shared" si="98"/>
        <v>0.077985389787225</v>
      </c>
      <c r="CL34" s="40">
        <f t="shared" si="98"/>
        <v>0.0714328223574012</v>
      </c>
      <c r="CM34" s="40">
        <f t="shared" si="98"/>
        <v>0.0625664003416188</v>
      </c>
      <c r="CN34" s="40">
        <f t="shared" si="98"/>
        <v>0.0684829704116913</v>
      </c>
      <c r="CO34" s="40">
        <f t="shared" si="98"/>
        <v>0.0713631702578226</v>
      </c>
      <c r="CP34" s="40">
        <f t="shared" si="98"/>
        <v>0.0622061351412165</v>
      </c>
      <c r="CQ34" s="40">
        <f t="shared" si="98"/>
        <v>0.0666492313490342</v>
      </c>
      <c r="CR34" s="40">
        <f t="shared" si="98"/>
        <v>0.0623925160395418</v>
      </c>
      <c r="CS34" s="40">
        <f t="shared" si="98"/>
        <v>0.06776774680251</v>
      </c>
      <c r="CT34" s="49">
        <f>SUM(CF34:CS34)</f>
        <v>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workbookViewId="0">
      <selection activeCell="CD9" sqref="CD9:CD30"/>
    </sheetView>
  </sheetViews>
  <sheetFormatPr defaultColWidth="9" defaultRowHeight="27.75"/>
  <cols>
    <col min="1" max="1" width="127.875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22.5" customHeight="1" spans="1:98">
      <c r="A2" s="43" t="s">
        <v>144</v>
      </c>
      <c r="B2" s="43">
        <v>9.249</v>
      </c>
      <c r="C2" s="43">
        <v>6.697</v>
      </c>
      <c r="D2" s="43">
        <v>6.6</v>
      </c>
      <c r="E2" s="43">
        <v>4.304</v>
      </c>
      <c r="F2" s="43">
        <v>2.495</v>
      </c>
      <c r="G2" s="43">
        <v>1.4</v>
      </c>
      <c r="H2" s="43">
        <v>4.182</v>
      </c>
      <c r="I2" s="43">
        <v>5.094</v>
      </c>
      <c r="J2" s="43">
        <v>7.387</v>
      </c>
      <c r="K2" s="43">
        <v>6.016</v>
      </c>
      <c r="L2" s="43">
        <v>2.941</v>
      </c>
      <c r="M2" s="43">
        <v>5.344</v>
      </c>
      <c r="N2" s="43">
        <v>2.873</v>
      </c>
      <c r="O2" s="43">
        <v>3.399</v>
      </c>
      <c r="Q2" s="50"/>
      <c r="R2" s="49">
        <f>(B2-MIN($B$2:$O$8)/(MAX($B$2:$O$8)-MIN($B$2:$O$8)))</f>
        <v>9.21663031588347</v>
      </c>
      <c r="S2" s="49">
        <f>(C2-MIN($B$2:$O$8)/(MAX($B$2:$O$8)-MIN($B$2:$O$8)))</f>
        <v>6.66463031588347</v>
      </c>
      <c r="T2" s="49">
        <f>(D2-MIN($B$2:$O$8)/(MAX($B$2:$O$8)-MIN($B$2:$O$8)))</f>
        <v>6.56763031588347</v>
      </c>
      <c r="U2" s="49">
        <f>(E2-MIN($B$2:$O$8)/(MAX($B$2:$O$8)-MIN($B$2:$O$8)))</f>
        <v>4.27163031588347</v>
      </c>
      <c r="V2" s="49">
        <f>(F2-MIN($B$2:$O$8)/(MAX($B$2:$O$8)-MIN($B$2:$O$8)))</f>
        <v>2.46263031588347</v>
      </c>
      <c r="W2" s="49">
        <f>(G2-MIN($B$2:$O$8)/(MAX($B$2:$O$8)-MIN($B$2:$O$8)))</f>
        <v>1.36763031588347</v>
      </c>
      <c r="X2" s="49">
        <f>(H2-MIN($B$2:$O$8)/(MAX($B$2:$O$8)-MIN($B$2:$O$8)))</f>
        <v>4.14963031588347</v>
      </c>
      <c r="Y2" s="49">
        <f>(I2-MIN($B$2:$O$8)/(MAX($B$2:$O$8)-MIN($B$2:$O$8)))</f>
        <v>5.06163031588347</v>
      </c>
      <c r="Z2" s="49">
        <f>(J2-MIN($B$2:$O$8)/(MAX($B$2:$O$8)-MIN($B$2:$O$8)))</f>
        <v>7.35463031588347</v>
      </c>
      <c r="AA2" s="49">
        <f>(K2-MIN($B$2:$O$8)/(MAX($B$2:$O$8)-MIN($B$2:$O$8)))</f>
        <v>5.98363031588347</v>
      </c>
      <c r="AB2" s="49">
        <f>(L2-MIN($B$2:$O$8)/(MAX($B$2:$O$8)-MIN($B$2:$O$8)))</f>
        <v>2.90863031588347</v>
      </c>
      <c r="AC2" s="49">
        <f>(M2-MIN($B$2:$O$8)/(MAX($B$2:$O$8)-MIN($B$2:$O$8)))</f>
        <v>5.31163031588347</v>
      </c>
      <c r="AD2" s="49">
        <f>(N2-MIN($B$2:$O$8)/(MAX($B$2:$O$8)-MIN($B$2:$O$8)))</f>
        <v>2.84063031588347</v>
      </c>
      <c r="AE2" s="49">
        <f>(O2-MIN($B$2:$O$8)/(MAX($B$2:$O$8)-MIN($B$2:$O$8)))</f>
        <v>3.36663031588347</v>
      </c>
      <c r="AF2" s="50"/>
      <c r="AG2" s="49">
        <f t="shared" ref="AG2:AT2" si="0">R2+0.0001</f>
        <v>9.21673031588347</v>
      </c>
      <c r="AH2" s="49">
        <f t="shared" si="0"/>
        <v>6.66473031588347</v>
      </c>
      <c r="AI2" s="49">
        <f t="shared" si="0"/>
        <v>6.56773031588347</v>
      </c>
      <c r="AJ2" s="49">
        <f t="shared" si="0"/>
        <v>4.27173031588347</v>
      </c>
      <c r="AK2" s="49">
        <f t="shared" si="0"/>
        <v>2.46273031588347</v>
      </c>
      <c r="AL2" s="49">
        <f t="shared" si="0"/>
        <v>1.36773031588347</v>
      </c>
      <c r="AM2" s="49">
        <f t="shared" si="0"/>
        <v>4.14973031588347</v>
      </c>
      <c r="AN2" s="49">
        <f t="shared" si="0"/>
        <v>5.06173031588347</v>
      </c>
      <c r="AO2" s="49">
        <f t="shared" si="0"/>
        <v>7.35473031588347</v>
      </c>
      <c r="AP2" s="49">
        <f t="shared" si="0"/>
        <v>5.98373031588347</v>
      </c>
      <c r="AQ2" s="49">
        <f t="shared" si="0"/>
        <v>2.90873031588347</v>
      </c>
      <c r="AR2" s="49">
        <f t="shared" si="0"/>
        <v>5.31173031588347</v>
      </c>
      <c r="AS2" s="49">
        <f t="shared" si="0"/>
        <v>2.84073031588347</v>
      </c>
      <c r="AT2" s="49">
        <f t="shared" si="0"/>
        <v>3.36673031588347</v>
      </c>
      <c r="AU2" s="49">
        <f t="shared" ref="AU2:AU8" si="1">SUM(AG2:AT2)</f>
        <v>67.5292244223686</v>
      </c>
      <c r="AV2" s="50"/>
      <c r="AW2" s="49">
        <f t="shared" ref="AW2:BJ2" si="2">AG2/$AU$9</f>
        <v>0.0410136341134606</v>
      </c>
      <c r="AX2" s="49">
        <f t="shared" si="2"/>
        <v>0.0296574599963579</v>
      </c>
      <c r="AY2" s="49">
        <f t="shared" si="2"/>
        <v>0.0292258185820323</v>
      </c>
      <c r="AZ2" s="49">
        <f t="shared" si="2"/>
        <v>0.0190088218058302</v>
      </c>
      <c r="BA2" s="49">
        <f t="shared" si="2"/>
        <v>0.010958931924232</v>
      </c>
      <c r="BB2" s="49">
        <f t="shared" si="2"/>
        <v>0.00608627884498923</v>
      </c>
      <c r="BC2" s="49">
        <f t="shared" si="2"/>
        <v>0.0184659326043073</v>
      </c>
      <c r="BD2" s="49">
        <f t="shared" si="2"/>
        <v>0.0225242518812656</v>
      </c>
      <c r="BE2" s="49">
        <f t="shared" si="2"/>
        <v>0.032727898923004</v>
      </c>
      <c r="BF2" s="49">
        <f t="shared" si="2"/>
        <v>0.0266270702731028</v>
      </c>
      <c r="BG2" s="49">
        <f t="shared" si="2"/>
        <v>0.0129435924478322</v>
      </c>
      <c r="BH2" s="49">
        <f t="shared" si="2"/>
        <v>0.0236367297532388</v>
      </c>
      <c r="BI2" s="49">
        <f t="shared" si="2"/>
        <v>0.0126409984666555</v>
      </c>
      <c r="BJ2" s="49">
        <f t="shared" si="2"/>
        <v>0.0149816519092871</v>
      </c>
      <c r="BK2" s="49"/>
      <c r="BL2" s="49">
        <f t="shared" ref="BL2:BY2" si="3">AW2*LN(AW2)</f>
        <v>-0.130991425179572</v>
      </c>
      <c r="BM2" s="49">
        <f t="shared" si="3"/>
        <v>-0.104336177521771</v>
      </c>
      <c r="BN2" s="49">
        <f t="shared" si="3"/>
        <v>-0.10324613003715</v>
      </c>
      <c r="BO2" s="49">
        <f t="shared" si="3"/>
        <v>-0.0753291494498188</v>
      </c>
      <c r="BP2" s="49">
        <f t="shared" si="3"/>
        <v>-0.0494642401127291</v>
      </c>
      <c r="BQ2" s="49">
        <f t="shared" si="3"/>
        <v>-0.0310504808386237</v>
      </c>
      <c r="BR2" s="49">
        <f t="shared" si="3"/>
        <v>-0.0737128217444359</v>
      </c>
      <c r="BS2" s="49">
        <f t="shared" si="3"/>
        <v>-0.0854381518304493</v>
      </c>
      <c r="BT2" s="49">
        <f t="shared" si="3"/>
        <v>-0.11191394667816</v>
      </c>
      <c r="BU2" s="49">
        <f t="shared" si="3"/>
        <v>-0.0965451476974026</v>
      </c>
      <c r="BV2" s="49">
        <f t="shared" si="3"/>
        <v>-0.0562677949255952</v>
      </c>
      <c r="BW2" s="49">
        <f t="shared" si="3"/>
        <v>-0.0885184521946896</v>
      </c>
      <c r="BX2" s="49">
        <f t="shared" si="3"/>
        <v>-0.0552514012536512</v>
      </c>
      <c r="BY2" s="49">
        <f t="shared" si="3"/>
        <v>-0.0629368564628495</v>
      </c>
      <c r="BZ2" s="49">
        <f t="shared" ref="BZ2:BZ8" si="4">SUM(BL2:BY2)</f>
        <v>-1.1250021759269</v>
      </c>
      <c r="CA2" s="49"/>
      <c r="CB2" s="49"/>
      <c r="CC2" s="50"/>
      <c r="CD2" s="49"/>
      <c r="CE2" s="49"/>
      <c r="CF2" s="49">
        <f t="shared" ref="CF2:CS2" si="5">AW2*$CD$9</f>
        <v>0.00803292229269158</v>
      </c>
      <c r="CG2" s="49">
        <f t="shared" si="5"/>
        <v>0.00580870426869009</v>
      </c>
      <c r="CH2" s="49">
        <f t="shared" si="5"/>
        <v>0.00572416306636715</v>
      </c>
      <c r="CI2" s="49">
        <f t="shared" si="5"/>
        <v>0.00372306409179528</v>
      </c>
      <c r="CJ2" s="49">
        <f t="shared" si="5"/>
        <v>0.00214641424641179</v>
      </c>
      <c r="CK2" s="49">
        <f t="shared" si="5"/>
        <v>0.00119205737482808</v>
      </c>
      <c r="CL2" s="49">
        <f t="shared" si="5"/>
        <v>0.00361673391980148</v>
      </c>
      <c r="CM2" s="49">
        <f t="shared" si="5"/>
        <v>0.00441159553339449</v>
      </c>
      <c r="CN2" s="49">
        <f t="shared" si="5"/>
        <v>0.00641007983160586</v>
      </c>
      <c r="CO2" s="49">
        <f t="shared" si="5"/>
        <v>0.00521517273485584</v>
      </c>
      <c r="CP2" s="49">
        <f t="shared" si="5"/>
        <v>0.00253512946533995</v>
      </c>
      <c r="CQ2" s="49">
        <f t="shared" si="5"/>
        <v>0.0046294852301031</v>
      </c>
      <c r="CR2" s="49">
        <f t="shared" si="5"/>
        <v>0.0024758634678352</v>
      </c>
      <c r="CS2" s="49">
        <f t="shared" si="5"/>
        <v>0.00293430338971012</v>
      </c>
      <c r="CT2" s="59">
        <v>2015</v>
      </c>
    </row>
    <row r="3" ht="22.5" customHeight="1" spans="1:98">
      <c r="A3" s="43" t="s">
        <v>145</v>
      </c>
      <c r="B3" s="43">
        <v>3.148</v>
      </c>
      <c r="C3" s="43">
        <v>2.253</v>
      </c>
      <c r="D3" s="43">
        <v>1.486</v>
      </c>
      <c r="E3" s="43">
        <v>0.75</v>
      </c>
      <c r="F3" s="43">
        <v>0.851</v>
      </c>
      <c r="G3" s="43">
        <v>0.505</v>
      </c>
      <c r="H3" s="43">
        <v>0.885</v>
      </c>
      <c r="I3" s="43">
        <v>0.8</v>
      </c>
      <c r="J3" s="43">
        <v>1.185</v>
      </c>
      <c r="K3" s="43">
        <v>0.815</v>
      </c>
      <c r="L3" s="43">
        <v>0.452</v>
      </c>
      <c r="M3" s="43">
        <v>0.622</v>
      </c>
      <c r="N3" s="43">
        <v>0.479</v>
      </c>
      <c r="O3" s="43">
        <v>0.492</v>
      </c>
      <c r="Q3" s="50"/>
      <c r="R3" s="49">
        <f>(B3-MIN($B$2:$O$8)/(MAX($B$2:$O$8)-MIN($B$2:$O$8)))</f>
        <v>3.11563031588347</v>
      </c>
      <c r="S3" s="49">
        <f>(C3-MIN($B$2:$O$8)/(MAX($B$2:$O$8)-MIN($B$2:$O$8)))</f>
        <v>2.22063031588347</v>
      </c>
      <c r="T3" s="49">
        <f>(D3-MIN($B$2:$O$8)/(MAX($B$2:$O$8)-MIN($B$2:$O$8)))</f>
        <v>1.45363031588347</v>
      </c>
      <c r="U3" s="49">
        <f>(E3-MIN($B$2:$O$8)/(MAX($B$2:$O$8)-MIN($B$2:$O$8)))</f>
        <v>0.717630315883469</v>
      </c>
      <c r="V3" s="49">
        <f>(F3-MIN($B$2:$O$8)/(MAX($B$2:$O$8)-MIN($B$2:$O$8)))</f>
        <v>0.818630315883469</v>
      </c>
      <c r="W3" s="49">
        <f>(G3-MIN($B$2:$O$8)/(MAX($B$2:$O$8)-MIN($B$2:$O$8)))</f>
        <v>0.472630315883469</v>
      </c>
      <c r="X3" s="49">
        <f>(H3-MIN($B$2:$O$8)/(MAX($B$2:$O$8)-MIN($B$2:$O$8)))</f>
        <v>0.852630315883469</v>
      </c>
      <c r="Y3" s="49">
        <f>(I3-MIN($B$2:$O$8)/(MAX($B$2:$O$8)-MIN($B$2:$O$8)))</f>
        <v>0.767630315883469</v>
      </c>
      <c r="Z3" s="49">
        <f>(J3-MIN($B$2:$O$8)/(MAX($B$2:$O$8)-MIN($B$2:$O$8)))</f>
        <v>1.15263031588347</v>
      </c>
      <c r="AA3" s="49">
        <f>(K3-MIN($B$2:$O$8)/(MAX($B$2:$O$8)-MIN($B$2:$O$8)))</f>
        <v>0.782630315883469</v>
      </c>
      <c r="AB3" s="49">
        <f>(L3-MIN($B$2:$O$8)/(MAX($B$2:$O$8)-MIN($B$2:$O$8)))</f>
        <v>0.419630315883469</v>
      </c>
      <c r="AC3" s="49">
        <f>(M3-MIN($B$2:$O$8)/(MAX($B$2:$O$8)-MIN($B$2:$O$8)))</f>
        <v>0.589630315883469</v>
      </c>
      <c r="AD3" s="49">
        <f>(N3-MIN($B$2:$O$8)/(MAX($B$2:$O$8)-MIN($B$2:$O$8)))</f>
        <v>0.446630315883469</v>
      </c>
      <c r="AE3" s="49">
        <f>(O3-MIN($B$2:$O$8)/(MAX($B$2:$O$8)-MIN($B$2:$O$8)))</f>
        <v>0.459630315883469</v>
      </c>
      <c r="AF3" s="50"/>
      <c r="AG3" s="49">
        <f t="shared" ref="AG3:AT3" si="6">R3+0.0001</f>
        <v>3.11573031588347</v>
      </c>
      <c r="AH3" s="49">
        <f t="shared" si="6"/>
        <v>2.22073031588347</v>
      </c>
      <c r="AI3" s="49">
        <f t="shared" si="6"/>
        <v>1.45373031588347</v>
      </c>
      <c r="AJ3" s="49">
        <f t="shared" si="6"/>
        <v>0.717730315883469</v>
      </c>
      <c r="AK3" s="49">
        <f t="shared" si="6"/>
        <v>0.818730315883469</v>
      </c>
      <c r="AL3" s="49">
        <f t="shared" si="6"/>
        <v>0.472730315883469</v>
      </c>
      <c r="AM3" s="49">
        <f t="shared" si="6"/>
        <v>0.852730315883469</v>
      </c>
      <c r="AN3" s="49">
        <f t="shared" si="6"/>
        <v>0.767730315883469</v>
      </c>
      <c r="AO3" s="49">
        <f t="shared" si="6"/>
        <v>1.15273031588347</v>
      </c>
      <c r="AP3" s="49">
        <f t="shared" si="6"/>
        <v>0.782730315883469</v>
      </c>
      <c r="AQ3" s="49">
        <f t="shared" si="6"/>
        <v>0.419730315883469</v>
      </c>
      <c r="AR3" s="49">
        <f t="shared" si="6"/>
        <v>0.589730315883469</v>
      </c>
      <c r="AS3" s="49">
        <f t="shared" si="6"/>
        <v>0.446730315883469</v>
      </c>
      <c r="AT3" s="49">
        <f t="shared" si="6"/>
        <v>0.459730315883469</v>
      </c>
      <c r="AU3" s="49">
        <f t="shared" si="1"/>
        <v>14.2712244223686</v>
      </c>
      <c r="AV3" s="50"/>
      <c r="AW3" s="49">
        <f t="shared" ref="AW3:BJ3" si="7">AG3/$AU$9</f>
        <v>0.013864724125826</v>
      </c>
      <c r="AX3" s="49">
        <f t="shared" si="7"/>
        <v>0.00988205334416187</v>
      </c>
      <c r="AY3" s="49">
        <f t="shared" si="7"/>
        <v>0.00646897123294802</v>
      </c>
      <c r="AZ3" s="49">
        <f t="shared" si="7"/>
        <v>0.00319383637785885</v>
      </c>
      <c r="BA3" s="49">
        <f t="shared" si="7"/>
        <v>0.00364327743813603</v>
      </c>
      <c r="BB3" s="49">
        <f t="shared" si="7"/>
        <v>0.00210360806332509</v>
      </c>
      <c r="BC3" s="49">
        <f t="shared" si="7"/>
        <v>0.00379457442872439</v>
      </c>
      <c r="BD3" s="49">
        <f t="shared" si="7"/>
        <v>0.00341633195225349</v>
      </c>
      <c r="BE3" s="49">
        <f t="shared" si="7"/>
        <v>0.00512954787509226</v>
      </c>
      <c r="BF3" s="49">
        <f t="shared" si="7"/>
        <v>0.00348308062457189</v>
      </c>
      <c r="BG3" s="49">
        <f t="shared" si="7"/>
        <v>0.00186776275446676</v>
      </c>
      <c r="BH3" s="49">
        <f t="shared" si="7"/>
        <v>0.00262424770740856</v>
      </c>
      <c r="BI3" s="49">
        <f t="shared" si="7"/>
        <v>0.00198791036463987</v>
      </c>
      <c r="BJ3" s="49">
        <f t="shared" si="7"/>
        <v>0.00204575921398248</v>
      </c>
      <c r="BK3" s="49"/>
      <c r="BL3" s="49">
        <f t="shared" ref="BL3:BY3" si="8">AW3*LN(AW3)</f>
        <v>-0.0593189396475974</v>
      </c>
      <c r="BM3" s="49">
        <f t="shared" si="8"/>
        <v>-0.0456257857711183</v>
      </c>
      <c r="BN3" s="49">
        <f t="shared" si="8"/>
        <v>-0.0326083903364208</v>
      </c>
      <c r="BO3" s="49">
        <f t="shared" si="8"/>
        <v>-0.0183534844124179</v>
      </c>
      <c r="BP3" s="49">
        <f t="shared" si="8"/>
        <v>-0.0204565350451022</v>
      </c>
      <c r="BQ3" s="49">
        <f t="shared" si="8"/>
        <v>-0.0129668531623845</v>
      </c>
      <c r="BR3" s="49">
        <f t="shared" si="8"/>
        <v>-0.0211516523275338</v>
      </c>
      <c r="BS3" s="49">
        <f t="shared" si="8"/>
        <v>-0.0194019908535118</v>
      </c>
      <c r="BT3" s="49">
        <f t="shared" si="8"/>
        <v>-0.0270467607583318</v>
      </c>
      <c r="BU3" s="49">
        <f t="shared" si="8"/>
        <v>-0.019713672563093</v>
      </c>
      <c r="BV3" s="49">
        <f t="shared" si="8"/>
        <v>-0.0117351794459846</v>
      </c>
      <c r="BW3" s="49">
        <f t="shared" si="8"/>
        <v>-0.0155958018100843</v>
      </c>
      <c r="BX3" s="49">
        <f t="shared" si="8"/>
        <v>-0.0123661368727189</v>
      </c>
      <c r="BY3" s="49">
        <f t="shared" si="8"/>
        <v>-0.0126673130354966</v>
      </c>
      <c r="BZ3" s="49">
        <f t="shared" si="4"/>
        <v>-0.329008496041796</v>
      </c>
      <c r="CA3" s="49"/>
      <c r="CB3" s="49"/>
      <c r="CC3" s="50"/>
      <c r="CD3" s="49"/>
      <c r="CE3" s="49"/>
      <c r="CF3" s="49">
        <f t="shared" ref="CF3:CS3" si="9">AW3*$CD$9</f>
        <v>0.00271554213421468</v>
      </c>
      <c r="CG3" s="49">
        <f t="shared" si="9"/>
        <v>0.00193549701999785</v>
      </c>
      <c r="CH3" s="49">
        <f t="shared" si="9"/>
        <v>0.00126701143049584</v>
      </c>
      <c r="CI3" s="49">
        <f t="shared" si="9"/>
        <v>0.000625544163385694</v>
      </c>
      <c r="CJ3" s="49">
        <f t="shared" si="9"/>
        <v>0.000713571600855972</v>
      </c>
      <c r="CK3" s="49">
        <f t="shared" si="9"/>
        <v>0.000412012260611257</v>
      </c>
      <c r="CL3" s="49">
        <f t="shared" si="9"/>
        <v>0.000743204599608343</v>
      </c>
      <c r="CM3" s="49">
        <f t="shared" si="9"/>
        <v>0.000669122102727416</v>
      </c>
      <c r="CN3" s="49">
        <f t="shared" si="9"/>
        <v>0.00100467223565867</v>
      </c>
      <c r="CO3" s="49">
        <f t="shared" si="9"/>
        <v>0.000682195484529932</v>
      </c>
      <c r="CP3" s="49">
        <f t="shared" si="9"/>
        <v>0.000365819644909032</v>
      </c>
      <c r="CQ3" s="49">
        <f t="shared" si="9"/>
        <v>0.000513984638670886</v>
      </c>
      <c r="CR3" s="49">
        <f t="shared" si="9"/>
        <v>0.000389351732153561</v>
      </c>
      <c r="CS3" s="49">
        <f t="shared" si="9"/>
        <v>0.000400681996382409</v>
      </c>
      <c r="CT3" s="59">
        <v>2015</v>
      </c>
    </row>
    <row r="4" ht="22.5" customHeight="1" spans="1:98">
      <c r="A4" s="43" t="s">
        <v>146</v>
      </c>
      <c r="B4" s="43">
        <v>4.2526</v>
      </c>
      <c r="C4" s="43">
        <v>5.9051</v>
      </c>
      <c r="D4" s="43">
        <v>2.8085</v>
      </c>
      <c r="E4" s="43">
        <v>2.181</v>
      </c>
      <c r="F4" s="43">
        <v>4.9495</v>
      </c>
      <c r="G4" s="43">
        <v>5.2769</v>
      </c>
      <c r="H4" s="43">
        <v>2.1906</v>
      </c>
      <c r="I4" s="43">
        <v>1.457</v>
      </c>
      <c r="J4" s="43">
        <v>1.6675</v>
      </c>
      <c r="K4" s="43">
        <v>1.9714</v>
      </c>
      <c r="L4" s="43">
        <v>1.885</v>
      </c>
      <c r="M4" s="43">
        <v>1.4661</v>
      </c>
      <c r="N4" s="43">
        <v>1.8003</v>
      </c>
      <c r="O4" s="43">
        <v>1.9785</v>
      </c>
      <c r="Q4" s="50"/>
      <c r="R4" s="49">
        <f>(B4-MIN($B$2:$O$8)/(MAX($B$2:$O$8)-MIN($B$2:$O$8)))</f>
        <v>4.22023031588347</v>
      </c>
      <c r="S4" s="49">
        <f>(C4-MIN($B$2:$O$8)/(MAX($B$2:$O$8)-MIN($B$2:$O$8)))</f>
        <v>5.87273031588347</v>
      </c>
      <c r="T4" s="49">
        <f>(D4-MIN($B$2:$O$8)/(MAX($B$2:$O$8)-MIN($B$2:$O$8)))</f>
        <v>2.77613031588347</v>
      </c>
      <c r="U4" s="49">
        <f>(E4-MIN($B$2:$O$8)/(MAX($B$2:$O$8)-MIN($B$2:$O$8)))</f>
        <v>2.14863031588347</v>
      </c>
      <c r="V4" s="49">
        <f>(F4-MIN($B$2:$O$8)/(MAX($B$2:$O$8)-MIN($B$2:$O$8)))</f>
        <v>4.91713031588347</v>
      </c>
      <c r="W4" s="49">
        <f>(G4-MIN($B$2:$O$8)/(MAX($B$2:$O$8)-MIN($B$2:$O$8)))</f>
        <v>5.24453031588347</v>
      </c>
      <c r="X4" s="49">
        <f>(H4-MIN($B$2:$O$8)/(MAX($B$2:$O$8)-MIN($B$2:$O$8)))</f>
        <v>2.15823031588347</v>
      </c>
      <c r="Y4" s="49">
        <f>(I4-MIN($B$2:$O$8)/(MAX($B$2:$O$8)-MIN($B$2:$O$8)))</f>
        <v>1.42463031588347</v>
      </c>
      <c r="Z4" s="49">
        <f>(J4-MIN($B$2:$O$8)/(MAX($B$2:$O$8)-MIN($B$2:$O$8)))</f>
        <v>1.63513031588347</v>
      </c>
      <c r="AA4" s="49">
        <f>(K4-MIN($B$2:$O$8)/(MAX($B$2:$O$8)-MIN($B$2:$O$8)))</f>
        <v>1.93903031588347</v>
      </c>
      <c r="AB4" s="49">
        <f>(L4-MIN($B$2:$O$8)/(MAX($B$2:$O$8)-MIN($B$2:$O$8)))</f>
        <v>1.85263031588347</v>
      </c>
      <c r="AC4" s="49">
        <f>(M4-MIN($B$2:$O$8)/(MAX($B$2:$O$8)-MIN($B$2:$O$8)))</f>
        <v>1.43373031588347</v>
      </c>
      <c r="AD4" s="49">
        <f>(N4-MIN($B$2:$O$8)/(MAX($B$2:$O$8)-MIN($B$2:$O$8)))</f>
        <v>1.76793031588347</v>
      </c>
      <c r="AE4" s="49">
        <f>(O4-MIN($B$2:$O$8)/(MAX($B$2:$O$8)-MIN($B$2:$O$8)))</f>
        <v>1.94613031588347</v>
      </c>
      <c r="AF4" s="50"/>
      <c r="AG4" s="49">
        <f t="shared" ref="AG4:AT4" si="10">R4+0.0001</f>
        <v>4.22033031588347</v>
      </c>
      <c r="AH4" s="49">
        <f t="shared" si="10"/>
        <v>5.87283031588347</v>
      </c>
      <c r="AI4" s="49">
        <f t="shared" si="10"/>
        <v>2.77623031588347</v>
      </c>
      <c r="AJ4" s="49">
        <f t="shared" si="10"/>
        <v>2.14873031588347</v>
      </c>
      <c r="AK4" s="49">
        <f t="shared" si="10"/>
        <v>4.91723031588347</v>
      </c>
      <c r="AL4" s="49">
        <f t="shared" si="10"/>
        <v>5.24463031588347</v>
      </c>
      <c r="AM4" s="49">
        <f t="shared" si="10"/>
        <v>2.15833031588347</v>
      </c>
      <c r="AN4" s="49">
        <f t="shared" si="10"/>
        <v>1.42473031588347</v>
      </c>
      <c r="AO4" s="49">
        <f t="shared" si="10"/>
        <v>1.63523031588347</v>
      </c>
      <c r="AP4" s="49">
        <f t="shared" si="10"/>
        <v>1.93913031588347</v>
      </c>
      <c r="AQ4" s="49">
        <f t="shared" si="10"/>
        <v>1.85273031588347</v>
      </c>
      <c r="AR4" s="49">
        <f t="shared" si="10"/>
        <v>1.43383031588347</v>
      </c>
      <c r="AS4" s="49">
        <f t="shared" si="10"/>
        <v>1.76803031588347</v>
      </c>
      <c r="AT4" s="49">
        <f t="shared" si="10"/>
        <v>1.94623031588347</v>
      </c>
      <c r="AU4" s="49">
        <f t="shared" si="1"/>
        <v>39.3382244223686</v>
      </c>
      <c r="AV4" s="50"/>
      <c r="AW4" s="49">
        <f t="shared" ref="AW4:BJ4" si="11">AG4/$AU$9</f>
        <v>0.0187800963553525</v>
      </c>
      <c r="AX4" s="49">
        <f t="shared" si="11"/>
        <v>0.0261335750890955</v>
      </c>
      <c r="AY4" s="49">
        <f t="shared" si="11"/>
        <v>0.0123539791756864</v>
      </c>
      <c r="AZ4" s="49">
        <f t="shared" si="11"/>
        <v>0.00956165971703359</v>
      </c>
      <c r="BA4" s="49">
        <f t="shared" si="11"/>
        <v>0.0218812396712651</v>
      </c>
      <c r="BB4" s="49">
        <f t="shared" si="11"/>
        <v>0.0233381406924012</v>
      </c>
      <c r="BC4" s="49">
        <f t="shared" si="11"/>
        <v>0.00960437886731736</v>
      </c>
      <c r="BD4" s="49">
        <f t="shared" si="11"/>
        <v>0.00633992379979913</v>
      </c>
      <c r="BE4" s="49">
        <f t="shared" si="11"/>
        <v>0.00727663016800058</v>
      </c>
      <c r="BF4" s="49">
        <f t="shared" si="11"/>
        <v>0.00862895826917123</v>
      </c>
      <c r="BG4" s="49">
        <f t="shared" si="11"/>
        <v>0.00824448591661729</v>
      </c>
      <c r="BH4" s="49">
        <f t="shared" si="11"/>
        <v>0.00638041799433895</v>
      </c>
      <c r="BI4" s="49">
        <f t="shared" si="11"/>
        <v>0.00786757841359276</v>
      </c>
      <c r="BJ4" s="49">
        <f t="shared" si="11"/>
        <v>0.00866055264073527</v>
      </c>
      <c r="BK4" s="49"/>
      <c r="BL4" s="49">
        <f t="shared" ref="BL4:BY4" si="12">AW4*LN(AW4)</f>
        <v>-0.0746500881350366</v>
      </c>
      <c r="BM4" s="49">
        <f t="shared" si="12"/>
        <v>-0.0952447131322254</v>
      </c>
      <c r="BN4" s="49">
        <f t="shared" si="12"/>
        <v>-0.0542806303925655</v>
      </c>
      <c r="BO4" s="49">
        <f t="shared" si="12"/>
        <v>-0.0444616598975415</v>
      </c>
      <c r="BP4" s="49">
        <f t="shared" si="12"/>
        <v>-0.0836328472984385</v>
      </c>
      <c r="BQ4" s="49">
        <f t="shared" si="12"/>
        <v>-0.0876969451846913</v>
      </c>
      <c r="BR4" s="49">
        <f t="shared" si="12"/>
        <v>-0.0446174892503597</v>
      </c>
      <c r="BS4" s="49">
        <f t="shared" si="12"/>
        <v>-0.0320856476367155</v>
      </c>
      <c r="BT4" s="49">
        <f t="shared" si="12"/>
        <v>-0.0358234863887806</v>
      </c>
      <c r="BU4" s="49">
        <f t="shared" si="12"/>
        <v>-0.0410102588096082</v>
      </c>
      <c r="BV4" s="49">
        <f t="shared" si="12"/>
        <v>-0.0395587803419273</v>
      </c>
      <c r="BW4" s="49">
        <f t="shared" si="12"/>
        <v>-0.0322499609995666</v>
      </c>
      <c r="BX4" s="49">
        <f t="shared" si="12"/>
        <v>-0.0381184564551538</v>
      </c>
      <c r="BY4" s="49">
        <f t="shared" si="12"/>
        <v>-0.0411287630733881</v>
      </c>
      <c r="BZ4" s="49">
        <f t="shared" si="4"/>
        <v>-0.744559726995998</v>
      </c>
      <c r="CA4" s="49"/>
      <c r="CB4" s="49"/>
      <c r="CC4" s="50"/>
      <c r="CD4" s="49"/>
      <c r="CE4" s="49"/>
      <c r="CF4" s="49">
        <f t="shared" ref="CF4:CS4" si="13">AW4*$CD$9</f>
        <v>0.00367826597015199</v>
      </c>
      <c r="CG4" s="49">
        <f t="shared" si="13"/>
        <v>0.0051185168653959</v>
      </c>
      <c r="CH4" s="49">
        <f t="shared" si="13"/>
        <v>0.00241964792608438</v>
      </c>
      <c r="CI4" s="49">
        <f t="shared" si="13"/>
        <v>0.00187274478734577</v>
      </c>
      <c r="CJ4" s="49">
        <f t="shared" si="13"/>
        <v>0.00428565528869691</v>
      </c>
      <c r="CK4" s="49">
        <f t="shared" si="13"/>
        <v>0.00457100363550651</v>
      </c>
      <c r="CL4" s="49">
        <f t="shared" si="13"/>
        <v>0.00188111175169938</v>
      </c>
      <c r="CM4" s="49">
        <f t="shared" si="13"/>
        <v>0.00124173622567764</v>
      </c>
      <c r="CN4" s="49">
        <f t="shared" si="13"/>
        <v>0.00142519935030629</v>
      </c>
      <c r="CO4" s="49">
        <f t="shared" si="13"/>
        <v>0.00169006606562528</v>
      </c>
      <c r="CP4" s="49">
        <f t="shared" si="13"/>
        <v>0.00161476338644278</v>
      </c>
      <c r="CQ4" s="49">
        <f t="shared" si="13"/>
        <v>0.00124966741063783</v>
      </c>
      <c r="CR4" s="49">
        <f t="shared" si="13"/>
        <v>0.0015409423571979</v>
      </c>
      <c r="CS4" s="49">
        <f t="shared" si="13"/>
        <v>0.0016962541330118</v>
      </c>
      <c r="CT4" s="59">
        <v>2015</v>
      </c>
    </row>
    <row r="5" ht="22.5" customHeight="1" spans="1:98">
      <c r="A5" s="43" t="s">
        <v>147</v>
      </c>
      <c r="B5" s="43">
        <v>2.911</v>
      </c>
      <c r="C5" s="43">
        <v>2.818</v>
      </c>
      <c r="D5" s="43">
        <v>2.81</v>
      </c>
      <c r="E5" s="43">
        <v>2.555</v>
      </c>
      <c r="F5" s="43">
        <v>2.751</v>
      </c>
      <c r="G5" s="43">
        <v>2.758</v>
      </c>
      <c r="H5" s="43">
        <v>2.728</v>
      </c>
      <c r="I5" s="43">
        <v>2.489</v>
      </c>
      <c r="J5" s="43">
        <v>2.884</v>
      </c>
      <c r="K5" s="43">
        <v>2.496</v>
      </c>
      <c r="L5" s="43">
        <v>2.522</v>
      </c>
      <c r="M5" s="43">
        <v>2.224</v>
      </c>
      <c r="N5" s="43">
        <v>2.707</v>
      </c>
      <c r="O5" s="43">
        <v>2.463</v>
      </c>
      <c r="Q5" s="50"/>
      <c r="R5" s="49">
        <f>(B5-MIN($B$2:$O$8)/(MAX($B$2:$O$8)-MIN($B$2:$O$8)))</f>
        <v>2.87863031588347</v>
      </c>
      <c r="S5" s="49">
        <f>(C5-MIN($B$2:$O$8)/(MAX($B$2:$O$8)-MIN($B$2:$O$8)))</f>
        <v>2.78563031588347</v>
      </c>
      <c r="T5" s="49">
        <f>(D5-MIN($B$2:$O$8)/(MAX($B$2:$O$8)-MIN($B$2:$O$8)))</f>
        <v>2.77763031588347</v>
      </c>
      <c r="U5" s="49">
        <f>(E5-MIN($B$2:$O$8)/(MAX($B$2:$O$8)-MIN($B$2:$O$8)))</f>
        <v>2.52263031588347</v>
      </c>
      <c r="V5" s="49">
        <f>(F5-MIN($B$2:$O$8)/(MAX($B$2:$O$8)-MIN($B$2:$O$8)))</f>
        <v>2.71863031588347</v>
      </c>
      <c r="W5" s="49">
        <f>(G5-MIN($B$2:$O$8)/(MAX($B$2:$O$8)-MIN($B$2:$O$8)))</f>
        <v>2.72563031588347</v>
      </c>
      <c r="X5" s="49">
        <f>(H5-MIN($B$2:$O$8)/(MAX($B$2:$O$8)-MIN($B$2:$O$8)))</f>
        <v>2.69563031588347</v>
      </c>
      <c r="Y5" s="49">
        <f>(I5-MIN($B$2:$O$8)/(MAX($B$2:$O$8)-MIN($B$2:$O$8)))</f>
        <v>2.45663031588347</v>
      </c>
      <c r="Z5" s="49">
        <f>(J5-MIN($B$2:$O$8)/(MAX($B$2:$O$8)-MIN($B$2:$O$8)))</f>
        <v>2.85163031588347</v>
      </c>
      <c r="AA5" s="49">
        <f>(K5-MIN($B$2:$O$8)/(MAX($B$2:$O$8)-MIN($B$2:$O$8)))</f>
        <v>2.46363031588347</v>
      </c>
      <c r="AB5" s="49">
        <f>(L5-MIN($B$2:$O$8)/(MAX($B$2:$O$8)-MIN($B$2:$O$8)))</f>
        <v>2.48963031588347</v>
      </c>
      <c r="AC5" s="49">
        <f>(M5-MIN($B$2:$O$8)/(MAX($B$2:$O$8)-MIN($B$2:$O$8)))</f>
        <v>2.19163031588347</v>
      </c>
      <c r="AD5" s="49">
        <f>(N5-MIN($B$2:$O$8)/(MAX($B$2:$O$8)-MIN($B$2:$O$8)))</f>
        <v>2.67463031588347</v>
      </c>
      <c r="AE5" s="49">
        <f>(O5-MIN($B$2:$O$8)/(MAX($B$2:$O$8)-MIN($B$2:$O$8)))</f>
        <v>2.43063031588347</v>
      </c>
      <c r="AF5" s="50"/>
      <c r="AG5" s="49">
        <f t="shared" ref="AG5:AT5" si="14">R5+0.0001</f>
        <v>2.87873031588347</v>
      </c>
      <c r="AH5" s="49">
        <f t="shared" si="14"/>
        <v>2.78573031588347</v>
      </c>
      <c r="AI5" s="49">
        <f t="shared" si="14"/>
        <v>2.77773031588347</v>
      </c>
      <c r="AJ5" s="49">
        <f t="shared" si="14"/>
        <v>2.52273031588347</v>
      </c>
      <c r="AK5" s="49">
        <f t="shared" si="14"/>
        <v>2.71873031588347</v>
      </c>
      <c r="AL5" s="49">
        <f t="shared" si="14"/>
        <v>2.72573031588347</v>
      </c>
      <c r="AM5" s="49">
        <f t="shared" si="14"/>
        <v>2.69573031588347</v>
      </c>
      <c r="AN5" s="49">
        <f t="shared" si="14"/>
        <v>2.45673031588347</v>
      </c>
      <c r="AO5" s="49">
        <f t="shared" si="14"/>
        <v>2.85173031588347</v>
      </c>
      <c r="AP5" s="49">
        <f t="shared" si="14"/>
        <v>2.46373031588347</v>
      </c>
      <c r="AQ5" s="49">
        <f t="shared" si="14"/>
        <v>2.48973031588347</v>
      </c>
      <c r="AR5" s="49">
        <f t="shared" si="14"/>
        <v>2.19173031588347</v>
      </c>
      <c r="AS5" s="49">
        <f t="shared" si="14"/>
        <v>2.67473031588347</v>
      </c>
      <c r="AT5" s="49">
        <f t="shared" si="14"/>
        <v>2.43073031588347</v>
      </c>
      <c r="AU5" s="49">
        <f t="shared" si="1"/>
        <v>36.6642244223686</v>
      </c>
      <c r="AV5" s="50"/>
      <c r="AW5" s="49">
        <f t="shared" ref="AW5:BJ5" si="15">AG5/$AU$9</f>
        <v>0.0128100951031954</v>
      </c>
      <c r="AX5" s="49">
        <f t="shared" si="15"/>
        <v>0.0123962533348214</v>
      </c>
      <c r="AY5" s="49">
        <f t="shared" si="15"/>
        <v>0.0123606540429182</v>
      </c>
      <c r="AZ5" s="49">
        <f t="shared" si="15"/>
        <v>0.0112259266135055</v>
      </c>
      <c r="BA5" s="49">
        <f t="shared" si="15"/>
        <v>0.0120981092651325</v>
      </c>
      <c r="BB5" s="49">
        <f t="shared" si="15"/>
        <v>0.0121292586455478</v>
      </c>
      <c r="BC5" s="49">
        <f t="shared" si="15"/>
        <v>0.011995761300911</v>
      </c>
      <c r="BD5" s="49">
        <f t="shared" si="15"/>
        <v>0.0109322324553046</v>
      </c>
      <c r="BE5" s="49">
        <f t="shared" si="15"/>
        <v>0.0126899474930223</v>
      </c>
      <c r="BF5" s="49">
        <f t="shared" si="15"/>
        <v>0.0109633818357198</v>
      </c>
      <c r="BG5" s="49">
        <f t="shared" si="15"/>
        <v>0.0110790795344051</v>
      </c>
      <c r="BH5" s="49">
        <f t="shared" si="15"/>
        <v>0.00975300591101298</v>
      </c>
      <c r="BI5" s="49">
        <f t="shared" si="15"/>
        <v>0.0119023131596652</v>
      </c>
      <c r="BJ5" s="49">
        <f t="shared" si="15"/>
        <v>0.0108165347566194</v>
      </c>
      <c r="BK5" s="49"/>
      <c r="BL5" s="49">
        <f t="shared" ref="BL5:BY5" si="16">AW5*LN(AW5)</f>
        <v>-0.0558202678903705</v>
      </c>
      <c r="BM5" s="49">
        <f t="shared" si="16"/>
        <v>-0.0544240272176336</v>
      </c>
      <c r="BN5" s="49">
        <f t="shared" si="16"/>
        <v>-0.0543032816010104</v>
      </c>
      <c r="BO5" s="49">
        <f t="shared" si="16"/>
        <v>-0.0503991264473171</v>
      </c>
      <c r="BP5" s="49">
        <f t="shared" si="16"/>
        <v>-0.0534095967430479</v>
      </c>
      <c r="BQ5" s="49">
        <f t="shared" si="16"/>
        <v>-0.0535159226560202</v>
      </c>
      <c r="BR5" s="49">
        <f t="shared" si="16"/>
        <v>-0.0530596743762681</v>
      </c>
      <c r="BS5" s="49">
        <f t="shared" si="16"/>
        <v>-0.049370396295899</v>
      </c>
      <c r="BT5" s="49">
        <f t="shared" si="16"/>
        <v>-0.0554163044671721</v>
      </c>
      <c r="BU5" s="49">
        <f t="shared" si="16"/>
        <v>-0.0494798744204263</v>
      </c>
      <c r="BV5" s="49">
        <f t="shared" si="16"/>
        <v>-0.0498857345885624</v>
      </c>
      <c r="BW5" s="49">
        <f t="shared" si="16"/>
        <v>-0.0451581704017629</v>
      </c>
      <c r="BX5" s="49">
        <f t="shared" si="16"/>
        <v>-0.0527394175861712</v>
      </c>
      <c r="BY5" s="49">
        <f t="shared" si="16"/>
        <v>-0.0489629841930451</v>
      </c>
      <c r="BZ5" s="49">
        <f t="shared" si="4"/>
        <v>-0.725944778884707</v>
      </c>
      <c r="CA5" s="49"/>
      <c r="CB5" s="49"/>
      <c r="CC5" s="50"/>
      <c r="CD5" s="49"/>
      <c r="CE5" s="49"/>
      <c r="CF5" s="49">
        <f t="shared" ref="CF5:CS5" si="17">AW5*$CD$9</f>
        <v>0.00250898270173491</v>
      </c>
      <c r="CG5" s="49">
        <f t="shared" si="17"/>
        <v>0.00242792773455931</v>
      </c>
      <c r="CH5" s="49">
        <f t="shared" si="17"/>
        <v>0.00242095526426464</v>
      </c>
      <c r="CI5" s="49">
        <f t="shared" si="17"/>
        <v>0.00219870777362185</v>
      </c>
      <c r="CJ5" s="49">
        <f t="shared" si="17"/>
        <v>0.0023695332958414</v>
      </c>
      <c r="CK5" s="49">
        <f t="shared" si="17"/>
        <v>0.00237563420734924</v>
      </c>
      <c r="CL5" s="49">
        <f t="shared" si="17"/>
        <v>0.00234948744374421</v>
      </c>
      <c r="CM5" s="49">
        <f t="shared" si="17"/>
        <v>0.00214118489369078</v>
      </c>
      <c r="CN5" s="49">
        <f t="shared" si="17"/>
        <v>0.00248545061449038</v>
      </c>
      <c r="CO5" s="49">
        <f t="shared" si="17"/>
        <v>0.00214728580519862</v>
      </c>
      <c r="CP5" s="49">
        <f t="shared" si="17"/>
        <v>0.00216994633365632</v>
      </c>
      <c r="CQ5" s="49">
        <f t="shared" si="17"/>
        <v>0.00191022181517966</v>
      </c>
      <c r="CR5" s="49">
        <f t="shared" si="17"/>
        <v>0.00233118470922069</v>
      </c>
      <c r="CS5" s="49">
        <f t="shared" si="17"/>
        <v>0.00211852436523309</v>
      </c>
      <c r="CT5" s="59">
        <v>2015</v>
      </c>
    </row>
    <row r="6" ht="22.5" customHeight="1" spans="1:98">
      <c r="A6" s="43" t="s">
        <v>148</v>
      </c>
      <c r="B6" s="44">
        <v>1.39</v>
      </c>
      <c r="C6" s="44">
        <v>1.831</v>
      </c>
      <c r="D6" s="44">
        <v>1.8</v>
      </c>
      <c r="E6" s="44">
        <v>1.678</v>
      </c>
      <c r="F6" s="44">
        <v>1.695</v>
      </c>
      <c r="G6" s="44">
        <v>1.715</v>
      </c>
      <c r="H6" s="44">
        <v>1.645</v>
      </c>
      <c r="I6" s="44">
        <v>1.665</v>
      </c>
      <c r="J6" s="44">
        <v>1.73</v>
      </c>
      <c r="K6" s="44">
        <v>1.553</v>
      </c>
      <c r="L6" s="44">
        <v>1.432</v>
      </c>
      <c r="M6" s="44">
        <v>1.487</v>
      </c>
      <c r="N6" s="44">
        <v>1.676</v>
      </c>
      <c r="O6" s="44">
        <v>1.403</v>
      </c>
      <c r="Q6" s="50"/>
      <c r="R6" s="49">
        <f>(B6-MIN($B$2:$O$8)/(MAX($B$2:$O$8)-MIN($B$2:$O$8)))</f>
        <v>1.35763031588347</v>
      </c>
      <c r="S6" s="49">
        <f>(C6-MIN($B$2:$O$8)/(MAX($B$2:$O$8)-MIN($B$2:$O$8)))</f>
        <v>1.79863031588347</v>
      </c>
      <c r="T6" s="49">
        <f>(D6-MIN($B$2:$O$8)/(MAX($B$2:$O$8)-MIN($B$2:$O$8)))</f>
        <v>1.76763031588347</v>
      </c>
      <c r="U6" s="49">
        <f>(E6-MIN($B$2:$O$8)/(MAX($B$2:$O$8)-MIN($B$2:$O$8)))</f>
        <v>1.64563031588347</v>
      </c>
      <c r="V6" s="49">
        <f>(F6-MIN($B$2:$O$8)/(MAX($B$2:$O$8)-MIN($B$2:$O$8)))</f>
        <v>1.66263031588347</v>
      </c>
      <c r="W6" s="49">
        <f>(G6-MIN($B$2:$O$8)/(MAX($B$2:$O$8)-MIN($B$2:$O$8)))</f>
        <v>1.68263031588347</v>
      </c>
      <c r="X6" s="49">
        <f>(H6-MIN($B$2:$O$8)/(MAX($B$2:$O$8)-MIN($B$2:$O$8)))</f>
        <v>1.61263031588347</v>
      </c>
      <c r="Y6" s="49">
        <f>(I6-MIN($B$2:$O$8)/(MAX($B$2:$O$8)-MIN($B$2:$O$8)))</f>
        <v>1.63263031588347</v>
      </c>
      <c r="Z6" s="49">
        <f>(J6-MIN($B$2:$O$8)/(MAX($B$2:$O$8)-MIN($B$2:$O$8)))</f>
        <v>1.69763031588347</v>
      </c>
      <c r="AA6" s="49">
        <f>(K6-MIN($B$2:$O$8)/(MAX($B$2:$O$8)-MIN($B$2:$O$8)))</f>
        <v>1.52063031588347</v>
      </c>
      <c r="AB6" s="49">
        <f>(L6-MIN($B$2:$O$8)/(MAX($B$2:$O$8)-MIN($B$2:$O$8)))</f>
        <v>1.39963031588347</v>
      </c>
      <c r="AC6" s="49">
        <f>(M6-MIN($B$2:$O$8)/(MAX($B$2:$O$8)-MIN($B$2:$O$8)))</f>
        <v>1.45463031588347</v>
      </c>
      <c r="AD6" s="49">
        <f>(N6-MIN($B$2:$O$8)/(MAX($B$2:$O$8)-MIN($B$2:$O$8)))</f>
        <v>1.64363031588347</v>
      </c>
      <c r="AE6" s="49">
        <f>(O6-MIN($B$2:$O$8)/(MAX($B$2:$O$8)-MIN($B$2:$O$8)))</f>
        <v>1.37063031588347</v>
      </c>
      <c r="AF6" s="50"/>
      <c r="AG6" s="49">
        <f t="shared" ref="AG6:AT6" si="18">R6+0.0001</f>
        <v>1.35773031588347</v>
      </c>
      <c r="AH6" s="49">
        <f t="shared" si="18"/>
        <v>1.79873031588347</v>
      </c>
      <c r="AI6" s="49">
        <f t="shared" si="18"/>
        <v>1.76773031588347</v>
      </c>
      <c r="AJ6" s="49">
        <f t="shared" si="18"/>
        <v>1.64573031588347</v>
      </c>
      <c r="AK6" s="49">
        <f t="shared" si="18"/>
        <v>1.66273031588347</v>
      </c>
      <c r="AL6" s="49">
        <f t="shared" si="18"/>
        <v>1.68273031588347</v>
      </c>
      <c r="AM6" s="49">
        <f t="shared" si="18"/>
        <v>1.61273031588347</v>
      </c>
      <c r="AN6" s="49">
        <f t="shared" si="18"/>
        <v>1.63273031588347</v>
      </c>
      <c r="AO6" s="49">
        <f t="shared" si="18"/>
        <v>1.69773031588347</v>
      </c>
      <c r="AP6" s="49">
        <f t="shared" si="18"/>
        <v>1.52073031588347</v>
      </c>
      <c r="AQ6" s="49">
        <f t="shared" si="18"/>
        <v>1.39973031588347</v>
      </c>
      <c r="AR6" s="49">
        <f t="shared" si="18"/>
        <v>1.45473031588347</v>
      </c>
      <c r="AS6" s="49">
        <f t="shared" si="18"/>
        <v>1.64373031588347</v>
      </c>
      <c r="AT6" s="49">
        <f t="shared" si="18"/>
        <v>1.37073031588347</v>
      </c>
      <c r="AU6" s="49">
        <f t="shared" si="1"/>
        <v>22.2482244223686</v>
      </c>
      <c r="AV6" s="50"/>
      <c r="AW6" s="49">
        <f t="shared" ref="AW6:BJ6" si="19">AG6/$AU$9</f>
        <v>0.0060417797301103</v>
      </c>
      <c r="AX6" s="49">
        <f t="shared" si="19"/>
        <v>0.00800419069627107</v>
      </c>
      <c r="AY6" s="49">
        <f t="shared" si="19"/>
        <v>0.00786624344014639</v>
      </c>
      <c r="AZ6" s="49">
        <f t="shared" si="19"/>
        <v>0.00732335423862346</v>
      </c>
      <c r="BA6" s="49">
        <f t="shared" si="19"/>
        <v>0.00739900273391764</v>
      </c>
      <c r="BB6" s="49">
        <f t="shared" si="19"/>
        <v>0.00748800096367549</v>
      </c>
      <c r="BC6" s="49">
        <f t="shared" si="19"/>
        <v>0.00717650715952299</v>
      </c>
      <c r="BD6" s="49">
        <f t="shared" si="19"/>
        <v>0.00726550538928085</v>
      </c>
      <c r="BE6" s="49">
        <f t="shared" si="19"/>
        <v>0.00755474963599389</v>
      </c>
      <c r="BF6" s="49">
        <f t="shared" si="19"/>
        <v>0.00676711530263684</v>
      </c>
      <c r="BG6" s="49">
        <f t="shared" si="19"/>
        <v>0.0062286760126018</v>
      </c>
      <c r="BH6" s="49">
        <f t="shared" si="19"/>
        <v>0.00647342114443591</v>
      </c>
      <c r="BI6" s="49">
        <f t="shared" si="19"/>
        <v>0.00731445441564767</v>
      </c>
      <c r="BJ6" s="49">
        <f t="shared" si="19"/>
        <v>0.00609962857945291</v>
      </c>
      <c r="BK6" s="49"/>
      <c r="BL6" s="49">
        <f t="shared" ref="BL6:BY6" si="20">AW6*LN(AW6)</f>
        <v>-0.0308677949268982</v>
      </c>
      <c r="BM6" s="49">
        <f t="shared" si="20"/>
        <v>-0.0386425521010925</v>
      </c>
      <c r="BN6" s="49">
        <f t="shared" si="20"/>
        <v>-0.0381133233623622</v>
      </c>
      <c r="BO6" s="49">
        <f t="shared" si="20"/>
        <v>-0.0360066393118857</v>
      </c>
      <c r="BP6" s="49">
        <f t="shared" si="20"/>
        <v>-0.0363025413998674</v>
      </c>
      <c r="BQ6" s="49">
        <f t="shared" si="20"/>
        <v>-0.036649671859063</v>
      </c>
      <c r="BR6" s="49">
        <f t="shared" si="20"/>
        <v>-0.0354300030705153</v>
      </c>
      <c r="BS6" s="49">
        <f t="shared" si="20"/>
        <v>-0.0357798344010917</v>
      </c>
      <c r="BT6" s="49">
        <f t="shared" si="20"/>
        <v>-0.0369093248320783</v>
      </c>
      <c r="BU6" s="49">
        <f t="shared" si="20"/>
        <v>-0.0338063451663272</v>
      </c>
      <c r="BV6" s="49">
        <f t="shared" si="20"/>
        <v>-0.0316329009716933</v>
      </c>
      <c r="BW6" s="49">
        <f t="shared" si="20"/>
        <v>-0.0326263697335429</v>
      </c>
      <c r="BX6" s="49">
        <f t="shared" si="20"/>
        <v>-0.0359717760824592</v>
      </c>
      <c r="BY6" s="49">
        <f t="shared" si="20"/>
        <v>-0.0311052230601965</v>
      </c>
      <c r="BZ6" s="49">
        <f t="shared" si="4"/>
        <v>-0.489844300279073</v>
      </c>
      <c r="CA6" s="49"/>
      <c r="CB6" s="49"/>
      <c r="CC6" s="50"/>
      <c r="CD6" s="49"/>
      <c r="CE6" s="49"/>
      <c r="CF6" s="49">
        <f t="shared" ref="CF6:CS6" si="21">AW6*$CD$9</f>
        <v>0.00118334178695973</v>
      </c>
      <c r="CG6" s="49">
        <f t="shared" si="21"/>
        <v>0.00156769921195372</v>
      </c>
      <c r="CH6" s="49">
        <f t="shared" si="21"/>
        <v>0.00154068088956185</v>
      </c>
      <c r="CI6" s="49">
        <f t="shared" si="21"/>
        <v>0.00143435071756805</v>
      </c>
      <c r="CJ6" s="49">
        <f t="shared" si="21"/>
        <v>0.00144916721694424</v>
      </c>
      <c r="CK6" s="49">
        <f t="shared" si="21"/>
        <v>0.00146659839268093</v>
      </c>
      <c r="CL6" s="49">
        <f t="shared" si="21"/>
        <v>0.00140558927760252</v>
      </c>
      <c r="CM6" s="49">
        <f t="shared" si="21"/>
        <v>0.0014230204533392</v>
      </c>
      <c r="CN6" s="49">
        <f t="shared" si="21"/>
        <v>0.00147967177448344</v>
      </c>
      <c r="CO6" s="49">
        <f t="shared" si="21"/>
        <v>0.00132540586921375</v>
      </c>
      <c r="CP6" s="49">
        <f t="shared" si="21"/>
        <v>0.00121994725600678</v>
      </c>
      <c r="CQ6" s="49">
        <f t="shared" si="21"/>
        <v>0.00126788298928267</v>
      </c>
      <c r="CR6" s="49">
        <f t="shared" si="21"/>
        <v>0.00143260759999438</v>
      </c>
      <c r="CS6" s="49">
        <f t="shared" si="21"/>
        <v>0.00119467205118858</v>
      </c>
      <c r="CT6" s="59">
        <v>2015</v>
      </c>
    </row>
    <row r="7" ht="22.5" customHeight="1" spans="1:98">
      <c r="A7" s="43" t="s">
        <v>149</v>
      </c>
      <c r="B7" s="43">
        <v>2.971</v>
      </c>
      <c r="C7" s="43">
        <v>1.467</v>
      </c>
      <c r="D7" s="43">
        <v>1.345</v>
      </c>
      <c r="E7" s="43">
        <v>0.924</v>
      </c>
      <c r="F7" s="43">
        <v>0.476</v>
      </c>
      <c r="G7" s="43">
        <v>0.521</v>
      </c>
      <c r="H7" s="43">
        <v>0.503</v>
      </c>
      <c r="I7" s="43">
        <v>0.426</v>
      </c>
      <c r="J7" s="43">
        <v>0.972</v>
      </c>
      <c r="K7" s="43">
        <v>0.73</v>
      </c>
      <c r="L7" s="43">
        <v>0.29</v>
      </c>
      <c r="M7" s="43">
        <v>0.315</v>
      </c>
      <c r="N7" s="43">
        <v>0.303</v>
      </c>
      <c r="O7" s="43">
        <v>0.501</v>
      </c>
      <c r="Q7" s="50"/>
      <c r="R7" s="49">
        <f>(B7-MIN($B$2:$O$8)/(MAX($B$2:$O$8)-MIN($B$2:$O$8)))</f>
        <v>2.93863031588347</v>
      </c>
      <c r="S7" s="49">
        <f>(C7-MIN($B$2:$O$8)/(MAX($B$2:$O$8)-MIN($B$2:$O$8)))</f>
        <v>1.43463031588347</v>
      </c>
      <c r="T7" s="49">
        <f>(D7-MIN($B$2:$O$8)/(MAX($B$2:$O$8)-MIN($B$2:$O$8)))</f>
        <v>1.31263031588347</v>
      </c>
      <c r="U7" s="49">
        <f>(E7-MIN($B$2:$O$8)/(MAX($B$2:$O$8)-MIN($B$2:$O$8)))</f>
        <v>0.891630315883469</v>
      </c>
      <c r="V7" s="49">
        <f>(F7-MIN($B$2:$O$8)/(MAX($B$2:$O$8)-MIN($B$2:$O$8)))</f>
        <v>0.443630315883469</v>
      </c>
      <c r="W7" s="49">
        <f>(G7-MIN($B$2:$O$8)/(MAX($B$2:$O$8)-MIN($B$2:$O$8)))</f>
        <v>0.488630315883469</v>
      </c>
      <c r="X7" s="49">
        <f>(H7-MIN($B$2:$O$8)/(MAX($B$2:$O$8)-MIN($B$2:$O$8)))</f>
        <v>0.470630315883469</v>
      </c>
      <c r="Y7" s="49">
        <f>(I7-MIN($B$2:$O$8)/(MAX($B$2:$O$8)-MIN($B$2:$O$8)))</f>
        <v>0.393630315883469</v>
      </c>
      <c r="Z7" s="49">
        <f>(J7-MIN($B$2:$O$8)/(MAX($B$2:$O$8)-MIN($B$2:$O$8)))</f>
        <v>0.939630315883469</v>
      </c>
      <c r="AA7" s="49">
        <f>(K7-MIN($B$2:$O$8)/(MAX($B$2:$O$8)-MIN($B$2:$O$8)))</f>
        <v>0.697630315883469</v>
      </c>
      <c r="AB7" s="49">
        <f>(L7-MIN($B$2:$O$8)/(MAX($B$2:$O$8)-MIN($B$2:$O$8)))</f>
        <v>0.257630315883469</v>
      </c>
      <c r="AC7" s="49">
        <f>(M7-MIN($B$2:$O$8)/(MAX($B$2:$O$8)-MIN($B$2:$O$8)))</f>
        <v>0.282630315883469</v>
      </c>
      <c r="AD7" s="49">
        <f>(N7-MIN($B$2:$O$8)/(MAX($B$2:$O$8)-MIN($B$2:$O$8)))</f>
        <v>0.270630315883469</v>
      </c>
      <c r="AE7" s="49">
        <f>(O7-MIN($B$2:$O$8)/(MAX($B$2:$O$8)-MIN($B$2:$O$8)))</f>
        <v>0.468630315883469</v>
      </c>
      <c r="AF7" s="50"/>
      <c r="AG7" s="49">
        <f t="shared" ref="AG7:AT7" si="22">R7+0.0001</f>
        <v>2.93873031588347</v>
      </c>
      <c r="AH7" s="49">
        <f t="shared" si="22"/>
        <v>1.43473031588347</v>
      </c>
      <c r="AI7" s="49">
        <f t="shared" si="22"/>
        <v>1.31273031588347</v>
      </c>
      <c r="AJ7" s="49">
        <f t="shared" si="22"/>
        <v>0.891730315883469</v>
      </c>
      <c r="AK7" s="49">
        <f t="shared" si="22"/>
        <v>0.443730315883469</v>
      </c>
      <c r="AL7" s="49">
        <f t="shared" si="22"/>
        <v>0.488730315883469</v>
      </c>
      <c r="AM7" s="49">
        <f t="shared" si="22"/>
        <v>0.470730315883469</v>
      </c>
      <c r="AN7" s="49">
        <f t="shared" si="22"/>
        <v>0.393730315883469</v>
      </c>
      <c r="AO7" s="49">
        <f t="shared" si="22"/>
        <v>0.939730315883469</v>
      </c>
      <c r="AP7" s="49">
        <f t="shared" si="22"/>
        <v>0.697730315883469</v>
      </c>
      <c r="AQ7" s="49">
        <f t="shared" si="22"/>
        <v>0.257730315883469</v>
      </c>
      <c r="AR7" s="49">
        <f t="shared" si="22"/>
        <v>0.282730315883469</v>
      </c>
      <c r="AS7" s="49">
        <f t="shared" si="22"/>
        <v>0.270730315883469</v>
      </c>
      <c r="AT7" s="49">
        <f t="shared" si="22"/>
        <v>0.468730315883469</v>
      </c>
      <c r="AU7" s="49">
        <f t="shared" si="1"/>
        <v>11.2922244223686</v>
      </c>
      <c r="AV7" s="50"/>
      <c r="AW7" s="49">
        <f t="shared" ref="AW7:BJ7" si="23">AG7/$AU$9</f>
        <v>0.013077089792469</v>
      </c>
      <c r="AX7" s="49">
        <f t="shared" si="23"/>
        <v>0.00638442291467806</v>
      </c>
      <c r="AY7" s="49">
        <f t="shared" si="23"/>
        <v>0.00584153371315512</v>
      </c>
      <c r="AZ7" s="49">
        <f t="shared" si="23"/>
        <v>0.00396812097675221</v>
      </c>
      <c r="BA7" s="49">
        <f t="shared" si="23"/>
        <v>0.00197456063017619</v>
      </c>
      <c r="BB7" s="49">
        <f t="shared" si="23"/>
        <v>0.00217480664713137</v>
      </c>
      <c r="BC7" s="49">
        <f t="shared" si="23"/>
        <v>0.0020947082403493</v>
      </c>
      <c r="BD7" s="49">
        <f t="shared" si="23"/>
        <v>0.00175206505578155</v>
      </c>
      <c r="BE7" s="49">
        <f t="shared" si="23"/>
        <v>0.00418171672817107</v>
      </c>
      <c r="BF7" s="49">
        <f t="shared" si="23"/>
        <v>0.00310483814810099</v>
      </c>
      <c r="BG7" s="49">
        <f t="shared" si="23"/>
        <v>0.00114687709342811</v>
      </c>
      <c r="BH7" s="49">
        <f t="shared" si="23"/>
        <v>0.00125812488062544</v>
      </c>
      <c r="BI7" s="49">
        <f t="shared" si="23"/>
        <v>0.00120472594277072</v>
      </c>
      <c r="BJ7" s="49">
        <f t="shared" si="23"/>
        <v>0.00208580841737352</v>
      </c>
      <c r="BK7" s="49"/>
      <c r="BL7" s="49">
        <f t="shared" ref="BL7:BY7" si="24">AW7*LN(AW7)</f>
        <v>-0.0567139450743744</v>
      </c>
      <c r="BM7" s="49">
        <f t="shared" si="24"/>
        <v>-0.0322661977791978</v>
      </c>
      <c r="BN7" s="49">
        <f t="shared" si="24"/>
        <v>-0.0300416169854837</v>
      </c>
      <c r="BO7" s="49">
        <f t="shared" si="24"/>
        <v>-0.0219415765408911</v>
      </c>
      <c r="BP7" s="49">
        <f t="shared" si="24"/>
        <v>-0.0122963973721876</v>
      </c>
      <c r="BQ7" s="49">
        <f t="shared" si="24"/>
        <v>-0.0133333383371066</v>
      </c>
      <c r="BR7" s="49">
        <f t="shared" si="24"/>
        <v>-0.0129208747221018</v>
      </c>
      <c r="BS7" s="49">
        <f t="shared" si="24"/>
        <v>-0.0111202870977714</v>
      </c>
      <c r="BT7" s="49">
        <f t="shared" si="24"/>
        <v>-0.0229034022574446</v>
      </c>
      <c r="BU7" s="49">
        <f t="shared" si="24"/>
        <v>-0.0179297997497599</v>
      </c>
      <c r="BV7" s="49">
        <f t="shared" si="24"/>
        <v>-0.00776517518871995</v>
      </c>
      <c r="BW7" s="49">
        <f t="shared" si="24"/>
        <v>-0.00840192510282591</v>
      </c>
      <c r="BX7" s="49">
        <f t="shared" si="24"/>
        <v>-0.0080975692448708</v>
      </c>
      <c r="BY7" s="49">
        <f t="shared" si="24"/>
        <v>-0.0128748584688742</v>
      </c>
      <c r="BZ7" s="49">
        <f t="shared" si="4"/>
        <v>-0.26860696392161</v>
      </c>
      <c r="CA7" s="49"/>
      <c r="CB7" s="49"/>
      <c r="CC7" s="50"/>
      <c r="CD7" s="49"/>
      <c r="CE7" s="49"/>
      <c r="CF7" s="49">
        <f t="shared" ref="CF7:CS7" si="25">AW7*$CD$9</f>
        <v>0.00256127622894498</v>
      </c>
      <c r="CG7" s="49">
        <f t="shared" si="25"/>
        <v>0.00125045181354599</v>
      </c>
      <c r="CH7" s="49">
        <f t="shared" si="25"/>
        <v>0.00114412164155218</v>
      </c>
      <c r="CI7" s="49">
        <f t="shared" si="25"/>
        <v>0.000777195392294886</v>
      </c>
      <c r="CJ7" s="49">
        <f t="shared" si="25"/>
        <v>0.000386737055793058</v>
      </c>
      <c r="CK7" s="49">
        <f t="shared" si="25"/>
        <v>0.000425957201200608</v>
      </c>
      <c r="CL7" s="49">
        <f t="shared" si="25"/>
        <v>0.000410269143037588</v>
      </c>
      <c r="CM7" s="49">
        <f t="shared" si="25"/>
        <v>0.000343159116451336</v>
      </c>
      <c r="CN7" s="49">
        <f t="shared" si="25"/>
        <v>0.000819030214062939</v>
      </c>
      <c r="CO7" s="49">
        <f t="shared" si="25"/>
        <v>0.000608112987649005</v>
      </c>
      <c r="CP7" s="49">
        <f t="shared" si="25"/>
        <v>0.000224627121441853</v>
      </c>
      <c r="CQ7" s="49">
        <f t="shared" si="25"/>
        <v>0.000246416091112714</v>
      </c>
      <c r="CR7" s="49">
        <f t="shared" si="25"/>
        <v>0.0002359573856707</v>
      </c>
      <c r="CS7" s="49">
        <f t="shared" si="25"/>
        <v>0.000408526025463919</v>
      </c>
      <c r="CT7" s="59">
        <v>2015</v>
      </c>
    </row>
    <row r="8" ht="22.5" customHeight="1" spans="1:98">
      <c r="A8" s="43" t="s">
        <v>150</v>
      </c>
      <c r="B8" s="43">
        <v>5.267</v>
      </c>
      <c r="C8" s="43">
        <v>3.097</v>
      </c>
      <c r="D8" s="43">
        <v>3.56</v>
      </c>
      <c r="E8" s="43">
        <v>2.147</v>
      </c>
      <c r="F8" s="43">
        <v>1.318</v>
      </c>
      <c r="G8" s="43">
        <v>1.317</v>
      </c>
      <c r="H8" s="43">
        <v>1.925</v>
      </c>
      <c r="I8" s="43">
        <v>1.864</v>
      </c>
      <c r="J8" s="43">
        <v>2.858</v>
      </c>
      <c r="K8" s="43">
        <v>3.102</v>
      </c>
      <c r="L8" s="43">
        <v>1.542</v>
      </c>
      <c r="M8" s="43">
        <v>2.591</v>
      </c>
      <c r="N8" s="43">
        <v>1.393</v>
      </c>
      <c r="O8" s="43">
        <v>1.851</v>
      </c>
      <c r="Q8" s="50"/>
      <c r="R8" s="49">
        <f>(B8-MIN($B$2:$O$8)/(MAX($B$2:$O$8)-MIN($B$2:$O$8)))</f>
        <v>5.23463031588347</v>
      </c>
      <c r="S8" s="49">
        <f>(C8-MIN($B$2:$O$8)/(MAX($B$2:$O$8)-MIN($B$2:$O$8)))</f>
        <v>3.06463031588347</v>
      </c>
      <c r="T8" s="49">
        <f>(D8-MIN($B$2:$O$8)/(MAX($B$2:$O$8)-MIN($B$2:$O$8)))</f>
        <v>3.52763031588347</v>
      </c>
      <c r="U8" s="49">
        <f>(E8-MIN($B$2:$O$8)/(MAX($B$2:$O$8)-MIN($B$2:$O$8)))</f>
        <v>2.11463031588347</v>
      </c>
      <c r="V8" s="49">
        <f>(F8-MIN($B$2:$O$8)/(MAX($B$2:$O$8)-MIN($B$2:$O$8)))</f>
        <v>1.28563031588347</v>
      </c>
      <c r="W8" s="49">
        <f>(G8-MIN($B$2:$O$8)/(MAX($B$2:$O$8)-MIN($B$2:$O$8)))</f>
        <v>1.28463031588347</v>
      </c>
      <c r="X8" s="49">
        <f>(H8-MIN($B$2:$O$8)/(MAX($B$2:$O$8)-MIN($B$2:$O$8)))</f>
        <v>1.89263031588347</v>
      </c>
      <c r="Y8" s="49">
        <f>(I8-MIN($B$2:$O$8)/(MAX($B$2:$O$8)-MIN($B$2:$O$8)))</f>
        <v>1.83163031588347</v>
      </c>
      <c r="Z8" s="49">
        <f>(J8-MIN($B$2:$O$8)/(MAX($B$2:$O$8)-MIN($B$2:$O$8)))</f>
        <v>2.82563031588347</v>
      </c>
      <c r="AA8" s="49">
        <f>(K8-MIN($B$2:$O$8)/(MAX($B$2:$O$8)-MIN($B$2:$O$8)))</f>
        <v>3.06963031588347</v>
      </c>
      <c r="AB8" s="49">
        <f>(L8-MIN($B$2:$O$8)/(MAX($B$2:$O$8)-MIN($B$2:$O$8)))</f>
        <v>1.50963031588347</v>
      </c>
      <c r="AC8" s="49">
        <f>(M8-MIN($B$2:$O$8)/(MAX($B$2:$O$8)-MIN($B$2:$O$8)))</f>
        <v>2.55863031588347</v>
      </c>
      <c r="AD8" s="49">
        <f>(N8-MIN($B$2:$O$8)/(MAX($B$2:$O$8)-MIN($B$2:$O$8)))</f>
        <v>1.36063031588347</v>
      </c>
      <c r="AE8" s="49">
        <f>(O8-MIN($B$2:$O$8)/(MAX($B$2:$O$8)-MIN($B$2:$O$8)))</f>
        <v>1.81863031588347</v>
      </c>
      <c r="AF8" s="50"/>
      <c r="AG8" s="49">
        <f t="shared" ref="AG8:AT8" si="26">R8+0.0001</f>
        <v>5.23473031588347</v>
      </c>
      <c r="AH8" s="49">
        <f t="shared" si="26"/>
        <v>3.06473031588347</v>
      </c>
      <c r="AI8" s="49">
        <f t="shared" si="26"/>
        <v>3.52773031588347</v>
      </c>
      <c r="AJ8" s="49">
        <f t="shared" si="26"/>
        <v>2.11473031588347</v>
      </c>
      <c r="AK8" s="49">
        <f t="shared" si="26"/>
        <v>1.28573031588347</v>
      </c>
      <c r="AL8" s="49">
        <f t="shared" si="26"/>
        <v>1.28473031588347</v>
      </c>
      <c r="AM8" s="49">
        <f t="shared" si="26"/>
        <v>1.89273031588347</v>
      </c>
      <c r="AN8" s="49">
        <f t="shared" si="26"/>
        <v>1.83173031588347</v>
      </c>
      <c r="AO8" s="49">
        <f t="shared" si="26"/>
        <v>2.82573031588347</v>
      </c>
      <c r="AP8" s="49">
        <f t="shared" si="26"/>
        <v>3.06973031588347</v>
      </c>
      <c r="AQ8" s="49">
        <f t="shared" si="26"/>
        <v>1.50973031588347</v>
      </c>
      <c r="AR8" s="49">
        <f t="shared" si="26"/>
        <v>2.55873031588347</v>
      </c>
      <c r="AS8" s="49">
        <f t="shared" si="26"/>
        <v>1.36073031588347</v>
      </c>
      <c r="AT8" s="49">
        <f t="shared" si="26"/>
        <v>1.81873031588347</v>
      </c>
      <c r="AU8" s="49">
        <f t="shared" si="1"/>
        <v>33.3802244223686</v>
      </c>
      <c r="AV8" s="50"/>
      <c r="AW8" s="49">
        <f t="shared" ref="AW8:BJ8" si="27">AG8/$AU$9</f>
        <v>0.0232940865686711</v>
      </c>
      <c r="AX8" s="49">
        <f t="shared" si="27"/>
        <v>0.0136377786399435</v>
      </c>
      <c r="AY8" s="49">
        <f t="shared" si="27"/>
        <v>0.0156980876588379</v>
      </c>
      <c r="AZ8" s="49">
        <f t="shared" si="27"/>
        <v>0.00941036272644523</v>
      </c>
      <c r="BA8" s="49">
        <f t="shared" si="27"/>
        <v>0.00572138610298201</v>
      </c>
      <c r="BB8" s="49">
        <f t="shared" si="27"/>
        <v>0.00571693619149412</v>
      </c>
      <c r="BC8" s="49">
        <f t="shared" si="27"/>
        <v>0.008422482376133</v>
      </c>
      <c r="BD8" s="49">
        <f t="shared" si="27"/>
        <v>0.00815103777537154</v>
      </c>
      <c r="BE8" s="49">
        <f t="shared" si="27"/>
        <v>0.0125742497943371</v>
      </c>
      <c r="BF8" s="49">
        <f t="shared" si="27"/>
        <v>0.0136600281973829</v>
      </c>
      <c r="BG8" s="49">
        <f t="shared" si="27"/>
        <v>0.00671816627627002</v>
      </c>
      <c r="BH8" s="49">
        <f t="shared" si="27"/>
        <v>0.0113861234270697</v>
      </c>
      <c r="BI8" s="49">
        <f t="shared" si="27"/>
        <v>0.00605512946457398</v>
      </c>
      <c r="BJ8" s="49">
        <f t="shared" si="27"/>
        <v>0.00809318892602893</v>
      </c>
      <c r="BK8" s="49"/>
      <c r="BL8" s="49">
        <f t="shared" ref="BL8:BY8" si="28">AW8*LN(AW8)</f>
        <v>-0.0875754170060898</v>
      </c>
      <c r="BM8" s="49">
        <f t="shared" si="28"/>
        <v>-0.058573052262485</v>
      </c>
      <c r="BN8" s="49">
        <f t="shared" si="28"/>
        <v>-0.0652132528747174</v>
      </c>
      <c r="BO8" s="49">
        <f t="shared" si="28"/>
        <v>-0.0439082234236177</v>
      </c>
      <c r="BP8" s="49">
        <f t="shared" si="28"/>
        <v>-0.0295426298978542</v>
      </c>
      <c r="BQ8" s="49">
        <f t="shared" si="28"/>
        <v>-0.0295241007638411</v>
      </c>
      <c r="BR8" s="49">
        <f t="shared" si="28"/>
        <v>-0.0402329406249568</v>
      </c>
      <c r="BS8" s="49">
        <f t="shared" si="28"/>
        <v>-0.0392033130021205</v>
      </c>
      <c r="BT8" s="49">
        <f t="shared" si="28"/>
        <v>-0.0550262276295509</v>
      </c>
      <c r="BU8" s="49">
        <f t="shared" si="28"/>
        <v>-0.0586463444452522</v>
      </c>
      <c r="BV8" s="49">
        <f t="shared" si="28"/>
        <v>-0.0336105830403831</v>
      </c>
      <c r="BW8" s="49">
        <f t="shared" si="28"/>
        <v>-0.0509570002960472</v>
      </c>
      <c r="BX8" s="49">
        <f t="shared" si="28"/>
        <v>-0.0309226350043789</v>
      </c>
      <c r="BY8" s="49">
        <f t="shared" si="28"/>
        <v>-0.0389827256783855</v>
      </c>
      <c r="BZ8" s="49">
        <f t="shared" si="4"/>
        <v>-0.66191844594968</v>
      </c>
      <c r="CA8" s="51" t="s">
        <v>27</v>
      </c>
      <c r="CB8" s="51" t="s">
        <v>28</v>
      </c>
      <c r="CC8" s="48" t="s">
        <v>29</v>
      </c>
      <c r="CD8" s="51" t="s">
        <v>30</v>
      </c>
      <c r="CE8" s="51" t="s">
        <v>31</v>
      </c>
      <c r="CF8" s="49">
        <f t="shared" ref="CF8:CS8" si="29">AW8*$CD$9</f>
        <v>0.00456237520351685</v>
      </c>
      <c r="CG8" s="49">
        <f t="shared" si="29"/>
        <v>0.00267109263608612</v>
      </c>
      <c r="CH8" s="49">
        <f t="shared" si="29"/>
        <v>0.00307462435439046</v>
      </c>
      <c r="CI8" s="49">
        <f t="shared" si="29"/>
        <v>0.0018431117885934</v>
      </c>
      <c r="CJ8" s="49">
        <f t="shared" si="29"/>
        <v>0.00112058955430765</v>
      </c>
      <c r="CK8" s="49">
        <f t="shared" si="29"/>
        <v>0.00111971799552082</v>
      </c>
      <c r="CL8" s="49">
        <f t="shared" si="29"/>
        <v>0.00164962573791616</v>
      </c>
      <c r="CM8" s="49">
        <f t="shared" si="29"/>
        <v>0.00159646065191926</v>
      </c>
      <c r="CN8" s="49">
        <f t="shared" si="29"/>
        <v>0.00246279008603269</v>
      </c>
      <c r="CO8" s="49">
        <f t="shared" si="29"/>
        <v>0.00267545043002029</v>
      </c>
      <c r="CP8" s="49">
        <f t="shared" si="29"/>
        <v>0.00131581872255857</v>
      </c>
      <c r="CQ8" s="49">
        <f t="shared" si="29"/>
        <v>0.00223008388994789</v>
      </c>
      <c r="CR8" s="49">
        <f t="shared" si="29"/>
        <v>0.00118595646332024</v>
      </c>
      <c r="CS8" s="49">
        <f t="shared" si="29"/>
        <v>0.00158513038769041</v>
      </c>
      <c r="CT8" s="59">
        <v>2015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224.72357095658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-4.34488488799976</v>
      </c>
      <c r="CA9" s="49">
        <f>-1/(LN(980))</f>
        <v>-0.145189454395455</v>
      </c>
      <c r="CB9" s="49">
        <f>BZ9*CA9</f>
        <v>0.630831466299744</v>
      </c>
      <c r="CC9" s="50">
        <f>1-CB9</f>
        <v>0.369168533700256</v>
      </c>
      <c r="CD9" s="49">
        <f>CC9/(CC9+CC14+CC19+CC24+CC30)</f>
        <v>0.195859802876019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3" t="s">
        <v>151</v>
      </c>
      <c r="B10" s="40">
        <v>7.402</v>
      </c>
      <c r="C10" s="40">
        <v>3.816</v>
      </c>
      <c r="D10" s="40">
        <v>5.29</v>
      </c>
      <c r="E10" s="40">
        <v>3.439</v>
      </c>
      <c r="F10" s="40">
        <v>1.72</v>
      </c>
      <c r="G10" s="40">
        <v>0.956</v>
      </c>
      <c r="H10" s="40">
        <v>4.041</v>
      </c>
      <c r="I10" s="40">
        <v>5.489</v>
      </c>
      <c r="J10" s="40">
        <v>7.107</v>
      </c>
      <c r="K10" s="40">
        <v>4.132</v>
      </c>
      <c r="L10" s="40">
        <v>2.398</v>
      </c>
      <c r="M10" s="40">
        <v>4.245</v>
      </c>
      <c r="N10" s="40">
        <v>2.658</v>
      </c>
      <c r="O10" s="40">
        <v>2.488</v>
      </c>
      <c r="Q10" s="50"/>
      <c r="R10" s="49">
        <f>(MAX($B$10:$O$13)-B10)/(MAX($B$10:$O$13)-MIN($B$10:$O$13))</f>
        <v>0.468320180383314</v>
      </c>
      <c r="S10" s="49">
        <f>(MAX($B$10:$O$13)-C10)/(MAX($B$10:$O$13)-MIN($B$10:$O$13))</f>
        <v>0.670462232243518</v>
      </c>
      <c r="T10" s="49">
        <f>(MAX($B$10:$O$13)-D10)/(MAX($B$10:$O$13)-MIN($B$10:$O$13))</f>
        <v>0.587373167981962</v>
      </c>
      <c r="U10" s="49">
        <f>(MAX($B$10:$O$13)-E10)/(MAX($B$10:$O$13)-MIN($B$10:$O$13))</f>
        <v>0.691713641488162</v>
      </c>
      <c r="V10" s="49">
        <f>(MAX($B$10:$O$13)-F10)/(MAX($B$10:$O$13)-MIN($B$10:$O$13))</f>
        <v>0.788613303269447</v>
      </c>
      <c r="W10" s="49">
        <f>(MAX($B$10:$O$13)-G10)/(MAX($B$10:$O$13)-MIN($B$10:$O$13))</f>
        <v>0.831679819616685</v>
      </c>
      <c r="X10" s="49">
        <f>(MAX($B$10:$O$13)-H10)/(MAX($B$10:$O$13)-MIN($B$10:$O$13))</f>
        <v>0.657779030439684</v>
      </c>
      <c r="Y10" s="49">
        <f>(MAX($B$10:$O$13)-I10)/(MAX($B$10:$O$13)-MIN($B$10:$O$13))</f>
        <v>0.576155580608794</v>
      </c>
      <c r="Z10" s="49">
        <f>(MAX($B$10:$O$13)-J10)/(MAX($B$10:$O$13)-MIN($B$10:$O$13))</f>
        <v>0.484949267192785</v>
      </c>
      <c r="AA10" s="49">
        <f>(MAX($B$10:$O$13)-K10)/(MAX($B$10:$O$13)-MIN($B$10:$O$13))</f>
        <v>0.652649379932356</v>
      </c>
      <c r="AB10" s="49">
        <f>(MAX($B$10:$O$13)-L10)/(MAX($B$10:$O$13)-MIN($B$10:$O$13))</f>
        <v>0.750394588500564</v>
      </c>
      <c r="AC10" s="49">
        <f>(MAX($B$10:$O$13)-M10)/(MAX($B$10:$O$13)-MIN($B$10:$O$13))</f>
        <v>0.646279594137542</v>
      </c>
      <c r="AD10" s="49">
        <f>(MAX($B$10:$O$13)-N10)/(MAX($B$10:$O$13)-MIN($B$10:$O$13))</f>
        <v>0.735738444193912</v>
      </c>
      <c r="AE10" s="49">
        <f>(MAX($B$10:$O$13)-O10)/(MAX($B$10:$O$13)-MIN($B$10:$O$13))</f>
        <v>0.74532130777903</v>
      </c>
      <c r="AF10" s="50"/>
      <c r="AG10" s="49">
        <f t="shared" ref="AG10:AT10" si="30">R10+0.0001</f>
        <v>0.468420180383314</v>
      </c>
      <c r="AH10" s="49">
        <f t="shared" si="30"/>
        <v>0.670562232243518</v>
      </c>
      <c r="AI10" s="49">
        <f t="shared" si="30"/>
        <v>0.587473167981962</v>
      </c>
      <c r="AJ10" s="49">
        <f t="shared" si="30"/>
        <v>0.691813641488162</v>
      </c>
      <c r="AK10" s="49">
        <f t="shared" si="30"/>
        <v>0.788713303269447</v>
      </c>
      <c r="AL10" s="49">
        <f t="shared" si="30"/>
        <v>0.831779819616685</v>
      </c>
      <c r="AM10" s="49">
        <f t="shared" si="30"/>
        <v>0.657879030439684</v>
      </c>
      <c r="AN10" s="49">
        <f t="shared" si="30"/>
        <v>0.576255580608794</v>
      </c>
      <c r="AO10" s="49">
        <f t="shared" si="30"/>
        <v>0.485049267192785</v>
      </c>
      <c r="AP10" s="49">
        <f t="shared" si="30"/>
        <v>0.652749379932356</v>
      </c>
      <c r="AQ10" s="49">
        <f t="shared" si="30"/>
        <v>0.750494588500564</v>
      </c>
      <c r="AR10" s="49">
        <f t="shared" si="30"/>
        <v>0.646379594137542</v>
      </c>
      <c r="AS10" s="49">
        <f t="shared" si="30"/>
        <v>0.735838444193912</v>
      </c>
      <c r="AT10" s="49">
        <f t="shared" si="30"/>
        <v>0.74542130777903</v>
      </c>
      <c r="AU10" s="49">
        <f>SUM(AG10:AT10)</f>
        <v>9.28882953776776</v>
      </c>
      <c r="AV10" s="50"/>
      <c r="AW10" s="49">
        <f t="shared" ref="AW10:BJ10" si="31">AG10/$AU$14</f>
        <v>0.0132778281798598</v>
      </c>
      <c r="AX10" s="49">
        <f t="shared" si="31"/>
        <v>0.0190077423571861</v>
      </c>
      <c r="AY10" s="49">
        <f t="shared" si="31"/>
        <v>0.016652501560371</v>
      </c>
      <c r="AZ10" s="49">
        <f t="shared" si="31"/>
        <v>0.0196101343384611</v>
      </c>
      <c r="BA10" s="49">
        <f t="shared" si="31"/>
        <v>0.0223568500302692</v>
      </c>
      <c r="BB10" s="49">
        <f t="shared" si="31"/>
        <v>0.0235776125599617</v>
      </c>
      <c r="BC10" s="49">
        <f t="shared" si="31"/>
        <v>0.0186482245964782</v>
      </c>
      <c r="BD10" s="49">
        <f t="shared" si="31"/>
        <v>0.0163345280742338</v>
      </c>
      <c r="BE10" s="49">
        <f t="shared" si="31"/>
        <v>0.0137491959105657</v>
      </c>
      <c r="BF10" s="49">
        <f t="shared" si="31"/>
        <v>0.0185028196354808</v>
      </c>
      <c r="BG10" s="49">
        <f t="shared" si="31"/>
        <v>0.0212735031780028</v>
      </c>
      <c r="BH10" s="49">
        <f t="shared" si="31"/>
        <v>0.0183222618267698</v>
      </c>
      <c r="BI10" s="49">
        <f t="shared" si="31"/>
        <v>0.0208580604322959</v>
      </c>
      <c r="BJ10" s="49">
        <f t="shared" si="31"/>
        <v>0.0211296960737196</v>
      </c>
      <c r="BK10" s="49"/>
      <c r="BL10" s="49">
        <f t="shared" ref="BL10:BY10" si="32">AW10*LN(AW10)</f>
        <v>-0.05738225480212</v>
      </c>
      <c r="BM10" s="49">
        <f t="shared" si="32"/>
        <v>-0.0753259511724848</v>
      </c>
      <c r="BN10" s="49">
        <f t="shared" si="32"/>
        <v>-0.0681952382961826</v>
      </c>
      <c r="BO10" s="49">
        <f t="shared" si="32"/>
        <v>-0.0771013375180628</v>
      </c>
      <c r="BP10" s="49">
        <f t="shared" si="32"/>
        <v>-0.0849699476080903</v>
      </c>
      <c r="BQ10" s="49">
        <f t="shared" si="32"/>
        <v>-0.0883561042622263</v>
      </c>
      <c r="BR10" s="49">
        <f t="shared" si="32"/>
        <v>-0.0742573111519572</v>
      </c>
      <c r="BS10" s="49">
        <f t="shared" si="32"/>
        <v>-0.0672079931024615</v>
      </c>
      <c r="BT10" s="49">
        <f t="shared" si="32"/>
        <v>-0.0589397084169697</v>
      </c>
      <c r="BU10" s="49">
        <f t="shared" si="32"/>
        <v>-0.0738231445692627</v>
      </c>
      <c r="BV10" s="49">
        <f t="shared" si="32"/>
        <v>-0.0819092195826726</v>
      </c>
      <c r="BW10" s="49">
        <f t="shared" si="32"/>
        <v>-0.07328242317176</v>
      </c>
      <c r="BX10" s="49">
        <f t="shared" si="32"/>
        <v>-0.0807210028636153</v>
      </c>
      <c r="BY10" s="49">
        <f t="shared" si="32"/>
        <v>-0.0814988400443494</v>
      </c>
      <c r="BZ10" s="49">
        <f>SUM(BL10:BY10)</f>
        <v>-1.04297047656222</v>
      </c>
      <c r="CA10" s="49"/>
      <c r="CB10" s="49"/>
      <c r="CC10" s="50"/>
      <c r="CD10" s="49"/>
      <c r="CE10" s="49"/>
      <c r="CF10" s="49">
        <f t="shared" ref="CF10:CS10" si="33">AW10*$CD$14</f>
        <v>0.00265264393019137</v>
      </c>
      <c r="CG10" s="49">
        <f t="shared" si="33"/>
        <v>0.00379736593269905</v>
      </c>
      <c r="CH10" s="49">
        <f t="shared" si="33"/>
        <v>0.00332683602982779</v>
      </c>
      <c r="CI10" s="49">
        <f t="shared" si="33"/>
        <v>0.0039177117762421</v>
      </c>
      <c r="CJ10" s="49">
        <f t="shared" si="33"/>
        <v>0.00446645051642914</v>
      </c>
      <c r="CK10" s="49">
        <f t="shared" si="33"/>
        <v>0.00471033440095671</v>
      </c>
      <c r="CL10" s="49">
        <f t="shared" si="33"/>
        <v>0.00372554149026619</v>
      </c>
      <c r="CM10" s="49">
        <f t="shared" si="33"/>
        <v>0.00326331130074273</v>
      </c>
      <c r="CN10" s="49">
        <f t="shared" si="33"/>
        <v>0.00274681375471445</v>
      </c>
      <c r="CO10" s="49">
        <f t="shared" si="33"/>
        <v>0.0036964924935489</v>
      </c>
      <c r="CP10" s="49">
        <f t="shared" si="33"/>
        <v>0.00425001952989813</v>
      </c>
      <c r="CQ10" s="49">
        <f t="shared" si="33"/>
        <v>0.0036604206624604</v>
      </c>
      <c r="CR10" s="49">
        <f t="shared" si="33"/>
        <v>0.00416702239642016</v>
      </c>
      <c r="CS10" s="49">
        <f t="shared" si="33"/>
        <v>0.00422128975292498</v>
      </c>
      <c r="CT10" s="59">
        <v>2015</v>
      </c>
    </row>
    <row r="11" ht="22.5" customHeight="1" spans="1:98">
      <c r="A11" s="43" t="s">
        <v>152</v>
      </c>
      <c r="B11" s="40">
        <v>14.49</v>
      </c>
      <c r="C11" s="40">
        <v>9.74</v>
      </c>
      <c r="D11" s="40">
        <v>4.73</v>
      </c>
      <c r="E11" s="40">
        <v>10.73</v>
      </c>
      <c r="F11" s="40">
        <v>15.71</v>
      </c>
      <c r="G11" s="40">
        <v>14.54</v>
      </c>
      <c r="H11" s="40">
        <v>5.22</v>
      </c>
      <c r="I11" s="40">
        <v>10.62</v>
      </c>
      <c r="J11" s="40">
        <v>3.93</v>
      </c>
      <c r="K11" s="40">
        <v>2.84</v>
      </c>
      <c r="L11" s="40">
        <v>7.31</v>
      </c>
      <c r="M11" s="40">
        <v>11.17</v>
      </c>
      <c r="N11" s="40">
        <v>-2.03</v>
      </c>
      <c r="O11" s="40">
        <v>2.5</v>
      </c>
      <c r="Q11" s="50"/>
      <c r="R11" s="49">
        <f>(MAX($B$10:$O$13)-B11)/(MAX($B$10:$O$13)-MIN($B$10:$O$13))</f>
        <v>0.0687711386696731</v>
      </c>
      <c r="S11" s="49">
        <f>(MAX($B$10:$O$13)-C11)/(MAX($B$10:$O$13)-MIN($B$10:$O$13))</f>
        <v>0.336527621195039</v>
      </c>
      <c r="T11" s="49">
        <f>(MAX($B$10:$O$13)-D11)/(MAX($B$10:$O$13)-MIN($B$10:$O$13))</f>
        <v>0.618940248027057</v>
      </c>
      <c r="U11" s="49">
        <f>(MAX($B$10:$O$13)-E11)/(MAX($B$10:$O$13)-MIN($B$10:$O$13))</f>
        <v>0.280721533258174</v>
      </c>
      <c r="V11" s="49">
        <f>(MAX($B$10:$O$13)-F11)/(MAX($B$10:$O$13)-MIN($B$10:$O$13))</f>
        <v>0</v>
      </c>
      <c r="W11" s="49">
        <f>(MAX($B$10:$O$13)-G11)/(MAX($B$10:$O$13)-MIN($B$10:$O$13))</f>
        <v>0.0659526493799324</v>
      </c>
      <c r="X11" s="49">
        <f>(MAX($B$10:$O$13)-H11)/(MAX($B$10:$O$13)-MIN($B$10:$O$13))</f>
        <v>0.591319052987599</v>
      </c>
      <c r="Y11" s="49">
        <f>(MAX($B$10:$O$13)-I11)/(MAX($B$10:$O$13)-MIN($B$10:$O$13))</f>
        <v>0.286922209695603</v>
      </c>
      <c r="Z11" s="49">
        <f>(MAX($B$10:$O$13)-J11)/(MAX($B$10:$O$13)-MIN($B$10:$O$13))</f>
        <v>0.664036076662909</v>
      </c>
      <c r="AA11" s="49">
        <f>(MAX($B$10:$O$13)-K11)/(MAX($B$10:$O$13)-MIN($B$10:$O$13))</f>
        <v>0.725479143179256</v>
      </c>
      <c r="AB11" s="49">
        <f>(MAX($B$10:$O$13)-L11)/(MAX($B$10:$O$13)-MIN($B$10:$O$13))</f>
        <v>0.473506200676438</v>
      </c>
      <c r="AC11" s="49">
        <f>(MAX($B$10:$O$13)-M11)/(MAX($B$10:$O$13)-MIN($B$10:$O$13))</f>
        <v>0.255918827508456</v>
      </c>
      <c r="AD11" s="49">
        <f>(MAX($B$10:$O$13)-N11)/(MAX($B$10:$O$13)-MIN($B$10:$O$13))</f>
        <v>1</v>
      </c>
      <c r="AE11" s="49">
        <f>(MAX($B$10:$O$13)-O11)/(MAX($B$10:$O$13)-MIN($B$10:$O$13))</f>
        <v>0.744644870349493</v>
      </c>
      <c r="AF11" s="50"/>
      <c r="AG11" s="49">
        <f t="shared" ref="AG11:AT11" si="34">R11+0.0001</f>
        <v>0.0688711386696731</v>
      </c>
      <c r="AH11" s="49">
        <f t="shared" si="34"/>
        <v>0.336627621195039</v>
      </c>
      <c r="AI11" s="49">
        <f t="shared" si="34"/>
        <v>0.619040248027057</v>
      </c>
      <c r="AJ11" s="49">
        <f t="shared" si="34"/>
        <v>0.280821533258174</v>
      </c>
      <c r="AK11" s="49">
        <f t="shared" si="34"/>
        <v>0.0001</v>
      </c>
      <c r="AL11" s="49">
        <f t="shared" si="34"/>
        <v>0.0660526493799325</v>
      </c>
      <c r="AM11" s="49">
        <f t="shared" si="34"/>
        <v>0.591419052987599</v>
      </c>
      <c r="AN11" s="49">
        <f t="shared" si="34"/>
        <v>0.287022209695603</v>
      </c>
      <c r="AO11" s="49">
        <f t="shared" si="34"/>
        <v>0.664136076662909</v>
      </c>
      <c r="AP11" s="49">
        <f t="shared" si="34"/>
        <v>0.725579143179256</v>
      </c>
      <c r="AQ11" s="49">
        <f t="shared" si="34"/>
        <v>0.473606200676437</v>
      </c>
      <c r="AR11" s="49">
        <f t="shared" si="34"/>
        <v>0.256018827508456</v>
      </c>
      <c r="AS11" s="49">
        <f t="shared" si="34"/>
        <v>1.0001</v>
      </c>
      <c r="AT11" s="49">
        <f t="shared" si="34"/>
        <v>0.744744870349493</v>
      </c>
      <c r="AU11" s="49">
        <f>SUM(AG11:AT11)</f>
        <v>6.11413957158963</v>
      </c>
      <c r="AV11" s="50"/>
      <c r="AW11" s="49">
        <f t="shared" ref="AW11:BJ11" si="35">AG11/$AU$14</f>
        <v>0.00195221978920486</v>
      </c>
      <c r="AX11" s="49">
        <f t="shared" si="35"/>
        <v>0.00954203918192651</v>
      </c>
      <c r="AY11" s="49">
        <f t="shared" si="35"/>
        <v>0.017547301320355</v>
      </c>
      <c r="AZ11" s="49">
        <f t="shared" si="35"/>
        <v>0.00796016103481189</v>
      </c>
      <c r="BA11" s="49">
        <f t="shared" si="35"/>
        <v>2.83459781109225e-6</v>
      </c>
      <c r="BB11" s="49">
        <f t="shared" si="35"/>
        <v>0.00187232695349201</v>
      </c>
      <c r="BC11" s="49">
        <f t="shared" si="35"/>
        <v>0.016764351530369</v>
      </c>
      <c r="BD11" s="49">
        <f t="shared" si="35"/>
        <v>0.00813592527338018</v>
      </c>
      <c r="BE11" s="49">
        <f t="shared" si="35"/>
        <v>0.0188255866917608</v>
      </c>
      <c r="BF11" s="49">
        <f t="shared" si="35"/>
        <v>0.0205672505103011</v>
      </c>
      <c r="BG11" s="49">
        <f t="shared" si="35"/>
        <v>0.0134248309975715</v>
      </c>
      <c r="BH11" s="49">
        <f t="shared" si="35"/>
        <v>0.00725710408053873</v>
      </c>
      <c r="BI11" s="49">
        <f t="shared" si="35"/>
        <v>0.0283488127087336</v>
      </c>
      <c r="BJ11" s="49">
        <f t="shared" si="35"/>
        <v>0.0211105217931486</v>
      </c>
      <c r="BK11" s="49"/>
      <c r="BL11" s="49">
        <f t="shared" ref="BL11:BY11" si="36">AW11*LN(AW11)</f>
        <v>-0.0121794857854808</v>
      </c>
      <c r="BM11" s="49">
        <f t="shared" si="36"/>
        <v>-0.0443900249185168</v>
      </c>
      <c r="BN11" s="49">
        <f t="shared" si="36"/>
        <v>-0.0709411968415407</v>
      </c>
      <c r="BO11" s="49">
        <f t="shared" si="36"/>
        <v>-0.0384738944791891</v>
      </c>
      <c r="BP11" s="49">
        <f t="shared" si="36"/>
        <v>-3.62080483529095e-5</v>
      </c>
      <c r="BQ11" s="49">
        <f t="shared" si="36"/>
        <v>-0.0117592866009512</v>
      </c>
      <c r="BR11" s="49">
        <f t="shared" si="36"/>
        <v>-0.0685410609515174</v>
      </c>
      <c r="BS11" s="49">
        <f t="shared" si="36"/>
        <v>-0.0391457262446261</v>
      </c>
      <c r="BT11" s="49">
        <f t="shared" si="36"/>
        <v>-0.0747853649100955</v>
      </c>
      <c r="BU11" s="49">
        <f t="shared" si="36"/>
        <v>-0.079884337307849</v>
      </c>
      <c r="BV11" s="49">
        <f t="shared" si="36"/>
        <v>-0.0578697373663376</v>
      </c>
      <c r="BW11" s="49">
        <f t="shared" si="36"/>
        <v>-0.0357468576192479</v>
      </c>
      <c r="BX11" s="49">
        <f t="shared" si="36"/>
        <v>-0.101011642649071</v>
      </c>
      <c r="BY11" s="49">
        <f t="shared" si="36"/>
        <v>-0.0814440489682053</v>
      </c>
      <c r="BZ11" s="49">
        <f>SUM(BL11:BY11)</f>
        <v>-0.716208872690981</v>
      </c>
      <c r="CA11" s="49"/>
      <c r="CB11" s="49"/>
      <c r="CC11" s="50"/>
      <c r="CD11" s="49"/>
      <c r="CE11" s="49"/>
      <c r="CF11" s="49">
        <f t="shared" ref="CF11:CS11" si="37">AW11*$CD$14</f>
        <v>0.000390014383684277</v>
      </c>
      <c r="CG11" s="49">
        <f t="shared" si="37"/>
        <v>0.00190630816837794</v>
      </c>
      <c r="CH11" s="49">
        <f t="shared" si="37"/>
        <v>0.00350559908654957</v>
      </c>
      <c r="CI11" s="49">
        <f t="shared" si="37"/>
        <v>0.00159028062167337</v>
      </c>
      <c r="CJ11" s="49">
        <f t="shared" si="37"/>
        <v>5.66295826115065e-7</v>
      </c>
      <c r="CK11" s="49">
        <f t="shared" si="37"/>
        <v>0.000374053396476976</v>
      </c>
      <c r="CL11" s="49">
        <f t="shared" si="37"/>
        <v>0.00334918141191802</v>
      </c>
      <c r="CM11" s="49">
        <f t="shared" si="37"/>
        <v>0.00162539479352943</v>
      </c>
      <c r="CN11" s="49">
        <f t="shared" si="37"/>
        <v>0.0037609748818664</v>
      </c>
      <c r="CO11" s="49">
        <f t="shared" si="37"/>
        <v>0.00410892440298558</v>
      </c>
      <c r="CP11" s="49">
        <f t="shared" si="37"/>
        <v>0.00268201214665281</v>
      </c>
      <c r="CQ11" s="49">
        <f t="shared" si="37"/>
        <v>0.00144982393424911</v>
      </c>
      <c r="CR11" s="49">
        <f t="shared" si="37"/>
        <v>0.00566352455697677</v>
      </c>
      <c r="CS11" s="49">
        <f t="shared" si="37"/>
        <v>0.00421745911599523</v>
      </c>
      <c r="CT11" s="59">
        <v>2015</v>
      </c>
    </row>
    <row r="12" ht="22.5" customHeight="1" spans="1:98">
      <c r="A12" s="43" t="s">
        <v>153</v>
      </c>
      <c r="B12" s="40">
        <v>2.224</v>
      </c>
      <c r="C12" s="40">
        <v>1.125</v>
      </c>
      <c r="D12" s="40">
        <v>1.627</v>
      </c>
      <c r="E12" s="40">
        <v>0.99</v>
      </c>
      <c r="F12" s="40">
        <v>0.442</v>
      </c>
      <c r="G12" s="40">
        <v>0.249</v>
      </c>
      <c r="H12" s="40">
        <v>0.982</v>
      </c>
      <c r="I12" s="40">
        <v>1.574</v>
      </c>
      <c r="J12" s="40">
        <v>2.053</v>
      </c>
      <c r="K12" s="40">
        <v>1.109</v>
      </c>
      <c r="L12" s="40">
        <v>0.646</v>
      </c>
      <c r="M12" s="40">
        <v>1.248</v>
      </c>
      <c r="N12" s="40">
        <v>0.78</v>
      </c>
      <c r="O12" s="40">
        <v>0.709</v>
      </c>
      <c r="Q12" s="50"/>
      <c r="R12" s="49">
        <f>(MAX($B$10:$O$13)-B12)/(MAX($B$10:$O$13)-MIN($B$10:$O$13))</f>
        <v>0.760202931228861</v>
      </c>
      <c r="S12" s="49">
        <f>(MAX($B$10:$O$13)-C12)/(MAX($B$10:$O$13)-MIN($B$10:$O$13))</f>
        <v>0.822153325817362</v>
      </c>
      <c r="T12" s="49">
        <f>(MAX($B$10:$O$13)-D12)/(MAX($B$10:$O$13)-MIN($B$10:$O$13))</f>
        <v>0.793855693348365</v>
      </c>
      <c r="U12" s="49">
        <f>(MAX($B$10:$O$13)-E12)/(MAX($B$10:$O$13)-MIN($B$10:$O$13))</f>
        <v>0.829763246899662</v>
      </c>
      <c r="V12" s="49">
        <f>(MAX($B$10:$O$13)-F12)/(MAX($B$10:$O$13)-MIN($B$10:$O$13))</f>
        <v>0.86065388951522</v>
      </c>
      <c r="W12" s="49">
        <f>(MAX($B$10:$O$13)-G12)/(MAX($B$10:$O$13)-MIN($B$10:$O$13))</f>
        <v>0.871533258173619</v>
      </c>
      <c r="X12" s="49">
        <f>(MAX($B$10:$O$13)-H12)/(MAX($B$10:$O$13)-MIN($B$10:$O$13))</f>
        <v>0.83021420518602</v>
      </c>
      <c r="Y12" s="49">
        <f>(MAX($B$10:$O$13)-I12)/(MAX($B$10:$O$13)-MIN($B$10:$O$13))</f>
        <v>0.79684329199549</v>
      </c>
      <c r="Z12" s="49">
        <f>(MAX($B$10:$O$13)-J12)/(MAX($B$10:$O$13)-MIN($B$10:$O$13))</f>
        <v>0.769842164599774</v>
      </c>
      <c r="AA12" s="49">
        <f>(MAX($B$10:$O$13)-K12)/(MAX($B$10:$O$13)-MIN($B$10:$O$13))</f>
        <v>0.823055242390079</v>
      </c>
      <c r="AB12" s="49">
        <f>(MAX($B$10:$O$13)-L12)/(MAX($B$10:$O$13)-MIN($B$10:$O$13))</f>
        <v>0.849154453213078</v>
      </c>
      <c r="AC12" s="49">
        <f>(MAX($B$10:$O$13)-M12)/(MAX($B$10:$O$13)-MIN($B$10:$O$13))</f>
        <v>0.8152198421646</v>
      </c>
      <c r="AD12" s="49">
        <f>(MAX($B$10:$O$13)-N12)/(MAX($B$10:$O$13)-MIN($B$10:$O$13))</f>
        <v>0.841600901916573</v>
      </c>
      <c r="AE12" s="49">
        <f>(MAX($B$10:$O$13)-O12)/(MAX($B$10:$O$13)-MIN($B$10:$O$13))</f>
        <v>0.845603156708004</v>
      </c>
      <c r="AF12" s="50"/>
      <c r="AG12" s="49">
        <f t="shared" ref="AG12:AT12" si="38">R12+0.0001</f>
        <v>0.760302931228861</v>
      </c>
      <c r="AH12" s="49">
        <f t="shared" si="38"/>
        <v>0.822253325817362</v>
      </c>
      <c r="AI12" s="49">
        <f t="shared" si="38"/>
        <v>0.793955693348365</v>
      </c>
      <c r="AJ12" s="49">
        <f t="shared" si="38"/>
        <v>0.829863246899662</v>
      </c>
      <c r="AK12" s="49">
        <f t="shared" si="38"/>
        <v>0.86075388951522</v>
      </c>
      <c r="AL12" s="49">
        <f t="shared" si="38"/>
        <v>0.871633258173619</v>
      </c>
      <c r="AM12" s="49">
        <f t="shared" si="38"/>
        <v>0.83031420518602</v>
      </c>
      <c r="AN12" s="49">
        <f t="shared" si="38"/>
        <v>0.79694329199549</v>
      </c>
      <c r="AO12" s="49">
        <f t="shared" si="38"/>
        <v>0.769942164599774</v>
      </c>
      <c r="AP12" s="49">
        <f t="shared" si="38"/>
        <v>0.823155242390079</v>
      </c>
      <c r="AQ12" s="49">
        <f t="shared" si="38"/>
        <v>0.849254453213078</v>
      </c>
      <c r="AR12" s="49">
        <f t="shared" si="38"/>
        <v>0.8153198421646</v>
      </c>
      <c r="AS12" s="49">
        <f t="shared" si="38"/>
        <v>0.841700901916573</v>
      </c>
      <c r="AT12" s="49">
        <f t="shared" si="38"/>
        <v>0.845703156708004</v>
      </c>
      <c r="AU12" s="49">
        <f>SUM(AG12:AT12)</f>
        <v>11.5110956031567</v>
      </c>
      <c r="AV12" s="50"/>
      <c r="AW12" s="49">
        <f t="shared" ref="AW12:BJ12" si="39">AG12/$AU$14</f>
        <v>0.0215515302462835</v>
      </c>
      <c r="AX12" s="49">
        <f t="shared" si="39"/>
        <v>0.0233075747752522</v>
      </c>
      <c r="AY12" s="49">
        <f t="shared" si="39"/>
        <v>0.0225054507046951</v>
      </c>
      <c r="AZ12" s="49">
        <f t="shared" si="39"/>
        <v>0.0235232854316769</v>
      </c>
      <c r="BA12" s="49">
        <f t="shared" si="39"/>
        <v>0.0243989109110898</v>
      </c>
      <c r="BB12" s="49">
        <f t="shared" si="39"/>
        <v>0.0247072972569415</v>
      </c>
      <c r="BC12" s="49">
        <f t="shared" si="39"/>
        <v>0.023536068285391</v>
      </c>
      <c r="BD12" s="49">
        <f t="shared" si="39"/>
        <v>0.0225901371105507</v>
      </c>
      <c r="BE12" s="49">
        <f t="shared" si="39"/>
        <v>0.0218247637444215</v>
      </c>
      <c r="BF12" s="49">
        <f t="shared" si="39"/>
        <v>0.0233331404826803</v>
      </c>
      <c r="BG12" s="49">
        <f t="shared" si="39"/>
        <v>0.0240729481413814</v>
      </c>
      <c r="BH12" s="49">
        <f t="shared" si="39"/>
        <v>0.0231110383993986</v>
      </c>
      <c r="BI12" s="49">
        <f t="shared" si="39"/>
        <v>0.0238588353416709</v>
      </c>
      <c r="BJ12" s="49">
        <f t="shared" si="39"/>
        <v>0.0239722831683832</v>
      </c>
      <c r="BK12" s="49"/>
      <c r="BL12" s="49">
        <f t="shared" ref="BL12:BY12" si="40">AW12*LN(AW12)</f>
        <v>-0.0826998692504657</v>
      </c>
      <c r="BM12" s="49">
        <f t="shared" si="40"/>
        <v>-0.0876126345597117</v>
      </c>
      <c r="BN12" s="49">
        <f t="shared" si="40"/>
        <v>-0.0853856292366141</v>
      </c>
      <c r="BO12" s="49">
        <f t="shared" si="40"/>
        <v>-0.0882067801407518</v>
      </c>
      <c r="BP12" s="49">
        <f t="shared" si="40"/>
        <v>-0.0905984454690625</v>
      </c>
      <c r="BQ12" s="49">
        <f t="shared" si="40"/>
        <v>-0.091433223736261</v>
      </c>
      <c r="BR12" s="49">
        <f t="shared" si="40"/>
        <v>-0.0882419265052807</v>
      </c>
      <c r="BS12" s="49">
        <f t="shared" si="40"/>
        <v>-0.085622083728682</v>
      </c>
      <c r="BT12" s="49">
        <f t="shared" si="40"/>
        <v>-0.0834733921914056</v>
      </c>
      <c r="BU12" s="49">
        <f t="shared" si="40"/>
        <v>-0.0876831557390781</v>
      </c>
      <c r="BV12" s="49">
        <f t="shared" si="40"/>
        <v>-0.0897118506634245</v>
      </c>
      <c r="BW12" s="49">
        <f t="shared" si="40"/>
        <v>-0.0870695642784929</v>
      </c>
      <c r="BX12" s="49">
        <f t="shared" si="40"/>
        <v>-0.0891270814230868</v>
      </c>
      <c r="BY12" s="49">
        <f t="shared" si="40"/>
        <v>-0.0894371600809992</v>
      </c>
      <c r="BZ12" s="49">
        <f>SUM(BL12:BY12)</f>
        <v>-1.22630279700332</v>
      </c>
      <c r="CA12" s="49"/>
      <c r="CB12" s="49"/>
      <c r="CC12" s="50"/>
      <c r="CD12" s="49"/>
      <c r="CE12" s="49"/>
      <c r="CF12" s="49">
        <f t="shared" ref="CF12:CS12" si="41">AW12*$CD$14</f>
        <v>0.00430556376537954</v>
      </c>
      <c r="CG12" s="49">
        <f t="shared" si="41"/>
        <v>0.00465638626419603</v>
      </c>
      <c r="CH12" s="49">
        <f t="shared" si="41"/>
        <v>0.00449613795263472</v>
      </c>
      <c r="CI12" s="49">
        <f t="shared" si="41"/>
        <v>0.00469948092965574</v>
      </c>
      <c r="CJ12" s="49">
        <f t="shared" si="41"/>
        <v>0.00487441334944777</v>
      </c>
      <c r="CK12" s="49">
        <f t="shared" si="41"/>
        <v>0.00493602276006795</v>
      </c>
      <c r="CL12" s="49">
        <f t="shared" si="41"/>
        <v>0.00470203468760891</v>
      </c>
      <c r="CM12" s="49">
        <f t="shared" si="41"/>
        <v>0.00451305659907446</v>
      </c>
      <c r="CN12" s="49">
        <f t="shared" si="41"/>
        <v>0.00436015034162851</v>
      </c>
      <c r="CO12" s="49">
        <f t="shared" si="41"/>
        <v>0.00466149378010236</v>
      </c>
      <c r="CP12" s="49">
        <f t="shared" si="41"/>
        <v>0.00480929252164198</v>
      </c>
      <c r="CQ12" s="49">
        <f t="shared" si="41"/>
        <v>0.00461712223566607</v>
      </c>
      <c r="CR12" s="49">
        <f t="shared" si="41"/>
        <v>0.00476651707592641</v>
      </c>
      <c r="CS12" s="49">
        <f t="shared" si="41"/>
        <v>0.00478918167776078</v>
      </c>
      <c r="CT12" s="59">
        <v>2015</v>
      </c>
    </row>
    <row r="13" ht="22.5" customHeight="1" spans="1:98">
      <c r="A13" s="43" t="s">
        <v>154</v>
      </c>
      <c r="B13" s="40">
        <v>9.732</v>
      </c>
      <c r="C13" s="40">
        <v>4.771</v>
      </c>
      <c r="D13" s="40">
        <v>5.606</v>
      </c>
      <c r="E13" s="40">
        <v>4.683</v>
      </c>
      <c r="F13" s="40">
        <v>2.484</v>
      </c>
      <c r="G13" s="40">
        <v>1.422</v>
      </c>
      <c r="H13" s="40">
        <v>5.6</v>
      </c>
      <c r="I13" s="40">
        <v>7.923</v>
      </c>
      <c r="J13" s="40">
        <v>10.07</v>
      </c>
      <c r="K13" s="40">
        <v>4.922</v>
      </c>
      <c r="L13" s="40">
        <v>3.045</v>
      </c>
      <c r="M13" s="40">
        <v>5.647</v>
      </c>
      <c r="N13" s="40">
        <v>3.023</v>
      </c>
      <c r="O13" s="40">
        <v>2.654</v>
      </c>
      <c r="Q13" s="50"/>
      <c r="R13" s="49">
        <f>(MAX($B$10:$O$13)-B13)/(MAX($B$10:$O$13)-MIN($B$10:$O$13))</f>
        <v>0.336978579481398</v>
      </c>
      <c r="S13" s="49">
        <f>(MAX($B$10:$O$13)-C13)/(MAX($B$10:$O$13)-MIN($B$10:$O$13))</f>
        <v>0.61662908680947</v>
      </c>
      <c r="T13" s="49">
        <f>(MAX($B$10:$O$13)-D13)/(MAX($B$10:$O$13)-MIN($B$10:$O$13))</f>
        <v>0.5695603156708</v>
      </c>
      <c r="U13" s="49">
        <f>(MAX($B$10:$O$13)-E13)/(MAX($B$10:$O$13)-MIN($B$10:$O$13))</f>
        <v>0.621589627959414</v>
      </c>
      <c r="V13" s="49">
        <f>(MAX($B$10:$O$13)-F13)/(MAX($B$10:$O$13)-MIN($B$10:$O$13))</f>
        <v>0.74554678692221</v>
      </c>
      <c r="W13" s="49">
        <f>(MAX($B$10:$O$13)-G13)/(MAX($B$10:$O$13)-MIN($B$10:$O$13))</f>
        <v>0.805411499436302</v>
      </c>
      <c r="X13" s="49">
        <f>(MAX($B$10:$O$13)-H13)/(MAX($B$10:$O$13)-MIN($B$10:$O$13))</f>
        <v>0.569898534385569</v>
      </c>
      <c r="Y13" s="49">
        <f>(MAX($B$10:$O$13)-I13)/(MAX($B$10:$O$13)-MIN($B$10:$O$13))</f>
        <v>0.438951521984216</v>
      </c>
      <c r="Z13" s="49">
        <f>(MAX($B$10:$O$13)-J13)/(MAX($B$10:$O$13)-MIN($B$10:$O$13))</f>
        <v>0.317925591882751</v>
      </c>
      <c r="AA13" s="49">
        <f>(MAX($B$10:$O$13)-K13)/(MAX($B$10:$O$13)-MIN($B$10:$O$13))</f>
        <v>0.608117249154453</v>
      </c>
      <c r="AB13" s="49">
        <f>(MAX($B$10:$O$13)-L13)/(MAX($B$10:$O$13)-MIN($B$10:$O$13))</f>
        <v>0.713923337091319</v>
      </c>
      <c r="AC13" s="49">
        <f>(MAX($B$10:$O$13)-M13)/(MAX($B$10:$O$13)-MIN($B$10:$O$13))</f>
        <v>0.567249154453213</v>
      </c>
      <c r="AD13" s="49">
        <f>(MAX($B$10:$O$13)-N13)/(MAX($B$10:$O$13)-MIN($B$10:$O$13))</f>
        <v>0.715163472378805</v>
      </c>
      <c r="AE13" s="49">
        <f>(MAX($B$10:$O$13)-O13)/(MAX($B$10:$O$13)-MIN($B$10:$O$13))</f>
        <v>0.735963923337091</v>
      </c>
      <c r="AF13" s="50"/>
      <c r="AG13" s="49">
        <f t="shared" ref="AG13:AT13" si="42">R13+0.0001</f>
        <v>0.337078579481398</v>
      </c>
      <c r="AH13" s="49">
        <f t="shared" si="42"/>
        <v>0.61672908680947</v>
      </c>
      <c r="AI13" s="49">
        <f t="shared" si="42"/>
        <v>0.5696603156708</v>
      </c>
      <c r="AJ13" s="49">
        <f t="shared" si="42"/>
        <v>0.621689627959414</v>
      </c>
      <c r="AK13" s="49">
        <f t="shared" si="42"/>
        <v>0.74564678692221</v>
      </c>
      <c r="AL13" s="49">
        <f t="shared" si="42"/>
        <v>0.805511499436302</v>
      </c>
      <c r="AM13" s="49">
        <f t="shared" si="42"/>
        <v>0.569998534385569</v>
      </c>
      <c r="AN13" s="49">
        <f t="shared" si="42"/>
        <v>0.439051521984216</v>
      </c>
      <c r="AO13" s="49">
        <f t="shared" si="42"/>
        <v>0.318025591882751</v>
      </c>
      <c r="AP13" s="49">
        <f t="shared" si="42"/>
        <v>0.608217249154453</v>
      </c>
      <c r="AQ13" s="49">
        <f t="shared" si="42"/>
        <v>0.714023337091319</v>
      </c>
      <c r="AR13" s="49">
        <f t="shared" si="42"/>
        <v>0.567349154453213</v>
      </c>
      <c r="AS13" s="49">
        <f t="shared" si="42"/>
        <v>0.715263472378805</v>
      </c>
      <c r="AT13" s="49">
        <f t="shared" si="42"/>
        <v>0.736063923337091</v>
      </c>
      <c r="AU13" s="49">
        <f>SUM(AG13:AT13)</f>
        <v>8.36430868094701</v>
      </c>
      <c r="AV13" s="50"/>
      <c r="AW13" s="49">
        <f t="shared" ref="AW13:BJ13" si="43">AG13/$AU$14</f>
        <v>0.00955482203564057</v>
      </c>
      <c r="AX13" s="49">
        <f t="shared" si="43"/>
        <v>0.0174817891950705</v>
      </c>
      <c r="AY13" s="49">
        <f t="shared" si="43"/>
        <v>0.0161475788386657</v>
      </c>
      <c r="AZ13" s="49">
        <f t="shared" si="43"/>
        <v>0.0176224005859251</v>
      </c>
      <c r="BA13" s="49">
        <f t="shared" si="43"/>
        <v>0.0211360875005767</v>
      </c>
      <c r="BB13" s="49">
        <f t="shared" si="43"/>
        <v>0.0228330113311178</v>
      </c>
      <c r="BC13" s="49">
        <f t="shared" si="43"/>
        <v>0.0161571659789513</v>
      </c>
      <c r="BD13" s="49">
        <f t="shared" si="43"/>
        <v>0.0124453448317318</v>
      </c>
      <c r="BE13" s="49">
        <f t="shared" si="43"/>
        <v>0.00901474646622163</v>
      </c>
      <c r="BF13" s="49">
        <f t="shared" si="43"/>
        <v>0.0172405128312176</v>
      </c>
      <c r="BG13" s="49">
        <f t="shared" si="43"/>
        <v>0.0202396898838784</v>
      </c>
      <c r="BH13" s="49">
        <f t="shared" si="43"/>
        <v>0.0160820667133812</v>
      </c>
      <c r="BI13" s="49">
        <f t="shared" si="43"/>
        <v>0.020274842731592</v>
      </c>
      <c r="BJ13" s="49">
        <f t="shared" si="43"/>
        <v>0.0208644518591529</v>
      </c>
      <c r="BK13" s="49"/>
      <c r="BL13" s="49">
        <f t="shared" ref="BL13:BY13" si="44">AW13*LN(AW13)</f>
        <v>-0.0444366999563355</v>
      </c>
      <c r="BM13" s="49">
        <f t="shared" si="44"/>
        <v>-0.0707417304903476</v>
      </c>
      <c r="BN13" s="49">
        <f t="shared" si="44"/>
        <v>-0.0666246706205222</v>
      </c>
      <c r="BO13" s="49">
        <f t="shared" si="44"/>
        <v>-0.0711695525488338</v>
      </c>
      <c r="BP13" s="49">
        <f t="shared" si="44"/>
        <v>-0.0815170998689893</v>
      </c>
      <c r="BQ13" s="49">
        <f t="shared" si="44"/>
        <v>-0.0862984605927378</v>
      </c>
      <c r="BR13" s="49">
        <f t="shared" si="44"/>
        <v>-0.0666546370332839</v>
      </c>
      <c r="BS13" s="49">
        <f t="shared" si="44"/>
        <v>-0.0545903680365899</v>
      </c>
      <c r="BT13" s="49">
        <f t="shared" si="44"/>
        <v>-0.0424494814560475</v>
      </c>
      <c r="BU13" s="49">
        <f t="shared" si="44"/>
        <v>-0.0700049862811076</v>
      </c>
      <c r="BV13" s="49">
        <f t="shared" si="44"/>
        <v>-0.0789370119871384</v>
      </c>
      <c r="BW13" s="49">
        <f t="shared" si="44"/>
        <v>-0.0664197476149674</v>
      </c>
      <c r="BX13" s="49">
        <f t="shared" si="44"/>
        <v>-0.0790389285942097</v>
      </c>
      <c r="BY13" s="49">
        <f t="shared" si="44"/>
        <v>-0.0807393453742315</v>
      </c>
      <c r="BZ13" s="49">
        <f>SUM(BL13:BY13)</f>
        <v>-0.959622720455342</v>
      </c>
      <c r="CA13" s="51" t="s">
        <v>27</v>
      </c>
      <c r="CB13" s="51" t="s">
        <v>28</v>
      </c>
      <c r="CC13" s="48" t="s">
        <v>29</v>
      </c>
      <c r="CD13" s="51" t="s">
        <v>30</v>
      </c>
      <c r="CE13" s="51" t="s">
        <v>31</v>
      </c>
      <c r="CF13" s="49">
        <f t="shared" ref="CF13:CS13" si="45">AW13*$CD$14</f>
        <v>0.00190886192633111</v>
      </c>
      <c r="CG13" s="49">
        <f t="shared" si="45"/>
        <v>0.00349251107703959</v>
      </c>
      <c r="CH13" s="49">
        <f t="shared" si="45"/>
        <v>0.00322596259067765</v>
      </c>
      <c r="CI13" s="49">
        <f t="shared" si="45"/>
        <v>0.00352060241452444</v>
      </c>
      <c r="CJ13" s="49">
        <f t="shared" si="45"/>
        <v>0.00422256663190157</v>
      </c>
      <c r="CK13" s="49">
        <f t="shared" si="45"/>
        <v>0.00456157800018466</v>
      </c>
      <c r="CL13" s="49">
        <f t="shared" si="45"/>
        <v>0.00322787790914252</v>
      </c>
      <c r="CM13" s="49">
        <f t="shared" si="45"/>
        <v>0.00248633044349129</v>
      </c>
      <c r="CN13" s="49">
        <f t="shared" si="45"/>
        <v>0.00180096565280975</v>
      </c>
      <c r="CO13" s="49">
        <f t="shared" si="45"/>
        <v>0.00344430889567354</v>
      </c>
      <c r="CP13" s="49">
        <f t="shared" si="45"/>
        <v>0.00404348435543564</v>
      </c>
      <c r="CQ13" s="49">
        <f t="shared" si="45"/>
        <v>0.00321287458116766</v>
      </c>
      <c r="CR13" s="49">
        <f t="shared" si="45"/>
        <v>0.00405050718980685</v>
      </c>
      <c r="CS13" s="49">
        <f t="shared" si="45"/>
        <v>0.00416829927539674</v>
      </c>
      <c r="CT13" s="59">
        <v>2015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35.2783733934611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-3.94510486671186</v>
      </c>
      <c r="CA14" s="49">
        <f>-1/(LN(560))</f>
        <v>-0.158029391597474</v>
      </c>
      <c r="CB14" s="49">
        <f>BZ14*CA14</f>
        <v>0.623442521874708</v>
      </c>
      <c r="CC14" s="50">
        <f>1-CB14</f>
        <v>0.376557478125292</v>
      </c>
      <c r="CD14" s="49">
        <f>CC14/(CC9+CC14+CC19+CC24+CC30)</f>
        <v>0.199779956048458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3" t="s">
        <v>155</v>
      </c>
      <c r="B15" s="40">
        <v>13.147</v>
      </c>
      <c r="C15" s="40">
        <v>12.502</v>
      </c>
      <c r="D15" s="40">
        <v>10.598</v>
      </c>
      <c r="E15" s="40">
        <v>13.617</v>
      </c>
      <c r="F15" s="40">
        <v>14.444</v>
      </c>
      <c r="G15" s="40">
        <v>14.873</v>
      </c>
      <c r="H15" s="40">
        <v>13.858</v>
      </c>
      <c r="I15" s="40">
        <v>14.433</v>
      </c>
      <c r="J15" s="40">
        <v>14.169</v>
      </c>
      <c r="K15" s="40">
        <v>11.912</v>
      </c>
      <c r="L15" s="40">
        <v>12.699</v>
      </c>
      <c r="M15" s="40">
        <v>13.301</v>
      </c>
      <c r="N15" s="40">
        <v>11.372</v>
      </c>
      <c r="O15" s="40">
        <v>10.667</v>
      </c>
      <c r="Q15" s="50"/>
      <c r="R15" s="49">
        <f>(B15-MIN($B$15:$O$18)/(MAX($B$15:$O$18)-MIN($B$15:$O$18)))</f>
        <v>13.0349986065145</v>
      </c>
      <c r="S15" s="49">
        <f>(C15-MIN($B$15:$O$18)/(MAX($B$15:$O$18)-MIN($B$15:$O$18)))</f>
        <v>12.3899986065145</v>
      </c>
      <c r="T15" s="49">
        <f>(D15-MIN($B$15:$O$18)/(MAX($B$15:$O$18)-MIN($B$15:$O$18)))</f>
        <v>10.4859986065145</v>
      </c>
      <c r="U15" s="49">
        <f>(E15-MIN($B$15:$O$18)/(MAX($B$15:$O$18)-MIN($B$15:$O$18)))</f>
        <v>13.5049986065145</v>
      </c>
      <c r="V15" s="49">
        <f>(F15-MIN($B$15:$O$18)/(MAX($B$15:$O$18)-MIN($B$15:$O$18)))</f>
        <v>14.3319986065145</v>
      </c>
      <c r="W15" s="49">
        <f>(G15-MIN($B$15:$O$18)/(MAX($B$15:$O$18)-MIN($B$15:$O$18)))</f>
        <v>14.7609986065145</v>
      </c>
      <c r="X15" s="49">
        <f>(H15-MIN($B$15:$O$18)/(MAX($B$15:$O$18)-MIN($B$15:$O$18)))</f>
        <v>13.7459986065145</v>
      </c>
      <c r="Y15" s="49">
        <f>(I15-MIN($B$15:$O$18)/(MAX($B$15:$O$18)-MIN($B$15:$O$18)))</f>
        <v>14.3209986065145</v>
      </c>
      <c r="Z15" s="49">
        <f>(J15-MIN($B$15:$O$18)/(MAX($B$15:$O$18)-MIN($B$15:$O$18)))</f>
        <v>14.0569986065145</v>
      </c>
      <c r="AA15" s="49">
        <f>(K15-MIN($B$15:$O$18)/(MAX($B$15:$O$18)-MIN($B$15:$O$18)))</f>
        <v>11.7999986065145</v>
      </c>
      <c r="AB15" s="49">
        <f>(L15-MIN($B$15:$O$18)/(MAX($B$15:$O$18)-MIN($B$15:$O$18)))</f>
        <v>12.5869986065145</v>
      </c>
      <c r="AC15" s="49">
        <f>(M15-MIN($B$15:$O$18)/(MAX($B$15:$O$18)-MIN($B$15:$O$18)))</f>
        <v>13.1889986065145</v>
      </c>
      <c r="AD15" s="49">
        <f>(N15-MIN($B$15:$O$18)/(MAX($B$15:$O$18)-MIN($B$15:$O$18)))</f>
        <v>11.2599986065145</v>
      </c>
      <c r="AE15" s="49">
        <f>(O15-MIN($B$15:$O$18)/(MAX($B$15:$O$18)-MIN($B$15:$O$18)))</f>
        <v>10.5549986065145</v>
      </c>
      <c r="AF15" s="50"/>
      <c r="AG15" s="49">
        <f t="shared" ref="AG15:AT15" si="46">R15+0.0001</f>
        <v>13.0350986065145</v>
      </c>
      <c r="AH15" s="49">
        <f t="shared" si="46"/>
        <v>12.3900986065145</v>
      </c>
      <c r="AI15" s="49">
        <f t="shared" si="46"/>
        <v>10.4860986065145</v>
      </c>
      <c r="AJ15" s="49">
        <f t="shared" si="46"/>
        <v>13.5050986065145</v>
      </c>
      <c r="AK15" s="49">
        <f t="shared" si="46"/>
        <v>14.3320986065145</v>
      </c>
      <c r="AL15" s="49">
        <f t="shared" si="46"/>
        <v>14.7610986065145</v>
      </c>
      <c r="AM15" s="49">
        <f t="shared" si="46"/>
        <v>13.7460986065145</v>
      </c>
      <c r="AN15" s="49">
        <f t="shared" si="46"/>
        <v>14.3210986065145</v>
      </c>
      <c r="AO15" s="49">
        <f t="shared" si="46"/>
        <v>14.0570986065145</v>
      </c>
      <c r="AP15" s="49">
        <f t="shared" si="46"/>
        <v>11.8000986065145</v>
      </c>
      <c r="AQ15" s="49">
        <f t="shared" si="46"/>
        <v>12.5870986065145</v>
      </c>
      <c r="AR15" s="49">
        <f t="shared" si="46"/>
        <v>13.1890986065145</v>
      </c>
      <c r="AS15" s="49">
        <f t="shared" si="46"/>
        <v>11.2600986065145</v>
      </c>
      <c r="AT15" s="49">
        <f t="shared" si="46"/>
        <v>10.5550986065145</v>
      </c>
      <c r="AU15" s="49">
        <f>SUM(AG15:AT15)</f>
        <v>180.025380491204</v>
      </c>
      <c r="AV15" s="50"/>
      <c r="AW15" s="49">
        <f t="shared" ref="AW15:BJ15" si="47">AG15/$AU$19</f>
        <v>0.00875817207487352</v>
      </c>
      <c r="AX15" s="49">
        <f t="shared" si="47"/>
        <v>0.00832480205146072</v>
      </c>
      <c r="AY15" s="49">
        <f t="shared" si="47"/>
        <v>0.00704552061800649</v>
      </c>
      <c r="AZ15" s="49">
        <f t="shared" si="47"/>
        <v>0.00907396108418208</v>
      </c>
      <c r="BA15" s="49">
        <f t="shared" si="47"/>
        <v>0.0096296153622633</v>
      </c>
      <c r="BB15" s="49">
        <f t="shared" si="47"/>
        <v>0.009917856819696</v>
      </c>
      <c r="BC15" s="49">
        <f t="shared" si="47"/>
        <v>0.00923588693789136</v>
      </c>
      <c r="BD15" s="49">
        <f t="shared" si="47"/>
        <v>0.00962222455566246</v>
      </c>
      <c r="BE15" s="49">
        <f t="shared" si="47"/>
        <v>0.00944484519724234</v>
      </c>
      <c r="BF15" s="49">
        <f t="shared" si="47"/>
        <v>0.00792838606105211</v>
      </c>
      <c r="BG15" s="49">
        <f t="shared" si="47"/>
        <v>0.00845716467876664</v>
      </c>
      <c r="BH15" s="49">
        <f t="shared" si="47"/>
        <v>0.00886164336728526</v>
      </c>
      <c r="BI15" s="49">
        <f t="shared" si="47"/>
        <v>0.00756556464610185</v>
      </c>
      <c r="BJ15" s="49">
        <f t="shared" si="47"/>
        <v>0.00709188113213902</v>
      </c>
      <c r="BK15" s="49"/>
      <c r="BL15" s="49">
        <f t="shared" ref="BL15:BY15" si="48">AW15*LN(AW15)</f>
        <v>-0.0414941879471176</v>
      </c>
      <c r="BM15" s="49">
        <f t="shared" si="48"/>
        <v>-0.0398634479950786</v>
      </c>
      <c r="BN15" s="49">
        <f t="shared" si="48"/>
        <v>-0.0349131138589931</v>
      </c>
      <c r="BO15" s="49">
        <f t="shared" si="48"/>
        <v>-0.0426689081151417</v>
      </c>
      <c r="BP15" s="49">
        <f t="shared" si="48"/>
        <v>-0.0447094566783041</v>
      </c>
      <c r="BQ15" s="49">
        <f t="shared" si="48"/>
        <v>-0.0457552234125815</v>
      </c>
      <c r="BR15" s="49">
        <f t="shared" si="48"/>
        <v>-0.0432669774402744</v>
      </c>
      <c r="BS15" s="49">
        <f t="shared" si="48"/>
        <v>-0.0446825297833035</v>
      </c>
      <c r="BT15" s="49">
        <f t="shared" si="48"/>
        <v>-0.0440345711227512</v>
      </c>
      <c r="BU15" s="49">
        <f t="shared" si="48"/>
        <v>-0.0383520277766438</v>
      </c>
      <c r="BV15" s="49">
        <f t="shared" si="48"/>
        <v>-0.0403638591930741</v>
      </c>
      <c r="BW15" s="49">
        <f t="shared" si="48"/>
        <v>-0.041880330814048</v>
      </c>
      <c r="BX15" s="49">
        <f t="shared" si="48"/>
        <v>-0.0369513396688921</v>
      </c>
      <c r="BY15" s="49">
        <f t="shared" si="48"/>
        <v>-0.0350963343363759</v>
      </c>
      <c r="BZ15" s="49">
        <f>SUM(BL15:BY15)</f>
        <v>-0.574032308142579</v>
      </c>
      <c r="CA15" s="49"/>
      <c r="CB15" s="49"/>
      <c r="CC15" s="50"/>
      <c r="CD15" s="49"/>
      <c r="CE15" s="49"/>
      <c r="CF15" s="49">
        <f t="shared" ref="CF15:CS15" si="49">AW15*$CD$19</f>
        <v>0.0018655704256909</v>
      </c>
      <c r="CG15" s="49">
        <f t="shared" si="49"/>
        <v>0.00177325866335645</v>
      </c>
      <c r="CH15" s="49">
        <f t="shared" si="49"/>
        <v>0.00150076006570562</v>
      </c>
      <c r="CI15" s="49">
        <f t="shared" si="49"/>
        <v>0.00193283636103538</v>
      </c>
      <c r="CJ15" s="49">
        <f t="shared" si="49"/>
        <v>0.00205119578343939</v>
      </c>
      <c r="CK15" s="49">
        <f t="shared" si="49"/>
        <v>0.00211259383931764</v>
      </c>
      <c r="CL15" s="49">
        <f t="shared" si="49"/>
        <v>0.00196732804277584</v>
      </c>
      <c r="CM15" s="49">
        <f t="shared" si="49"/>
        <v>0.0020496214743143</v>
      </c>
      <c r="CN15" s="49">
        <f t="shared" si="49"/>
        <v>0.0020118380553123</v>
      </c>
      <c r="CO15" s="49">
        <f t="shared" si="49"/>
        <v>0.00168881844664742</v>
      </c>
      <c r="CP15" s="49">
        <f t="shared" si="49"/>
        <v>0.00180145310859658</v>
      </c>
      <c r="CQ15" s="49">
        <f t="shared" si="49"/>
        <v>0.00188761075344207</v>
      </c>
      <c r="CR15" s="49">
        <f t="shared" si="49"/>
        <v>0.00161153418050696</v>
      </c>
      <c r="CS15" s="49">
        <f t="shared" si="49"/>
        <v>0.00151063527749024</v>
      </c>
      <c r="CT15" s="59">
        <v>2015</v>
      </c>
    </row>
    <row r="16" ht="22.5" customHeight="1" spans="1:98">
      <c r="A16" s="43" t="s">
        <v>156</v>
      </c>
      <c r="B16" s="40">
        <v>23.21</v>
      </c>
      <c r="C16" s="40">
        <v>19.26</v>
      </c>
      <c r="D16" s="40">
        <v>20.17</v>
      </c>
      <c r="E16" s="40">
        <v>30.04</v>
      </c>
      <c r="F16" s="40">
        <v>27.91</v>
      </c>
      <c r="G16" s="40">
        <v>59.09</v>
      </c>
      <c r="H16" s="40">
        <v>29.77</v>
      </c>
      <c r="I16" s="40">
        <v>24.96</v>
      </c>
      <c r="J16" s="40">
        <v>24.1</v>
      </c>
      <c r="K16" s="40">
        <v>32.67</v>
      </c>
      <c r="L16" s="40">
        <v>31.49</v>
      </c>
      <c r="M16" s="40">
        <v>36.2</v>
      </c>
      <c r="N16" s="40">
        <v>19</v>
      </c>
      <c r="O16" s="40">
        <v>18.29</v>
      </c>
      <c r="Q16" s="50"/>
      <c r="R16" s="49">
        <f>(B16-MIN($B$15:$O$18)/(MAX($B$15:$O$18)-MIN($B$15:$O$18)))</f>
        <v>23.0979986065145</v>
      </c>
      <c r="S16" s="49">
        <f>(C16-MIN($B$15:$O$18)/(MAX($B$15:$O$18)-MIN($B$15:$O$18)))</f>
        <v>19.1479986065145</v>
      </c>
      <c r="T16" s="49">
        <f>(D16-MIN($B$15:$O$18)/(MAX($B$15:$O$18)-MIN($B$15:$O$18)))</f>
        <v>20.0579986065145</v>
      </c>
      <c r="U16" s="49">
        <f>(E16-MIN($B$15:$O$18)/(MAX($B$15:$O$18)-MIN($B$15:$O$18)))</f>
        <v>29.9279986065145</v>
      </c>
      <c r="V16" s="49">
        <f>(F16-MIN($B$15:$O$18)/(MAX($B$15:$O$18)-MIN($B$15:$O$18)))</f>
        <v>27.7979986065145</v>
      </c>
      <c r="W16" s="49">
        <f>(G16-MIN($B$15:$O$18)/(MAX($B$15:$O$18)-MIN($B$15:$O$18)))</f>
        <v>58.9779986065145</v>
      </c>
      <c r="X16" s="49">
        <f>(H16-MIN($B$15:$O$18)/(MAX($B$15:$O$18)-MIN($B$15:$O$18)))</f>
        <v>29.6579986065145</v>
      </c>
      <c r="Y16" s="49">
        <f>(I16-MIN($B$15:$O$18)/(MAX($B$15:$O$18)-MIN($B$15:$O$18)))</f>
        <v>24.8479986065145</v>
      </c>
      <c r="Z16" s="49">
        <f>(J16-MIN($B$15:$O$18)/(MAX($B$15:$O$18)-MIN($B$15:$O$18)))</f>
        <v>23.9879986065145</v>
      </c>
      <c r="AA16" s="49">
        <f>(K16-MIN($B$15:$O$18)/(MAX($B$15:$O$18)-MIN($B$15:$O$18)))</f>
        <v>32.5579986065145</v>
      </c>
      <c r="AB16" s="49">
        <f>(L16-MIN($B$15:$O$18)/(MAX($B$15:$O$18)-MIN($B$15:$O$18)))</f>
        <v>31.3779986065145</v>
      </c>
      <c r="AC16" s="49">
        <f>(M16-MIN($B$15:$O$18)/(MAX($B$15:$O$18)-MIN($B$15:$O$18)))</f>
        <v>36.0879986065145</v>
      </c>
      <c r="AD16" s="49">
        <f>(N16-MIN($B$15:$O$18)/(MAX($B$15:$O$18)-MIN($B$15:$O$18)))</f>
        <v>18.8879986065145</v>
      </c>
      <c r="AE16" s="49">
        <f>(O16-MIN($B$15:$O$18)/(MAX($B$15:$O$18)-MIN($B$15:$O$18)))</f>
        <v>18.1779986065145</v>
      </c>
      <c r="AF16" s="50"/>
      <c r="AG16" s="49">
        <f t="shared" ref="AG16:AT16" si="50">R16+0.0001</f>
        <v>23.0980986065145</v>
      </c>
      <c r="AH16" s="49">
        <f t="shared" si="50"/>
        <v>19.1480986065145</v>
      </c>
      <c r="AI16" s="49">
        <f t="shared" si="50"/>
        <v>20.0580986065145</v>
      </c>
      <c r="AJ16" s="49">
        <f t="shared" si="50"/>
        <v>29.9280986065145</v>
      </c>
      <c r="AK16" s="49">
        <f t="shared" si="50"/>
        <v>27.7980986065145</v>
      </c>
      <c r="AL16" s="49">
        <f t="shared" si="50"/>
        <v>58.9780986065145</v>
      </c>
      <c r="AM16" s="49">
        <f t="shared" si="50"/>
        <v>29.6580986065145</v>
      </c>
      <c r="AN16" s="49">
        <f t="shared" si="50"/>
        <v>24.8480986065145</v>
      </c>
      <c r="AO16" s="49">
        <f t="shared" si="50"/>
        <v>23.9880986065145</v>
      </c>
      <c r="AP16" s="49">
        <f t="shared" si="50"/>
        <v>32.5580986065145</v>
      </c>
      <c r="AQ16" s="49">
        <f t="shared" si="50"/>
        <v>31.3780986065145</v>
      </c>
      <c r="AR16" s="49">
        <f t="shared" si="50"/>
        <v>36.0880986065145</v>
      </c>
      <c r="AS16" s="49">
        <f t="shared" si="50"/>
        <v>18.8880986065145</v>
      </c>
      <c r="AT16" s="49">
        <f t="shared" si="50"/>
        <v>18.1780986065145</v>
      </c>
      <c r="AU16" s="49">
        <f>SUM(AG16:AT16)</f>
        <v>394.593380491204</v>
      </c>
      <c r="AV16" s="50"/>
      <c r="AW16" s="49">
        <f t="shared" ref="AW16:BJ16" si="51">AG16/$AU$19</f>
        <v>0.0155194163316224</v>
      </c>
      <c r="AX16" s="49">
        <f t="shared" si="51"/>
        <v>0.0128654448704122</v>
      </c>
      <c r="AY16" s="49">
        <f t="shared" si="51"/>
        <v>0.0134768661437543</v>
      </c>
      <c r="AZ16" s="49">
        <f t="shared" si="51"/>
        <v>0.020108435339234</v>
      </c>
      <c r="BA16" s="49">
        <f t="shared" si="51"/>
        <v>0.018677306424708</v>
      </c>
      <c r="BB16" s="49">
        <f t="shared" si="51"/>
        <v>0.0396268836805394</v>
      </c>
      <c r="BC16" s="49">
        <f t="shared" si="51"/>
        <v>0.0199270246317589</v>
      </c>
      <c r="BD16" s="49">
        <f t="shared" si="51"/>
        <v>0.0166952264726649</v>
      </c>
      <c r="BE16" s="49">
        <f t="shared" si="51"/>
        <v>0.0161173997747812</v>
      </c>
      <c r="BF16" s="49">
        <f t="shared" si="51"/>
        <v>0.0218755100083436</v>
      </c>
      <c r="BG16" s="49">
        <f t="shared" si="51"/>
        <v>0.0210826780275263</v>
      </c>
      <c r="BH16" s="49">
        <f t="shared" si="51"/>
        <v>0.0242472870357036</v>
      </c>
      <c r="BI16" s="49">
        <f t="shared" si="51"/>
        <v>0.0126907530780288</v>
      </c>
      <c r="BJ16" s="49">
        <f t="shared" si="51"/>
        <v>0.0122137101065201</v>
      </c>
      <c r="BK16" s="49"/>
      <c r="BL16" s="49">
        <f t="shared" ref="BL16:BY16" si="52">AW16*LN(AW16)</f>
        <v>-0.064648664174175</v>
      </c>
      <c r="BM16" s="49">
        <f t="shared" si="52"/>
        <v>-0.0560059865314607</v>
      </c>
      <c r="BN16" s="49">
        <f t="shared" si="52"/>
        <v>-0.0580419067677969</v>
      </c>
      <c r="BO16" s="49">
        <f t="shared" si="52"/>
        <v>-0.0785559328852612</v>
      </c>
      <c r="BP16" s="49">
        <f t="shared" si="52"/>
        <v>-0.0743440106250434</v>
      </c>
      <c r="BQ16" s="49">
        <f t="shared" si="52"/>
        <v>-0.127925388580087</v>
      </c>
      <c r="BR16" s="49">
        <f t="shared" si="52"/>
        <v>-0.0780278208600834</v>
      </c>
      <c r="BS16" s="49">
        <f t="shared" si="52"/>
        <v>-0.0683274254615134</v>
      </c>
      <c r="BT16" s="49">
        <f t="shared" si="52"/>
        <v>-0.0665303030955373</v>
      </c>
      <c r="BU16" s="49">
        <f t="shared" si="52"/>
        <v>-0.0836166767195393</v>
      </c>
      <c r="BV16" s="49">
        <f t="shared" si="52"/>
        <v>-0.0813644535695473</v>
      </c>
      <c r="BW16" s="49">
        <f t="shared" si="52"/>
        <v>-0.0901865849233065</v>
      </c>
      <c r="BX16" s="49">
        <f t="shared" si="52"/>
        <v>-0.0554190168021209</v>
      </c>
      <c r="BY16" s="49">
        <f t="shared" si="52"/>
        <v>-0.0538037890924994</v>
      </c>
      <c r="BZ16" s="49">
        <f>SUM(BL16:BY16)</f>
        <v>-1.03679796008797</v>
      </c>
      <c r="CA16" s="49"/>
      <c r="CB16" s="49"/>
      <c r="CC16" s="50"/>
      <c r="CD16" s="49"/>
      <c r="CE16" s="49"/>
      <c r="CF16" s="49">
        <f t="shared" ref="CF16:CS16" si="53">AW16*$CD$19</f>
        <v>0.00330577703711961</v>
      </c>
      <c r="CG16" s="49">
        <f t="shared" si="53"/>
        <v>0.00274045694220324</v>
      </c>
      <c r="CH16" s="49">
        <f t="shared" si="53"/>
        <v>0.00287069524255107</v>
      </c>
      <c r="CI16" s="49">
        <f t="shared" si="53"/>
        <v>0.00428327988478513</v>
      </c>
      <c r="CJ16" s="49">
        <f t="shared" si="53"/>
        <v>0.00397843639056441</v>
      </c>
      <c r="CK16" s="49">
        <f t="shared" si="53"/>
        <v>0.00844088716511945</v>
      </c>
      <c r="CL16" s="49">
        <f t="shared" si="53"/>
        <v>0.0042446377517149</v>
      </c>
      <c r="CM16" s="49">
        <f t="shared" si="53"/>
        <v>0.00355623530701927</v>
      </c>
      <c r="CN16" s="49">
        <f t="shared" si="53"/>
        <v>0.00343315295724001</v>
      </c>
      <c r="CO16" s="49">
        <f t="shared" si="53"/>
        <v>0.00465968288469148</v>
      </c>
      <c r="CP16" s="49">
        <f t="shared" si="53"/>
        <v>0.00449080245127342</v>
      </c>
      <c r="CQ16" s="49">
        <f t="shared" si="53"/>
        <v>0.00516489299483193</v>
      </c>
      <c r="CR16" s="49">
        <f t="shared" si="53"/>
        <v>0.00270324599924672</v>
      </c>
      <c r="CS16" s="49">
        <f t="shared" si="53"/>
        <v>0.00260163150117315</v>
      </c>
      <c r="CT16" s="59">
        <v>2015</v>
      </c>
    </row>
    <row r="17" ht="22.5" customHeight="1" spans="1:98">
      <c r="A17" s="43" t="s">
        <v>157</v>
      </c>
      <c r="B17" s="40">
        <v>9.5</v>
      </c>
      <c r="C17" s="40">
        <v>14.04</v>
      </c>
      <c r="D17" s="40">
        <v>11.77</v>
      </c>
      <c r="E17" s="40">
        <v>9.19</v>
      </c>
      <c r="F17" s="40">
        <v>10.04</v>
      </c>
      <c r="G17" s="40">
        <v>9.85</v>
      </c>
      <c r="H17" s="40">
        <v>7.47</v>
      </c>
      <c r="I17" s="40">
        <v>6.43</v>
      </c>
      <c r="J17" s="40">
        <v>7.34</v>
      </c>
      <c r="K17" s="40">
        <v>12.22</v>
      </c>
      <c r="L17" s="40">
        <v>9.66</v>
      </c>
      <c r="M17" s="40">
        <v>9.46</v>
      </c>
      <c r="N17" s="40">
        <v>9.5</v>
      </c>
      <c r="O17" s="40">
        <v>12.81</v>
      </c>
      <c r="Q17" s="50"/>
      <c r="R17" s="49">
        <f>(B17-MIN($B$15:$O$18)/(MAX($B$15:$O$18)-MIN($B$15:$O$18)))</f>
        <v>9.38799860651454</v>
      </c>
      <c r="S17" s="49">
        <f>(C17-MIN($B$15:$O$18)/(MAX($B$15:$O$18)-MIN($B$15:$O$18)))</f>
        <v>13.9279986065145</v>
      </c>
      <c r="T17" s="49">
        <f>(D17-MIN($B$15:$O$18)/(MAX($B$15:$O$18)-MIN($B$15:$O$18)))</f>
        <v>11.6579986065145</v>
      </c>
      <c r="U17" s="49">
        <f>(E17-MIN($B$15:$O$18)/(MAX($B$15:$O$18)-MIN($B$15:$O$18)))</f>
        <v>9.07799860651454</v>
      </c>
      <c r="V17" s="49">
        <f>(F17-MIN($B$15:$O$18)/(MAX($B$15:$O$18)-MIN($B$15:$O$18)))</f>
        <v>9.92799860651454</v>
      </c>
      <c r="W17" s="49">
        <f>(G17-MIN($B$15:$O$18)/(MAX($B$15:$O$18)-MIN($B$15:$O$18)))</f>
        <v>9.73799860651454</v>
      </c>
      <c r="X17" s="49">
        <f>(H17-MIN($B$15:$O$18)/(MAX($B$15:$O$18)-MIN($B$15:$O$18)))</f>
        <v>7.35799860651454</v>
      </c>
      <c r="Y17" s="49">
        <f>(I17-MIN($B$15:$O$18)/(MAX($B$15:$O$18)-MIN($B$15:$O$18)))</f>
        <v>6.31799860651454</v>
      </c>
      <c r="Z17" s="49">
        <f>(J17-MIN($B$15:$O$18)/(MAX($B$15:$O$18)-MIN($B$15:$O$18)))</f>
        <v>7.22799860651454</v>
      </c>
      <c r="AA17" s="49">
        <f>(K17-MIN($B$15:$O$18)/(MAX($B$15:$O$18)-MIN($B$15:$O$18)))</f>
        <v>12.1079986065145</v>
      </c>
      <c r="AB17" s="49">
        <f>(L17-MIN($B$15:$O$18)/(MAX($B$15:$O$18)-MIN($B$15:$O$18)))</f>
        <v>9.54799860651454</v>
      </c>
      <c r="AC17" s="49">
        <f>(M17-MIN($B$15:$O$18)/(MAX($B$15:$O$18)-MIN($B$15:$O$18)))</f>
        <v>9.34799860651455</v>
      </c>
      <c r="AD17" s="49">
        <f>(N17-MIN($B$15:$O$18)/(MAX($B$15:$O$18)-MIN($B$15:$O$18)))</f>
        <v>9.38799860651454</v>
      </c>
      <c r="AE17" s="49">
        <f>(O17-MIN($B$15:$O$18)/(MAX($B$15:$O$18)-MIN($B$15:$O$18)))</f>
        <v>12.6979986065145</v>
      </c>
      <c r="AF17" s="50"/>
      <c r="AG17" s="49">
        <f t="shared" ref="AG17:AT17" si="54">R17+0.0001</f>
        <v>9.38809860651454</v>
      </c>
      <c r="AH17" s="49">
        <f t="shared" si="54"/>
        <v>13.9280986065145</v>
      </c>
      <c r="AI17" s="49">
        <f t="shared" si="54"/>
        <v>11.6580986065145</v>
      </c>
      <c r="AJ17" s="49">
        <f t="shared" si="54"/>
        <v>9.07809860651454</v>
      </c>
      <c r="AK17" s="49">
        <f t="shared" si="54"/>
        <v>9.92809860651454</v>
      </c>
      <c r="AL17" s="49">
        <f t="shared" si="54"/>
        <v>9.73809860651454</v>
      </c>
      <c r="AM17" s="49">
        <f t="shared" si="54"/>
        <v>7.35809860651454</v>
      </c>
      <c r="AN17" s="49">
        <f t="shared" si="54"/>
        <v>6.31809860651454</v>
      </c>
      <c r="AO17" s="49">
        <f t="shared" si="54"/>
        <v>7.22809860651454</v>
      </c>
      <c r="AP17" s="49">
        <f t="shared" si="54"/>
        <v>12.1080986065145</v>
      </c>
      <c r="AQ17" s="49">
        <f t="shared" si="54"/>
        <v>9.54809860651454</v>
      </c>
      <c r="AR17" s="49">
        <f t="shared" si="54"/>
        <v>9.34809860651455</v>
      </c>
      <c r="AS17" s="49">
        <f t="shared" si="54"/>
        <v>9.38809860651454</v>
      </c>
      <c r="AT17" s="49">
        <f t="shared" si="54"/>
        <v>12.6980986065145</v>
      </c>
      <c r="AU17" s="49">
        <f>SUM(AG17:AT17)</f>
        <v>137.713380491204</v>
      </c>
      <c r="AV17" s="50"/>
      <c r="AW17" s="49">
        <f t="shared" ref="AW17:BJ17" si="55">AG17/$AU$19</f>
        <v>0.00630778374094097</v>
      </c>
      <c r="AX17" s="49">
        <f t="shared" si="55"/>
        <v>0.00935817119255978</v>
      </c>
      <c r="AY17" s="49">
        <f t="shared" si="55"/>
        <v>0.00783297746675037</v>
      </c>
      <c r="AZ17" s="49">
        <f t="shared" si="55"/>
        <v>0.00609949737309915</v>
      </c>
      <c r="BA17" s="49">
        <f t="shared" si="55"/>
        <v>0.00667060515589122</v>
      </c>
      <c r="BB17" s="49">
        <f t="shared" si="55"/>
        <v>0.00654294576914947</v>
      </c>
      <c r="BC17" s="49">
        <f t="shared" si="55"/>
        <v>0.00494384397733168</v>
      </c>
      <c r="BD17" s="49">
        <f t="shared" si="55"/>
        <v>0.00424507680779785</v>
      </c>
      <c r="BE17" s="49">
        <f t="shared" si="55"/>
        <v>0.00485649808113995</v>
      </c>
      <c r="BF17" s="49">
        <f t="shared" si="55"/>
        <v>0.00813532864587558</v>
      </c>
      <c r="BG17" s="49">
        <f t="shared" si="55"/>
        <v>0.00641528638240771</v>
      </c>
      <c r="BH17" s="49">
        <f t="shared" si="55"/>
        <v>0.00628090808057428</v>
      </c>
      <c r="BI17" s="49">
        <f t="shared" si="55"/>
        <v>0.00630778374094097</v>
      </c>
      <c r="BJ17" s="49">
        <f t="shared" si="55"/>
        <v>0.0085317446362842</v>
      </c>
      <c r="BK17" s="49"/>
      <c r="BL17" s="49">
        <f t="shared" ref="BL17:BY17" si="56">AW17*LN(AW17)</f>
        <v>-0.0319550488357991</v>
      </c>
      <c r="BM17" s="49">
        <f t="shared" si="56"/>
        <v>-0.043716747194596</v>
      </c>
      <c r="BN17" s="49">
        <f t="shared" si="56"/>
        <v>-0.0379853394450345</v>
      </c>
      <c r="BO17" s="49">
        <f t="shared" si="56"/>
        <v>-0.0311046851747433</v>
      </c>
      <c r="BP17" s="49">
        <f t="shared" si="56"/>
        <v>-0.0334200299747162</v>
      </c>
      <c r="BQ17" s="49">
        <f t="shared" si="56"/>
        <v>-0.0329068807129298</v>
      </c>
      <c r="BR17" s="49">
        <f t="shared" si="56"/>
        <v>-0.0262498938881194</v>
      </c>
      <c r="BS17" s="49">
        <f t="shared" si="56"/>
        <v>-0.0231865898511168</v>
      </c>
      <c r="BT17" s="49">
        <f t="shared" si="56"/>
        <v>-0.0258726907743176</v>
      </c>
      <c r="BU17" s="49">
        <f t="shared" si="56"/>
        <v>-0.0391434521974174</v>
      </c>
      <c r="BV17" s="49">
        <f t="shared" si="56"/>
        <v>-0.032391240531344</v>
      </c>
      <c r="BW17" s="49">
        <f t="shared" si="56"/>
        <v>-0.0318457158467616</v>
      </c>
      <c r="BX17" s="49">
        <f t="shared" si="56"/>
        <v>-0.0319550488357991</v>
      </c>
      <c r="BY17" s="49">
        <f t="shared" si="56"/>
        <v>-0.0406449021981288</v>
      </c>
      <c r="BZ17" s="49">
        <f>SUM(BL17:BY17)</f>
        <v>-0.462378265460824</v>
      </c>
      <c r="CA17" s="49"/>
      <c r="CB17" s="49"/>
      <c r="CC17" s="50"/>
      <c r="CD17" s="49"/>
      <c r="CE17" s="49"/>
      <c r="CF17" s="49">
        <f t="shared" ref="CF17:CS17" si="57">AW17*$CD$19</f>
        <v>0.00134361539122001</v>
      </c>
      <c r="CG17" s="49">
        <f t="shared" si="57"/>
        <v>0.00199337570284541</v>
      </c>
      <c r="CH17" s="49">
        <f t="shared" si="57"/>
        <v>0.00166849554703271</v>
      </c>
      <c r="CI17" s="49">
        <f t="shared" si="57"/>
        <v>0.00129924849769493</v>
      </c>
      <c r="CJ17" s="49">
        <f t="shared" si="57"/>
        <v>0.00142089965736048</v>
      </c>
      <c r="CK17" s="49">
        <f t="shared" si="57"/>
        <v>0.00139370704519994</v>
      </c>
      <c r="CL17" s="49">
        <f t="shared" si="57"/>
        <v>0.00105308379813641</v>
      </c>
      <c r="CM17" s="49">
        <f t="shared" si="57"/>
        <v>0.000904240026310326</v>
      </c>
      <c r="CN17" s="49">
        <f t="shared" si="57"/>
        <v>0.00103447832665815</v>
      </c>
      <c r="CO17" s="49">
        <f t="shared" si="57"/>
        <v>0.00173289910214976</v>
      </c>
      <c r="CP17" s="49">
        <f t="shared" si="57"/>
        <v>0.00136651443303941</v>
      </c>
      <c r="CQ17" s="49">
        <f t="shared" si="57"/>
        <v>0.00133789063076516</v>
      </c>
      <c r="CR17" s="49">
        <f t="shared" si="57"/>
        <v>0.00134361539122001</v>
      </c>
      <c r="CS17" s="49">
        <f t="shared" si="57"/>
        <v>0.00181733931885879</v>
      </c>
      <c r="CT17" s="59">
        <v>2015</v>
      </c>
    </row>
    <row r="18" ht="22.5" customHeight="1" spans="1:98">
      <c r="A18" s="43" t="s">
        <v>158</v>
      </c>
      <c r="B18" s="40">
        <v>55.11</v>
      </c>
      <c r="C18" s="40">
        <v>57</v>
      </c>
      <c r="D18" s="40">
        <v>63.84</v>
      </c>
      <c r="E18" s="40">
        <v>55.67</v>
      </c>
      <c r="F18" s="40">
        <v>63.61</v>
      </c>
      <c r="G18" s="40">
        <v>51.05</v>
      </c>
      <c r="H18" s="40">
        <v>50.38</v>
      </c>
      <c r="I18" s="40">
        <v>50.02</v>
      </c>
      <c r="J18" s="40">
        <v>51.39</v>
      </c>
      <c r="K18" s="40">
        <v>55.27</v>
      </c>
      <c r="L18" s="40">
        <v>55.19</v>
      </c>
      <c r="M18" s="40">
        <v>54.36</v>
      </c>
      <c r="N18" s="40">
        <v>57.11</v>
      </c>
      <c r="O18" s="40">
        <v>57.57</v>
      </c>
      <c r="Q18" s="50"/>
      <c r="R18" s="49">
        <f>(B18-MIN($B$15:$O$18)/(MAX($B$15:$O$18)-MIN($B$15:$O$18)))</f>
        <v>54.9979986065145</v>
      </c>
      <c r="S18" s="49">
        <f>(C18-MIN($B$15:$O$18)/(MAX($B$15:$O$18)-MIN($B$15:$O$18)))</f>
        <v>56.8879986065145</v>
      </c>
      <c r="T18" s="49">
        <f>(D18-MIN($B$15:$O$18)/(MAX($B$15:$O$18)-MIN($B$15:$O$18)))</f>
        <v>63.7279986065145</v>
      </c>
      <c r="U18" s="49">
        <f>(E18-MIN($B$15:$O$18)/(MAX($B$15:$O$18)-MIN($B$15:$O$18)))</f>
        <v>55.5579986065145</v>
      </c>
      <c r="V18" s="49">
        <f>(F18-MIN($B$15:$O$18)/(MAX($B$15:$O$18)-MIN($B$15:$O$18)))</f>
        <v>63.4979986065145</v>
      </c>
      <c r="W18" s="49">
        <f>(G18-MIN($B$15:$O$18)/(MAX($B$15:$O$18)-MIN($B$15:$O$18)))</f>
        <v>50.9379986065145</v>
      </c>
      <c r="X18" s="49">
        <f>(H18-MIN($B$15:$O$18)/(MAX($B$15:$O$18)-MIN($B$15:$O$18)))</f>
        <v>50.2679986065145</v>
      </c>
      <c r="Y18" s="49">
        <f>(I18-MIN($B$15:$O$18)/(MAX($B$15:$O$18)-MIN($B$15:$O$18)))</f>
        <v>49.9079986065145</v>
      </c>
      <c r="Z18" s="49">
        <f>(J18-MIN($B$15:$O$18)/(MAX($B$15:$O$18)-MIN($B$15:$O$18)))</f>
        <v>51.2779986065145</v>
      </c>
      <c r="AA18" s="49">
        <f>(K18-MIN($B$15:$O$18)/(MAX($B$15:$O$18)-MIN($B$15:$O$18)))</f>
        <v>55.1579986065145</v>
      </c>
      <c r="AB18" s="49">
        <f>(L18-MIN($B$15:$O$18)/(MAX($B$15:$O$18)-MIN($B$15:$O$18)))</f>
        <v>55.0779986065145</v>
      </c>
      <c r="AC18" s="49">
        <f>(M18-MIN($B$15:$O$18)/(MAX($B$15:$O$18)-MIN($B$15:$O$18)))</f>
        <v>54.2479986065145</v>
      </c>
      <c r="AD18" s="49">
        <f>(N18-MIN($B$15:$O$18)/(MAX($B$15:$O$18)-MIN($B$15:$O$18)))</f>
        <v>56.9979986065145</v>
      </c>
      <c r="AE18" s="49">
        <f>(O18-MIN($B$15:$O$18)/(MAX($B$15:$O$18)-MIN($B$15:$O$18)))</f>
        <v>57.4579986065145</v>
      </c>
      <c r="AF18" s="50"/>
      <c r="AG18" s="49">
        <f t="shared" ref="AG18:AT18" si="58">R18+0.0001</f>
        <v>54.9980986065145</v>
      </c>
      <c r="AH18" s="49">
        <f t="shared" si="58"/>
        <v>56.8880986065145</v>
      </c>
      <c r="AI18" s="49">
        <f t="shared" si="58"/>
        <v>63.7280986065145</v>
      </c>
      <c r="AJ18" s="49">
        <f t="shared" si="58"/>
        <v>55.5580986065145</v>
      </c>
      <c r="AK18" s="49">
        <f t="shared" si="58"/>
        <v>63.4980986065145</v>
      </c>
      <c r="AL18" s="49">
        <f t="shared" si="58"/>
        <v>50.9380986065145</v>
      </c>
      <c r="AM18" s="49">
        <f t="shared" si="58"/>
        <v>50.2680986065145</v>
      </c>
      <c r="AN18" s="49">
        <f t="shared" si="58"/>
        <v>49.9080986065145</v>
      </c>
      <c r="AO18" s="49">
        <f t="shared" si="58"/>
        <v>51.2780986065145</v>
      </c>
      <c r="AP18" s="49">
        <f t="shared" si="58"/>
        <v>55.1580986065145</v>
      </c>
      <c r="AQ18" s="49">
        <f t="shared" si="58"/>
        <v>55.0780986065145</v>
      </c>
      <c r="AR18" s="49">
        <f t="shared" si="58"/>
        <v>54.2480986065145</v>
      </c>
      <c r="AS18" s="49">
        <f t="shared" si="58"/>
        <v>56.9980986065145</v>
      </c>
      <c r="AT18" s="49">
        <f t="shared" si="58"/>
        <v>57.4580986065145</v>
      </c>
      <c r="AU18" s="49">
        <f>SUM(AG18:AT18)</f>
        <v>776.003380491204</v>
      </c>
      <c r="AV18" s="50"/>
      <c r="AW18" s="49">
        <f t="shared" ref="AW18:BJ18" si="59">AG18/$AU$19</f>
        <v>0.0369527554740542</v>
      </c>
      <c r="AX18" s="49">
        <f t="shared" si="59"/>
        <v>0.03822263042638</v>
      </c>
      <c r="AY18" s="49">
        <f t="shared" si="59"/>
        <v>0.0428183683490833</v>
      </c>
      <c r="AZ18" s="49">
        <f t="shared" si="59"/>
        <v>0.0373290147191878</v>
      </c>
      <c r="BA18" s="49">
        <f t="shared" si="59"/>
        <v>0.0426638333019748</v>
      </c>
      <c r="BB18" s="49">
        <f t="shared" si="59"/>
        <v>0.0342248759468356</v>
      </c>
      <c r="BC18" s="49">
        <f t="shared" si="59"/>
        <v>0.0337747086356936</v>
      </c>
      <c r="BD18" s="49">
        <f t="shared" si="59"/>
        <v>0.0335328276923934</v>
      </c>
      <c r="BE18" s="49">
        <f t="shared" si="59"/>
        <v>0.0344533190599524</v>
      </c>
      <c r="BF18" s="49">
        <f t="shared" si="59"/>
        <v>0.0370602581155209</v>
      </c>
      <c r="BG18" s="49">
        <f t="shared" si="59"/>
        <v>0.0370065067947875</v>
      </c>
      <c r="BH18" s="49">
        <f t="shared" si="59"/>
        <v>0.0364488368421788</v>
      </c>
      <c r="BI18" s="49">
        <f t="shared" si="59"/>
        <v>0.0382965384923884</v>
      </c>
      <c r="BJ18" s="49">
        <f t="shared" si="59"/>
        <v>0.0386056085866053</v>
      </c>
      <c r="BK18" s="49"/>
      <c r="BL18" s="49">
        <f t="shared" ref="BL18:BY18" si="60">AW18*LN(AW18)</f>
        <v>-0.121874439386336</v>
      </c>
      <c r="BM18" s="49">
        <f t="shared" si="60"/>
        <v>-0.124771184358651</v>
      </c>
      <c r="BN18" s="49">
        <f t="shared" si="60"/>
        <v>-0.134911605516748</v>
      </c>
      <c r="BO18" s="49">
        <f t="shared" si="60"/>
        <v>-0.122737217325352</v>
      </c>
      <c r="BP18" s="49">
        <f t="shared" si="60"/>
        <v>-0.134578954175176</v>
      </c>
      <c r="BQ18" s="49">
        <f t="shared" si="60"/>
        <v>-0.115502198018172</v>
      </c>
      <c r="BR18" s="49">
        <f t="shared" si="60"/>
        <v>-0.114430165906472</v>
      </c>
      <c r="BS18" s="49">
        <f t="shared" si="60"/>
        <v>-0.113851675605418</v>
      </c>
      <c r="BT18" s="49">
        <f t="shared" si="60"/>
        <v>-0.116043944589958</v>
      </c>
      <c r="BU18" s="49">
        <f t="shared" si="60"/>
        <v>-0.122121336604357</v>
      </c>
      <c r="BV18" s="49">
        <f t="shared" si="60"/>
        <v>-0.121997927031799</v>
      </c>
      <c r="BW18" s="49">
        <f t="shared" si="60"/>
        <v>-0.120712924735341</v>
      </c>
      <c r="BX18" s="49">
        <f t="shared" si="60"/>
        <v>-0.124938465017339</v>
      </c>
      <c r="BY18" s="49">
        <f t="shared" si="60"/>
        <v>-0.125636460064835</v>
      </c>
      <c r="BZ18" s="49">
        <f>SUM(BL18:BY18)</f>
        <v>-1.71410849833595</v>
      </c>
      <c r="CA18" s="51" t="s">
        <v>27</v>
      </c>
      <c r="CB18" s="51" t="s">
        <v>28</v>
      </c>
      <c r="CC18" s="48" t="s">
        <v>29</v>
      </c>
      <c r="CD18" s="51" t="s">
        <v>30</v>
      </c>
      <c r="CE18" s="51" t="s">
        <v>31</v>
      </c>
      <c r="CF18" s="49">
        <f t="shared" ref="CF18:CS18" si="61">AW18*$CD$19</f>
        <v>0.00787127349986194</v>
      </c>
      <c r="CG18" s="49">
        <f t="shared" si="61"/>
        <v>0.00814176843135357</v>
      </c>
      <c r="CH18" s="49">
        <f t="shared" si="61"/>
        <v>0.00912070246913281</v>
      </c>
      <c r="CI18" s="49">
        <f t="shared" si="61"/>
        <v>0.00795142014622983</v>
      </c>
      <c r="CJ18" s="49">
        <f t="shared" si="61"/>
        <v>0.00908778509651742</v>
      </c>
      <c r="CK18" s="49">
        <f t="shared" si="61"/>
        <v>0.00729021031369474</v>
      </c>
      <c r="CL18" s="49">
        <f t="shared" si="61"/>
        <v>0.00719432057607601</v>
      </c>
      <c r="CM18" s="49">
        <f t="shared" si="61"/>
        <v>0.00714279773198237</v>
      </c>
      <c r="CN18" s="49">
        <f t="shared" si="61"/>
        <v>0.00733887077756096</v>
      </c>
      <c r="CO18" s="49">
        <f t="shared" si="61"/>
        <v>0.00789417254168134</v>
      </c>
      <c r="CP18" s="49">
        <f t="shared" si="61"/>
        <v>0.00788272302077164</v>
      </c>
      <c r="CQ18" s="49">
        <f t="shared" si="61"/>
        <v>0.00776393424133352</v>
      </c>
      <c r="CR18" s="49">
        <f t="shared" si="61"/>
        <v>0.00815751152260441</v>
      </c>
      <c r="CS18" s="49">
        <f t="shared" si="61"/>
        <v>0.00822334626783518</v>
      </c>
      <c r="CT18" s="59">
        <v>2015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1488.33552196481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-3.78731703202733</v>
      </c>
      <c r="CA19" s="49">
        <f>-1/(LN(560))</f>
        <v>-0.158029391597474</v>
      </c>
      <c r="CB19" s="49">
        <f>BZ19*CA19</f>
        <v>0.598507406358029</v>
      </c>
      <c r="CC19" s="50">
        <f>1-CB19</f>
        <v>0.401492593641971</v>
      </c>
      <c r="CD19" s="49">
        <f>CC19/(CC9+CC14+CC19+CC24+CC30)</f>
        <v>0.213009108492292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3" t="s">
        <v>159</v>
      </c>
      <c r="B20" s="40">
        <v>8.40000000000001</v>
      </c>
      <c r="C20" s="40">
        <v>7</v>
      </c>
      <c r="D20" s="40">
        <v>7.8</v>
      </c>
      <c r="E20" s="40">
        <v>7.5</v>
      </c>
      <c r="F20" s="40">
        <v>9.40000000000001</v>
      </c>
      <c r="G20" s="40">
        <v>9.2</v>
      </c>
      <c r="H20" s="40">
        <v>7.8</v>
      </c>
      <c r="I20" s="40">
        <v>7.09999999999999</v>
      </c>
      <c r="J20" s="40">
        <v>8</v>
      </c>
      <c r="K20" s="40">
        <v>7.90000000000001</v>
      </c>
      <c r="L20" s="40">
        <v>7.40000000000001</v>
      </c>
      <c r="M20" s="40">
        <v>3.90000000000001</v>
      </c>
      <c r="N20" s="40">
        <v>3</v>
      </c>
      <c r="O20" s="40">
        <v>6.2</v>
      </c>
      <c r="Q20" s="50"/>
      <c r="R20" s="49">
        <f>(B20-MIN($B$20:$O$23)/(MAX($B$20:$O$23)-MIN($B$20:$O$23)))</f>
        <v>8.33303571428572</v>
      </c>
      <c r="S20" s="49">
        <f>(C20-MIN($B$20:$O$23)/(MAX($B$20:$O$23)-MIN($B$20:$O$23)))</f>
        <v>6.93303571428571</v>
      </c>
      <c r="T20" s="49">
        <f>(D20-MIN($B$20:$O$23)/(MAX($B$20:$O$23)-MIN($B$20:$O$23)))</f>
        <v>7.73303571428571</v>
      </c>
      <c r="U20" s="49">
        <f>(E20-MIN($B$20:$O$23)/(MAX($B$20:$O$23)-MIN($B$20:$O$23)))</f>
        <v>7.43303571428571</v>
      </c>
      <c r="V20" s="49">
        <f>(F20-MIN($B$20:$O$23)/(MAX($B$20:$O$23)-MIN($B$20:$O$23)))</f>
        <v>9.33303571428572</v>
      </c>
      <c r="W20" s="49">
        <f>(G20-MIN($B$20:$O$23)/(MAX($B$20:$O$23)-MIN($B$20:$O$23)))</f>
        <v>9.13303571428571</v>
      </c>
      <c r="X20" s="49">
        <f>(H20-MIN($B$20:$O$23)/(MAX($B$20:$O$23)-MIN($B$20:$O$23)))</f>
        <v>7.73303571428571</v>
      </c>
      <c r="Y20" s="49">
        <f>(I20-MIN($B$20:$O$23)/(MAX($B$20:$O$23)-MIN($B$20:$O$23)))</f>
        <v>7.0330357142857</v>
      </c>
      <c r="Z20" s="49">
        <f>(J20-MIN($B$20:$O$23)/(MAX($B$20:$O$23)-MIN($B$20:$O$23)))</f>
        <v>7.93303571428571</v>
      </c>
      <c r="AA20" s="49">
        <f>(K20-MIN($B$20:$O$23)/(MAX($B$20:$O$23)-MIN($B$20:$O$23)))</f>
        <v>7.83303571428572</v>
      </c>
      <c r="AB20" s="49">
        <f>(L20-MIN($B$20:$O$23)/(MAX($B$20:$O$23)-MIN($B$20:$O$23)))</f>
        <v>7.33303571428572</v>
      </c>
      <c r="AC20" s="49">
        <f>(M20-MIN($B$20:$O$23)/(MAX($B$20:$O$23)-MIN($B$20:$O$23)))</f>
        <v>3.83303571428572</v>
      </c>
      <c r="AD20" s="49">
        <f>(N20-MIN($B$20:$O$23)/(MAX($B$20:$O$23)-MIN($B$20:$O$23)))</f>
        <v>2.93303571428571</v>
      </c>
      <c r="AE20" s="49">
        <f>(O20-MIN($B$20:$O$23)/(MAX($B$20:$O$23)-MIN($B$20:$O$23)))</f>
        <v>6.13303571428571</v>
      </c>
      <c r="AF20" s="50"/>
      <c r="AG20" s="49">
        <f t="shared" ref="AG20:AT20" si="62">R20+1.2479</f>
        <v>9.58093571428572</v>
      </c>
      <c r="AH20" s="49">
        <f t="shared" si="62"/>
        <v>8.18093571428571</v>
      </c>
      <c r="AI20" s="49">
        <f t="shared" si="62"/>
        <v>8.98093571428571</v>
      </c>
      <c r="AJ20" s="49">
        <f t="shared" si="62"/>
        <v>8.68093571428571</v>
      </c>
      <c r="AK20" s="49">
        <f t="shared" si="62"/>
        <v>10.5809357142857</v>
      </c>
      <c r="AL20" s="49">
        <f t="shared" si="62"/>
        <v>10.3809357142857</v>
      </c>
      <c r="AM20" s="49">
        <f t="shared" si="62"/>
        <v>8.98093571428571</v>
      </c>
      <c r="AN20" s="49">
        <f t="shared" si="62"/>
        <v>8.2809357142857</v>
      </c>
      <c r="AO20" s="49">
        <f t="shared" si="62"/>
        <v>9.18093571428571</v>
      </c>
      <c r="AP20" s="49">
        <f t="shared" si="62"/>
        <v>9.08093571428572</v>
      </c>
      <c r="AQ20" s="49">
        <f t="shared" si="62"/>
        <v>8.58093571428572</v>
      </c>
      <c r="AR20" s="49">
        <f t="shared" si="62"/>
        <v>5.08093571428572</v>
      </c>
      <c r="AS20" s="49">
        <f t="shared" si="62"/>
        <v>4.18093571428571</v>
      </c>
      <c r="AT20" s="49">
        <f t="shared" si="62"/>
        <v>7.38093571428571</v>
      </c>
      <c r="AU20" s="49">
        <f>SUM(AG20:AT20)</f>
        <v>117.1331</v>
      </c>
      <c r="AV20" s="50"/>
      <c r="AW20" s="49">
        <f t="shared" ref="AW20:BJ20" si="63">AG20/$AU$24</f>
        <v>0.0272067880675688</v>
      </c>
      <c r="AX20" s="49">
        <f t="shared" si="63"/>
        <v>0.0232312365733862</v>
      </c>
      <c r="AY20" s="49">
        <f t="shared" si="63"/>
        <v>0.0255029802843477</v>
      </c>
      <c r="AZ20" s="49">
        <f t="shared" si="63"/>
        <v>0.0246510763927371</v>
      </c>
      <c r="BA20" s="49">
        <f t="shared" si="63"/>
        <v>0.0300464677062707</v>
      </c>
      <c r="BB20" s="49">
        <f t="shared" si="63"/>
        <v>0.0294785317785303</v>
      </c>
      <c r="BC20" s="49">
        <f t="shared" si="63"/>
        <v>0.0255029802843477</v>
      </c>
      <c r="BD20" s="49">
        <f t="shared" si="63"/>
        <v>0.0235152045372563</v>
      </c>
      <c r="BE20" s="49">
        <f t="shared" si="63"/>
        <v>0.026070916212088</v>
      </c>
      <c r="BF20" s="49">
        <f t="shared" si="63"/>
        <v>0.0257869482482179</v>
      </c>
      <c r="BG20" s="49">
        <f t="shared" si="63"/>
        <v>0.0243671084288669</v>
      </c>
      <c r="BH20" s="49">
        <f t="shared" si="63"/>
        <v>0.0144282296934104</v>
      </c>
      <c r="BI20" s="49">
        <f t="shared" si="63"/>
        <v>0.0118725180185786</v>
      </c>
      <c r="BJ20" s="49">
        <f t="shared" si="63"/>
        <v>0.0209594928624247</v>
      </c>
      <c r="BK20" s="49"/>
      <c r="BL20" s="49">
        <f t="shared" ref="BL20:BY20" si="64">AW20*LN(AW20)</f>
        <v>-0.0980611208495565</v>
      </c>
      <c r="BM20" s="49">
        <f t="shared" si="64"/>
        <v>-0.0874018940760257</v>
      </c>
      <c r="BN20" s="49">
        <f t="shared" si="64"/>
        <v>-0.0935694135175905</v>
      </c>
      <c r="BO20" s="49">
        <f t="shared" si="64"/>
        <v>-0.0912813264726573</v>
      </c>
      <c r="BP20" s="49">
        <f t="shared" si="64"/>
        <v>-0.105313174946827</v>
      </c>
      <c r="BQ20" s="49">
        <f t="shared" si="64"/>
        <v>-0.10388508798877</v>
      </c>
      <c r="BR20" s="49">
        <f t="shared" si="64"/>
        <v>-0.0935694135175905</v>
      </c>
      <c r="BS20" s="49">
        <f t="shared" si="64"/>
        <v>-0.0881845581961521</v>
      </c>
      <c r="BT20" s="49">
        <f t="shared" si="64"/>
        <v>-0.0950789344003853</v>
      </c>
      <c r="BU20" s="49">
        <f t="shared" si="64"/>
        <v>-0.0943257375297056</v>
      </c>
      <c r="BV20" s="49">
        <f t="shared" si="64"/>
        <v>-0.0905121377052686</v>
      </c>
      <c r="BW20" s="49">
        <f t="shared" si="64"/>
        <v>-0.0611550412756884</v>
      </c>
      <c r="BX20" s="49">
        <f t="shared" si="64"/>
        <v>-0.0526371524619308</v>
      </c>
      <c r="BY20" s="49">
        <f t="shared" si="64"/>
        <v>-0.0810118692073405</v>
      </c>
      <c r="BZ20" s="49">
        <f>SUM(BL20:BY20)</f>
        <v>-1.23598686214549</v>
      </c>
      <c r="CA20" s="49"/>
      <c r="CB20" s="49"/>
      <c r="CC20" s="50"/>
      <c r="CD20" s="49"/>
      <c r="CE20" s="49"/>
      <c r="CF20" s="49">
        <f t="shared" ref="CF20:CS20" si="65">AW20*$CD$24</f>
        <v>0.00543932965850342</v>
      </c>
      <c r="CG20" s="49">
        <f t="shared" si="65"/>
        <v>0.00464451569158051</v>
      </c>
      <c r="CH20" s="49">
        <f t="shared" si="65"/>
        <v>0.00509869510125074</v>
      </c>
      <c r="CI20" s="49">
        <f t="shared" si="65"/>
        <v>0.00492837782262441</v>
      </c>
      <c r="CJ20" s="49">
        <f t="shared" si="65"/>
        <v>0.00600705392059121</v>
      </c>
      <c r="CK20" s="49">
        <f t="shared" si="65"/>
        <v>0.00589350906817365</v>
      </c>
      <c r="CL20" s="49">
        <f t="shared" si="65"/>
        <v>0.00509869510125074</v>
      </c>
      <c r="CM20" s="49">
        <f t="shared" si="65"/>
        <v>0.00470128811778928</v>
      </c>
      <c r="CN20" s="49">
        <f t="shared" si="65"/>
        <v>0.0052122399536683</v>
      </c>
      <c r="CO20" s="49">
        <f t="shared" si="65"/>
        <v>0.00515546752745953</v>
      </c>
      <c r="CP20" s="49">
        <f t="shared" si="65"/>
        <v>0.00487160539641563</v>
      </c>
      <c r="CQ20" s="49">
        <f t="shared" si="65"/>
        <v>0.00288457047910837</v>
      </c>
      <c r="CR20" s="49">
        <f t="shared" si="65"/>
        <v>0.00237361864322935</v>
      </c>
      <c r="CS20" s="49">
        <f t="shared" si="65"/>
        <v>0.00419033628191028</v>
      </c>
      <c r="CT20" s="59">
        <v>2015</v>
      </c>
    </row>
    <row r="21" ht="22.5" customHeight="1" spans="1:98">
      <c r="A21" s="43" t="s">
        <v>160</v>
      </c>
      <c r="B21" s="40">
        <v>6.329</v>
      </c>
      <c r="C21" s="40">
        <v>6.605</v>
      </c>
      <c r="D21" s="40">
        <v>4.291</v>
      </c>
      <c r="E21" s="40">
        <v>4.27</v>
      </c>
      <c r="F21" s="40">
        <v>4.978</v>
      </c>
      <c r="G21" s="40">
        <v>5.449</v>
      </c>
      <c r="H21" s="40">
        <v>2.924</v>
      </c>
      <c r="I21" s="40">
        <v>3.497</v>
      </c>
      <c r="J21" s="40">
        <v>3.625</v>
      </c>
      <c r="K21" s="40">
        <v>3.157</v>
      </c>
      <c r="L21" s="40">
        <v>3.571</v>
      </c>
      <c r="M21" s="40">
        <v>3.032</v>
      </c>
      <c r="N21" s="40">
        <v>3.254</v>
      </c>
      <c r="O21" s="40">
        <v>3.118</v>
      </c>
      <c r="Q21" s="50"/>
      <c r="R21" s="49">
        <f>(B21-MIN($B$20:$O$23)/(MAX($B$20:$O$23)-MIN($B$20:$O$23)))</f>
        <v>6.26203571428571</v>
      </c>
      <c r="S21" s="49">
        <f>(C21-MIN($B$20:$O$23)/(MAX($B$20:$O$23)-MIN($B$20:$O$23)))</f>
        <v>6.53803571428571</v>
      </c>
      <c r="T21" s="49">
        <f>(D21-MIN($B$20:$O$23)/(MAX($B$20:$O$23)-MIN($B$20:$O$23)))</f>
        <v>4.22403571428571</v>
      </c>
      <c r="U21" s="49">
        <f>(E21-MIN($B$20:$O$23)/(MAX($B$20:$O$23)-MIN($B$20:$O$23)))</f>
        <v>4.20303571428571</v>
      </c>
      <c r="V21" s="49">
        <f>(F21-MIN($B$20:$O$23)/(MAX($B$20:$O$23)-MIN($B$20:$O$23)))</f>
        <v>4.91103571428571</v>
      </c>
      <c r="W21" s="49">
        <f>(G21-MIN($B$20:$O$23)/(MAX($B$20:$O$23)-MIN($B$20:$O$23)))</f>
        <v>5.38203571428571</v>
      </c>
      <c r="X21" s="49">
        <f>(H21-MIN($B$20:$O$23)/(MAX($B$20:$O$23)-MIN($B$20:$O$23)))</f>
        <v>2.85703571428571</v>
      </c>
      <c r="Y21" s="49">
        <f>(I21-MIN($B$20:$O$23)/(MAX($B$20:$O$23)-MIN($B$20:$O$23)))</f>
        <v>3.43003571428571</v>
      </c>
      <c r="Z21" s="49">
        <f>(J21-MIN($B$20:$O$23)/(MAX($B$20:$O$23)-MIN($B$20:$O$23)))</f>
        <v>3.55803571428571</v>
      </c>
      <c r="AA21" s="49">
        <f>(K21-MIN($B$20:$O$23)/(MAX($B$20:$O$23)-MIN($B$20:$O$23)))</f>
        <v>3.09003571428571</v>
      </c>
      <c r="AB21" s="49">
        <f>(L21-MIN($B$20:$O$23)/(MAX($B$20:$O$23)-MIN($B$20:$O$23)))</f>
        <v>3.50403571428571</v>
      </c>
      <c r="AC21" s="49">
        <f>(M21-MIN($B$20:$O$23)/(MAX($B$20:$O$23)-MIN($B$20:$O$23)))</f>
        <v>2.96503571428571</v>
      </c>
      <c r="AD21" s="49">
        <f>(N21-MIN($B$20:$O$23)/(MAX($B$20:$O$23)-MIN($B$20:$O$23)))</f>
        <v>3.18703571428571</v>
      </c>
      <c r="AE21" s="49">
        <f>(O21-MIN($B$20:$O$23)/(MAX($B$20:$O$23)-MIN($B$20:$O$23)))</f>
        <v>3.05103571428571</v>
      </c>
      <c r="AF21" s="50"/>
      <c r="AG21" s="49">
        <f t="shared" ref="AG21:AT21" si="66">R21+1.2479</f>
        <v>7.50993571428571</v>
      </c>
      <c r="AH21" s="49">
        <f t="shared" si="66"/>
        <v>7.78593571428572</v>
      </c>
      <c r="AI21" s="49">
        <f t="shared" si="66"/>
        <v>5.47193571428572</v>
      </c>
      <c r="AJ21" s="49">
        <f t="shared" si="66"/>
        <v>5.45093571428571</v>
      </c>
      <c r="AK21" s="49">
        <f t="shared" si="66"/>
        <v>6.15893571428571</v>
      </c>
      <c r="AL21" s="49">
        <f t="shared" si="66"/>
        <v>6.62993571428571</v>
      </c>
      <c r="AM21" s="49">
        <f t="shared" si="66"/>
        <v>4.10493571428571</v>
      </c>
      <c r="AN21" s="49">
        <f t="shared" si="66"/>
        <v>4.67793571428571</v>
      </c>
      <c r="AO21" s="49">
        <f t="shared" si="66"/>
        <v>4.80593571428571</v>
      </c>
      <c r="AP21" s="49">
        <f t="shared" si="66"/>
        <v>4.33793571428571</v>
      </c>
      <c r="AQ21" s="49">
        <f t="shared" si="66"/>
        <v>4.75193571428571</v>
      </c>
      <c r="AR21" s="49">
        <f t="shared" si="66"/>
        <v>4.21293571428571</v>
      </c>
      <c r="AS21" s="49">
        <f t="shared" si="66"/>
        <v>4.43493571428571</v>
      </c>
      <c r="AT21" s="49">
        <f t="shared" si="66"/>
        <v>4.29893571428571</v>
      </c>
      <c r="AU21" s="49">
        <f>SUM(AG21:AT21)</f>
        <v>74.6331</v>
      </c>
      <c r="AV21" s="50"/>
      <c r="AW21" s="49">
        <f t="shared" ref="AW21:BJ21" si="67">AG21/$AU$24</f>
        <v>0.0213258115358172</v>
      </c>
      <c r="AX21" s="49">
        <f t="shared" si="67"/>
        <v>0.0221095631160989</v>
      </c>
      <c r="AY21" s="49">
        <f t="shared" si="67"/>
        <v>0.0155385444321428</v>
      </c>
      <c r="AZ21" s="49">
        <f t="shared" si="67"/>
        <v>0.01547891115973</v>
      </c>
      <c r="BA21" s="49">
        <f t="shared" si="67"/>
        <v>0.017489404343931</v>
      </c>
      <c r="BB21" s="49">
        <f t="shared" si="67"/>
        <v>0.0188268934537595</v>
      </c>
      <c r="BC21" s="49">
        <f t="shared" si="67"/>
        <v>0.0116567023660373</v>
      </c>
      <c r="BD21" s="49">
        <f t="shared" si="67"/>
        <v>0.0132838387990135</v>
      </c>
      <c r="BE21" s="49">
        <f t="shared" si="67"/>
        <v>0.0136473177927673</v>
      </c>
      <c r="BF21" s="49">
        <f t="shared" si="67"/>
        <v>0.0123183477218548</v>
      </c>
      <c r="BG21" s="49">
        <f t="shared" si="67"/>
        <v>0.0134939750922774</v>
      </c>
      <c r="BH21" s="49">
        <f t="shared" si="67"/>
        <v>0.0119633877670171</v>
      </c>
      <c r="BI21" s="49">
        <f t="shared" si="67"/>
        <v>0.0125937966468089</v>
      </c>
      <c r="BJ21" s="49">
        <f t="shared" si="67"/>
        <v>0.0122076002159455</v>
      </c>
      <c r="BK21" s="49"/>
      <c r="BL21" s="49">
        <f t="shared" ref="BL21:BY21" si="68">AW21*LN(AW21)</f>
        <v>-0.0820582494702882</v>
      </c>
      <c r="BM21" s="49">
        <f t="shared" si="68"/>
        <v>-0.0842760176299064</v>
      </c>
      <c r="BN21" s="49">
        <f t="shared" si="68"/>
        <v>-0.0647092055182657</v>
      </c>
      <c r="BO21" s="49">
        <f t="shared" si="68"/>
        <v>-0.0645203855304839</v>
      </c>
      <c r="BP21" s="49">
        <f t="shared" si="68"/>
        <v>-0.0707649291106777</v>
      </c>
      <c r="BQ21" s="49">
        <f t="shared" si="68"/>
        <v>-0.0747892492648855</v>
      </c>
      <c r="BR21" s="49">
        <f t="shared" si="68"/>
        <v>-0.0518941696529911</v>
      </c>
      <c r="BS21" s="49">
        <f t="shared" si="68"/>
        <v>-0.0574022186732275</v>
      </c>
      <c r="BT21" s="49">
        <f t="shared" si="68"/>
        <v>-0.0586044795914121</v>
      </c>
      <c r="BU21" s="49">
        <f t="shared" si="68"/>
        <v>-0.0541596537479296</v>
      </c>
      <c r="BV21" s="49">
        <f t="shared" si="68"/>
        <v>-0.0580984714529151</v>
      </c>
      <c r="BW21" s="49">
        <f t="shared" si="68"/>
        <v>-0.0529488095096466</v>
      </c>
      <c r="BX21" s="49">
        <f t="shared" si="68"/>
        <v>-0.0550922046556675</v>
      </c>
      <c r="BY21" s="49">
        <f t="shared" si="68"/>
        <v>-0.0537829821879738</v>
      </c>
      <c r="BZ21" s="49">
        <f>SUM(BL21:BY21)</f>
        <v>-0.88310102599627</v>
      </c>
      <c r="CA21" s="49"/>
      <c r="CB21" s="49"/>
      <c r="CC21" s="50"/>
      <c r="CD21" s="49"/>
      <c r="CE21" s="49"/>
      <c r="CF21" s="49">
        <f t="shared" ref="CF21:CS21" si="69">AW21*$CD$24</f>
        <v>0.0042635727117196</v>
      </c>
      <c r="CG21" s="49">
        <f t="shared" si="69"/>
        <v>0.00442026460805583</v>
      </c>
      <c r="CH21" s="49">
        <f t="shared" si="69"/>
        <v>0.00310655066558469</v>
      </c>
      <c r="CI21" s="49">
        <f t="shared" si="69"/>
        <v>0.00309462845608084</v>
      </c>
      <c r="CJ21" s="49">
        <f t="shared" si="69"/>
        <v>0.003496577233639</v>
      </c>
      <c r="CK21" s="49">
        <f t="shared" si="69"/>
        <v>0.00376397536108235</v>
      </c>
      <c r="CL21" s="49">
        <f t="shared" si="69"/>
        <v>0.00233047159931068</v>
      </c>
      <c r="CM21" s="49">
        <f t="shared" si="69"/>
        <v>0.00265577760148698</v>
      </c>
      <c r="CN21" s="49">
        <f t="shared" si="69"/>
        <v>0.00272844630703422</v>
      </c>
      <c r="CO21" s="49">
        <f t="shared" si="69"/>
        <v>0.00246275135237713</v>
      </c>
      <c r="CP21" s="49">
        <f t="shared" si="69"/>
        <v>0.00269778919688148</v>
      </c>
      <c r="CQ21" s="49">
        <f t="shared" si="69"/>
        <v>0.00239178581961616</v>
      </c>
      <c r="CR21" s="49">
        <f t="shared" si="69"/>
        <v>0.00251782060579965</v>
      </c>
      <c r="CS21" s="49">
        <f t="shared" si="69"/>
        <v>0.00244061010615571</v>
      </c>
      <c r="CT21" s="59">
        <v>2015</v>
      </c>
    </row>
    <row r="22" ht="22.5" customHeight="1" spans="1:98">
      <c r="A22" s="43" t="s">
        <v>161</v>
      </c>
      <c r="B22" s="40">
        <v>16.73</v>
      </c>
      <c r="C22" s="40">
        <v>8.69</v>
      </c>
      <c r="D22" s="40">
        <v>6.65</v>
      </c>
      <c r="E22" s="40">
        <v>2.24</v>
      </c>
      <c r="F22" s="40">
        <v>2.03</v>
      </c>
      <c r="G22" s="40">
        <v>1.05</v>
      </c>
      <c r="H22" s="40">
        <v>2.83</v>
      </c>
      <c r="I22" s="40">
        <v>2.99</v>
      </c>
      <c r="J22" s="40">
        <v>5.83</v>
      </c>
      <c r="K22" s="40">
        <v>2.53</v>
      </c>
      <c r="L22" s="40">
        <v>1.25</v>
      </c>
      <c r="M22" s="40">
        <v>2.1</v>
      </c>
      <c r="N22" s="40">
        <v>1.07</v>
      </c>
      <c r="O22" s="40">
        <v>1.46</v>
      </c>
      <c r="Q22" s="50"/>
      <c r="R22" s="49">
        <f>(B22-MIN($B$20:$O$23)/(MAX($B$20:$O$23)-MIN($B$20:$O$23)))</f>
        <v>16.6630357142857</v>
      </c>
      <c r="S22" s="49">
        <f>(C22-MIN($B$20:$O$23)/(MAX($B$20:$O$23)-MIN($B$20:$O$23)))</f>
        <v>8.62303571428571</v>
      </c>
      <c r="T22" s="49">
        <f>(D22-MIN($B$20:$O$23)/(MAX($B$20:$O$23)-MIN($B$20:$O$23)))</f>
        <v>6.58303571428571</v>
      </c>
      <c r="U22" s="49">
        <f>(E22-MIN($B$20:$O$23)/(MAX($B$20:$O$23)-MIN($B$20:$O$23)))</f>
        <v>2.17303571428571</v>
      </c>
      <c r="V22" s="49">
        <f>(F22-MIN($B$20:$O$23)/(MAX($B$20:$O$23)-MIN($B$20:$O$23)))</f>
        <v>1.96303571428571</v>
      </c>
      <c r="W22" s="49">
        <f>(G22-MIN($B$20:$O$23)/(MAX($B$20:$O$23)-MIN($B$20:$O$23)))</f>
        <v>0.983035714285714</v>
      </c>
      <c r="X22" s="49">
        <f>(H22-MIN($B$20:$O$23)/(MAX($B$20:$O$23)-MIN($B$20:$O$23)))</f>
        <v>2.76303571428571</v>
      </c>
      <c r="Y22" s="49">
        <f>(I22-MIN($B$20:$O$23)/(MAX($B$20:$O$23)-MIN($B$20:$O$23)))</f>
        <v>2.92303571428571</v>
      </c>
      <c r="Z22" s="49">
        <f>(J22-MIN($B$20:$O$23)/(MAX($B$20:$O$23)-MIN($B$20:$O$23)))</f>
        <v>5.76303571428571</v>
      </c>
      <c r="AA22" s="49">
        <f>(K22-MIN($B$20:$O$23)/(MAX($B$20:$O$23)-MIN($B$20:$O$23)))</f>
        <v>2.46303571428571</v>
      </c>
      <c r="AB22" s="49">
        <f>(L22-MIN($B$20:$O$23)/(MAX($B$20:$O$23)-MIN($B$20:$O$23)))</f>
        <v>1.18303571428571</v>
      </c>
      <c r="AC22" s="49">
        <f>(M22-MIN($B$20:$O$23)/(MAX($B$20:$O$23)-MIN($B$20:$O$23)))</f>
        <v>2.03303571428571</v>
      </c>
      <c r="AD22" s="49">
        <f>(N22-MIN($B$20:$O$23)/(MAX($B$20:$O$23)-MIN($B$20:$O$23)))</f>
        <v>1.00303571428571</v>
      </c>
      <c r="AE22" s="49">
        <f>(O22-MIN($B$20:$O$23)/(MAX($B$20:$O$23)-MIN($B$20:$O$23)))</f>
        <v>1.39303571428571</v>
      </c>
      <c r="AF22" s="50"/>
      <c r="AG22" s="49">
        <f t="shared" ref="AG22:AT22" si="70">R22+1.2479</f>
        <v>17.9109357142857</v>
      </c>
      <c r="AH22" s="49">
        <f t="shared" si="70"/>
        <v>9.87093571428571</v>
      </c>
      <c r="AI22" s="49">
        <f t="shared" si="70"/>
        <v>7.83093571428572</v>
      </c>
      <c r="AJ22" s="49">
        <f t="shared" si="70"/>
        <v>3.42093571428571</v>
      </c>
      <c r="AK22" s="49">
        <f t="shared" si="70"/>
        <v>3.21093571428571</v>
      </c>
      <c r="AL22" s="49">
        <f t="shared" si="70"/>
        <v>2.23093571428571</v>
      </c>
      <c r="AM22" s="49">
        <f t="shared" si="70"/>
        <v>4.01093571428571</v>
      </c>
      <c r="AN22" s="49">
        <f t="shared" si="70"/>
        <v>4.17093571428572</v>
      </c>
      <c r="AO22" s="49">
        <f t="shared" si="70"/>
        <v>7.01093571428571</v>
      </c>
      <c r="AP22" s="49">
        <f t="shared" si="70"/>
        <v>3.71093571428571</v>
      </c>
      <c r="AQ22" s="49">
        <f t="shared" si="70"/>
        <v>2.43093571428571</v>
      </c>
      <c r="AR22" s="49">
        <f t="shared" si="70"/>
        <v>3.28093571428571</v>
      </c>
      <c r="AS22" s="49">
        <f t="shared" si="70"/>
        <v>2.25093571428571</v>
      </c>
      <c r="AT22" s="49">
        <f t="shared" si="70"/>
        <v>2.64093571428571</v>
      </c>
      <c r="AU22" s="49">
        <f>SUM(AG22:AT22)</f>
        <v>73.9831</v>
      </c>
      <c r="AV22" s="50"/>
      <c r="AW22" s="49">
        <f t="shared" ref="AW22:BJ22" si="71">AG22/$AU$24</f>
        <v>0.0508613194579555</v>
      </c>
      <c r="AX22" s="49">
        <f t="shared" si="71"/>
        <v>0.0280302951627923</v>
      </c>
      <c r="AY22" s="49">
        <f t="shared" si="71"/>
        <v>0.0222373486998405</v>
      </c>
      <c r="AZ22" s="49">
        <f t="shared" si="71"/>
        <v>0.00971436149316521</v>
      </c>
      <c r="BA22" s="49">
        <f t="shared" si="71"/>
        <v>0.00911802876903782</v>
      </c>
      <c r="BB22" s="49">
        <f t="shared" si="71"/>
        <v>0.00633514272310998</v>
      </c>
      <c r="BC22" s="49">
        <f t="shared" si="71"/>
        <v>0.0113897724799993</v>
      </c>
      <c r="BD22" s="49">
        <f t="shared" si="71"/>
        <v>0.0118441212221916</v>
      </c>
      <c r="BE22" s="49">
        <f t="shared" si="71"/>
        <v>0.019908811396105</v>
      </c>
      <c r="BF22" s="49">
        <f t="shared" si="71"/>
        <v>0.0105378685883888</v>
      </c>
      <c r="BG22" s="49">
        <f t="shared" si="71"/>
        <v>0.00690307865085035</v>
      </c>
      <c r="BH22" s="49">
        <f t="shared" si="71"/>
        <v>0.00931680634374695</v>
      </c>
      <c r="BI22" s="49">
        <f t="shared" si="71"/>
        <v>0.00639193631588402</v>
      </c>
      <c r="BJ22" s="49">
        <f t="shared" si="71"/>
        <v>0.00749941137497775</v>
      </c>
      <c r="BK22" s="49"/>
      <c r="BL22" s="49">
        <f t="shared" ref="BL22:BY22" si="72">AW22*LN(AW22)</f>
        <v>-0.151498200241736</v>
      </c>
      <c r="BM22" s="49">
        <f t="shared" si="72"/>
        <v>-0.100193431873093</v>
      </c>
      <c r="BN22" s="49">
        <f t="shared" si="72"/>
        <v>-0.0846349495429428</v>
      </c>
      <c r="BO22" s="49">
        <f t="shared" si="72"/>
        <v>-0.0450178075570434</v>
      </c>
      <c r="BP22" s="49">
        <f t="shared" si="72"/>
        <v>-0.0428319551143965</v>
      </c>
      <c r="BQ22" s="49">
        <f t="shared" si="72"/>
        <v>-0.0320662304140184</v>
      </c>
      <c r="BR22" s="49">
        <f t="shared" si="72"/>
        <v>-0.0509696814836357</v>
      </c>
      <c r="BS22" s="49">
        <f t="shared" si="72"/>
        <v>-0.0525396172522031</v>
      </c>
      <c r="BT22" s="49">
        <f t="shared" si="72"/>
        <v>-0.0779747085954842</v>
      </c>
      <c r="BU22" s="49">
        <f t="shared" si="72"/>
        <v>-0.0479765971150995</v>
      </c>
      <c r="BV22" s="49">
        <f t="shared" si="72"/>
        <v>-0.0343482544339755</v>
      </c>
      <c r="BW22" s="49">
        <f t="shared" si="72"/>
        <v>-0.0435647843739588</v>
      </c>
      <c r="BX22" s="49">
        <f t="shared" si="72"/>
        <v>-0.032296651893304</v>
      </c>
      <c r="BY22" s="49">
        <f t="shared" si="72"/>
        <v>-0.0366941004849526</v>
      </c>
      <c r="BZ22" s="49">
        <f>SUM(BL22:BY22)</f>
        <v>-0.832606970375843</v>
      </c>
      <c r="CA22" s="49"/>
      <c r="CB22" s="49"/>
      <c r="CC22" s="50"/>
      <c r="CD22" s="49"/>
      <c r="CE22" s="49"/>
      <c r="CF22" s="49">
        <f t="shared" ref="CF22:CS22" si="73">AW22*$CD$24</f>
        <v>0.0101684727616947</v>
      </c>
      <c r="CG22" s="49">
        <f t="shared" si="73"/>
        <v>0.00560396969450888</v>
      </c>
      <c r="CH22" s="49">
        <f t="shared" si="73"/>
        <v>0.00444581219984979</v>
      </c>
      <c r="CI22" s="49">
        <f t="shared" si="73"/>
        <v>0.00194214820404263</v>
      </c>
      <c r="CJ22" s="49">
        <f t="shared" si="73"/>
        <v>0.00182292610900419</v>
      </c>
      <c r="CK22" s="49">
        <f t="shared" si="73"/>
        <v>0.00126655633215816</v>
      </c>
      <c r="CL22" s="49">
        <f t="shared" si="73"/>
        <v>0.00227710551867442</v>
      </c>
      <c r="CM22" s="49">
        <f t="shared" si="73"/>
        <v>0.00236794140060847</v>
      </c>
      <c r="CN22" s="49">
        <f t="shared" si="73"/>
        <v>0.0039802783049378</v>
      </c>
      <c r="CO22" s="49">
        <f t="shared" si="73"/>
        <v>0.00210678824004809</v>
      </c>
      <c r="CP22" s="49">
        <f t="shared" si="73"/>
        <v>0.00138010118457571</v>
      </c>
      <c r="CQ22" s="49">
        <f t="shared" si="73"/>
        <v>0.00186266680735034</v>
      </c>
      <c r="CR22" s="49">
        <f t="shared" si="73"/>
        <v>0.00127791081739991</v>
      </c>
      <c r="CS22" s="49">
        <f t="shared" si="73"/>
        <v>0.00149932327961415</v>
      </c>
      <c r="CT22" s="59">
        <v>2015</v>
      </c>
    </row>
    <row r="23" ht="22.5" customHeight="1" spans="1:98">
      <c r="A23" s="43" t="s">
        <v>162</v>
      </c>
      <c r="B23" s="40">
        <v>6.19</v>
      </c>
      <c r="C23" s="40">
        <v>5.27</v>
      </c>
      <c r="D23" s="40">
        <v>5.16</v>
      </c>
      <c r="E23" s="40">
        <v>4.53</v>
      </c>
      <c r="F23" s="40">
        <v>4.72</v>
      </c>
      <c r="G23" s="40">
        <v>4.7</v>
      </c>
      <c r="H23" s="40">
        <v>4.61</v>
      </c>
      <c r="I23" s="40">
        <v>4.99</v>
      </c>
      <c r="J23" s="40">
        <v>4.62</v>
      </c>
      <c r="K23" s="40">
        <v>4.95</v>
      </c>
      <c r="L23" s="40">
        <v>5.3</v>
      </c>
      <c r="M23" s="40">
        <v>5.05</v>
      </c>
      <c r="N23" s="40">
        <v>5.24</v>
      </c>
      <c r="O23" s="40">
        <v>4.54</v>
      </c>
      <c r="Q23" s="50"/>
      <c r="R23" s="49">
        <f>(B23-MIN($B$20:$O$23)/(MAX($B$20:$O$23)-MIN($B$20:$O$23)))</f>
        <v>6.12303571428571</v>
      </c>
      <c r="S23" s="49">
        <f>(C23-MIN($B$20:$O$23)/(MAX($B$20:$O$23)-MIN($B$20:$O$23)))</f>
        <v>5.20303571428571</v>
      </c>
      <c r="T23" s="49">
        <f>(D23-MIN($B$20:$O$23)/(MAX($B$20:$O$23)-MIN($B$20:$O$23)))</f>
        <v>5.09303571428571</v>
      </c>
      <c r="U23" s="49">
        <f>(E23-MIN($B$20:$O$23)/(MAX($B$20:$O$23)-MIN($B$20:$O$23)))</f>
        <v>4.46303571428571</v>
      </c>
      <c r="V23" s="49">
        <f>(F23-MIN($B$20:$O$23)/(MAX($B$20:$O$23)-MIN($B$20:$O$23)))</f>
        <v>4.65303571428571</v>
      </c>
      <c r="W23" s="49">
        <f>(G23-MIN($B$20:$O$23)/(MAX($B$20:$O$23)-MIN($B$20:$O$23)))</f>
        <v>4.63303571428571</v>
      </c>
      <c r="X23" s="49">
        <f>(H23-MIN($B$20:$O$23)/(MAX($B$20:$O$23)-MIN($B$20:$O$23)))</f>
        <v>4.54303571428571</v>
      </c>
      <c r="Y23" s="49">
        <f>(I23-MIN($B$20:$O$23)/(MAX($B$20:$O$23)-MIN($B$20:$O$23)))</f>
        <v>4.92303571428571</v>
      </c>
      <c r="Z23" s="49">
        <f>(J23-MIN($B$20:$O$23)/(MAX($B$20:$O$23)-MIN($B$20:$O$23)))</f>
        <v>4.55303571428571</v>
      </c>
      <c r="AA23" s="49">
        <f>(K23-MIN($B$20:$O$23)/(MAX($B$20:$O$23)-MIN($B$20:$O$23)))</f>
        <v>4.88303571428571</v>
      </c>
      <c r="AB23" s="49">
        <f>(L23-MIN($B$20:$O$23)/(MAX($B$20:$O$23)-MIN($B$20:$O$23)))</f>
        <v>5.23303571428571</v>
      </c>
      <c r="AC23" s="49">
        <f>(M23-MIN($B$20:$O$23)/(MAX($B$20:$O$23)-MIN($B$20:$O$23)))</f>
        <v>4.98303571428571</v>
      </c>
      <c r="AD23" s="49">
        <f>(N23-MIN($B$20:$O$23)/(MAX($B$20:$O$23)-MIN($B$20:$O$23)))</f>
        <v>5.17303571428571</v>
      </c>
      <c r="AE23" s="49">
        <f>(O23-MIN($B$20:$O$23)/(MAX($B$20:$O$23)-MIN($B$20:$O$23)))</f>
        <v>4.47303571428571</v>
      </c>
      <c r="AF23" s="50"/>
      <c r="AG23" s="49">
        <f t="shared" ref="AG23:AT23" si="74">R23+1.2479</f>
        <v>7.37093571428571</v>
      </c>
      <c r="AH23" s="49">
        <f t="shared" si="74"/>
        <v>6.45093571428571</v>
      </c>
      <c r="AI23" s="49">
        <f t="shared" si="74"/>
        <v>6.34093571428572</v>
      </c>
      <c r="AJ23" s="49">
        <f t="shared" si="74"/>
        <v>5.71093571428571</v>
      </c>
      <c r="AK23" s="49">
        <f t="shared" si="74"/>
        <v>5.90093571428571</v>
      </c>
      <c r="AL23" s="49">
        <f t="shared" si="74"/>
        <v>5.88093571428571</v>
      </c>
      <c r="AM23" s="49">
        <f t="shared" si="74"/>
        <v>5.79093571428571</v>
      </c>
      <c r="AN23" s="49">
        <f t="shared" si="74"/>
        <v>6.17093571428572</v>
      </c>
      <c r="AO23" s="49">
        <f t="shared" si="74"/>
        <v>5.80093571428571</v>
      </c>
      <c r="AP23" s="49">
        <f t="shared" si="74"/>
        <v>6.13093571428571</v>
      </c>
      <c r="AQ23" s="49">
        <f t="shared" si="74"/>
        <v>6.48093571428571</v>
      </c>
      <c r="AR23" s="49">
        <f t="shared" si="74"/>
        <v>6.23093571428571</v>
      </c>
      <c r="AS23" s="49">
        <f t="shared" si="74"/>
        <v>6.42093571428572</v>
      </c>
      <c r="AT23" s="49">
        <f t="shared" si="74"/>
        <v>5.72093571428571</v>
      </c>
      <c r="AU23" s="49">
        <f>SUM(AG23:AT23)</f>
        <v>86.4031</v>
      </c>
      <c r="AV23" s="50"/>
      <c r="AW23" s="49">
        <f t="shared" ref="AW23:BJ23" si="75">AG23/$AU$24</f>
        <v>0.0209310960660376</v>
      </c>
      <c r="AX23" s="49">
        <f t="shared" si="75"/>
        <v>0.0183185907984319</v>
      </c>
      <c r="AY23" s="49">
        <f t="shared" si="75"/>
        <v>0.0180062260381747</v>
      </c>
      <c r="AZ23" s="49">
        <f t="shared" si="75"/>
        <v>0.0162172278657925</v>
      </c>
      <c r="BA23" s="49">
        <f t="shared" si="75"/>
        <v>0.0167567669971459</v>
      </c>
      <c r="BB23" s="49">
        <f t="shared" si="75"/>
        <v>0.0166999734043718</v>
      </c>
      <c r="BC23" s="49">
        <f t="shared" si="75"/>
        <v>0.0164444022368887</v>
      </c>
      <c r="BD23" s="49">
        <f t="shared" si="75"/>
        <v>0.0175234804995954</v>
      </c>
      <c r="BE23" s="49">
        <f t="shared" si="75"/>
        <v>0.0164727990332757</v>
      </c>
      <c r="BF23" s="49">
        <f t="shared" si="75"/>
        <v>0.0174098933140473</v>
      </c>
      <c r="BG23" s="49">
        <f t="shared" si="75"/>
        <v>0.018403781187593</v>
      </c>
      <c r="BH23" s="49">
        <f t="shared" si="75"/>
        <v>0.0176938612779175</v>
      </c>
      <c r="BI23" s="49">
        <f t="shared" si="75"/>
        <v>0.0182334004092709</v>
      </c>
      <c r="BJ23" s="49">
        <f t="shared" si="75"/>
        <v>0.0162456246621795</v>
      </c>
      <c r="BK23" s="49"/>
      <c r="BL23" s="49">
        <f t="shared" ref="BL23:BY23" si="76">AW23*LN(AW23)</f>
        <v>-0.0809304884942646</v>
      </c>
      <c r="BM23" s="49">
        <f t="shared" si="76"/>
        <v>-0.0732714110461648</v>
      </c>
      <c r="BN23" s="49">
        <f t="shared" si="76"/>
        <v>-0.0723316886478963</v>
      </c>
      <c r="BO23" s="49">
        <f t="shared" si="76"/>
        <v>-0.0668422424531904</v>
      </c>
      <c r="BP23" s="49">
        <f t="shared" si="76"/>
        <v>-0.0685176344003032</v>
      </c>
      <c r="BQ23" s="49">
        <f t="shared" si="76"/>
        <v>-0.068342105301722</v>
      </c>
      <c r="BR23" s="49">
        <f t="shared" si="76"/>
        <v>-0.0675498246306753</v>
      </c>
      <c r="BS23" s="49">
        <f t="shared" si="76"/>
        <v>-0.0708686973593774</v>
      </c>
      <c r="BT23" s="49">
        <f t="shared" si="76"/>
        <v>-0.0676380508426073</v>
      </c>
      <c r="BU23" s="49">
        <f t="shared" si="76"/>
        <v>-0.0705225447754819</v>
      </c>
      <c r="BV23" s="49">
        <f t="shared" si="76"/>
        <v>-0.073526770702631</v>
      </c>
      <c r="BW23" s="49">
        <f t="shared" si="76"/>
        <v>-0.0713865471997007</v>
      </c>
      <c r="BX23" s="49">
        <f t="shared" si="76"/>
        <v>-0.0730156552113765</v>
      </c>
      <c r="BY23" s="49">
        <f t="shared" si="76"/>
        <v>-0.0669308633500123</v>
      </c>
      <c r="BZ23" s="49">
        <f>SUM(BL23:BY23)</f>
        <v>-0.991674524415404</v>
      </c>
      <c r="CA23" s="51" t="s">
        <v>27</v>
      </c>
      <c r="CB23" s="51" t="s">
        <v>28</v>
      </c>
      <c r="CC23" s="48" t="s">
        <v>29</v>
      </c>
      <c r="CD23" s="51" t="s">
        <v>30</v>
      </c>
      <c r="CE23" s="51" t="s">
        <v>31</v>
      </c>
      <c r="CF23" s="49">
        <f t="shared" ref="CF23:CS23" si="77">AW23*$CD$24</f>
        <v>0.0041846590392894</v>
      </c>
      <c r="CG23" s="49">
        <f t="shared" si="77"/>
        <v>0.00366235271816863</v>
      </c>
      <c r="CH23" s="49">
        <f t="shared" si="77"/>
        <v>0.00359990304933898</v>
      </c>
      <c r="CI23" s="49">
        <f t="shared" si="77"/>
        <v>0.00324223676422367</v>
      </c>
      <c r="CJ23" s="49">
        <f t="shared" si="77"/>
        <v>0.00335010437402035</v>
      </c>
      <c r="CK23" s="49">
        <f t="shared" si="77"/>
        <v>0.00333874988877859</v>
      </c>
      <c r="CL23" s="49">
        <f t="shared" si="77"/>
        <v>0.00328765470519069</v>
      </c>
      <c r="CM23" s="49">
        <f t="shared" si="77"/>
        <v>0.00350338992478405</v>
      </c>
      <c r="CN23" s="49">
        <f t="shared" si="77"/>
        <v>0.00329333194781157</v>
      </c>
      <c r="CO23" s="49">
        <f t="shared" si="77"/>
        <v>0.00348068095430054</v>
      </c>
      <c r="CP23" s="49">
        <f t="shared" si="77"/>
        <v>0.00367938444603127</v>
      </c>
      <c r="CQ23" s="49">
        <f t="shared" si="77"/>
        <v>0.00353745338050932</v>
      </c>
      <c r="CR23" s="49">
        <f t="shared" si="77"/>
        <v>0.003645320990306</v>
      </c>
      <c r="CS23" s="49">
        <f t="shared" si="77"/>
        <v>0.00324791400684455</v>
      </c>
      <c r="CT23" s="59">
        <v>2015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352.1524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-3.94336938293301</v>
      </c>
      <c r="CA24" s="49">
        <f>-1/(LN(560))</f>
        <v>-0.158029391597474</v>
      </c>
      <c r="CB24" s="49">
        <f>BZ24*CA24</f>
        <v>0.623168264429009</v>
      </c>
      <c r="CC24" s="50">
        <f>1-CB24</f>
        <v>0.376831735570991</v>
      </c>
      <c r="CD24" s="49">
        <f>CC24/(CC9+CC14+CC19+CC24+CC30)</f>
        <v>0.199925461432445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163</v>
      </c>
      <c r="B25" s="44">
        <v>22.536</v>
      </c>
      <c r="C25" s="44">
        <v>47.381</v>
      </c>
      <c r="D25" s="44">
        <v>23.526</v>
      </c>
      <c r="E25" s="44">
        <v>13.174</v>
      </c>
      <c r="F25" s="44">
        <v>26.778</v>
      </c>
      <c r="G25" s="44">
        <v>19.863</v>
      </c>
      <c r="H25" s="44">
        <v>21.429</v>
      </c>
      <c r="I25" s="44">
        <v>17.536</v>
      </c>
      <c r="J25" s="44">
        <v>28.202</v>
      </c>
      <c r="K25" s="44">
        <v>20.755</v>
      </c>
      <c r="L25" s="44">
        <v>21.781</v>
      </c>
      <c r="M25" s="44">
        <v>12.292</v>
      </c>
      <c r="N25" s="44">
        <v>7.042</v>
      </c>
      <c r="O25" s="44">
        <v>6.485</v>
      </c>
      <c r="Q25" s="50"/>
      <c r="R25" s="49">
        <f>(B25-MIN($B$25:$O$29)/(MAX($B$25:$O$29)-MIN($B$25:$O$29)))</f>
        <v>22.4924575808299</v>
      </c>
      <c r="S25" s="49">
        <f>(C25-MIN($B$25:$O$29)/(MAX($B$25:$O$29)-MIN($B$25:$O$29)))</f>
        <v>47.3374575808299</v>
      </c>
      <c r="T25" s="49">
        <f>(D25-MIN($B$25:$O$29)/(MAX($B$25:$O$29)-MIN($B$25:$O$29)))</f>
        <v>23.4824575808299</v>
      </c>
      <c r="U25" s="49">
        <f>(E25-MIN($B$25:$O$29)/(MAX($B$25:$O$29)-MIN($B$25:$O$29)))</f>
        <v>13.1304575808299</v>
      </c>
      <c r="V25" s="49">
        <f>(F25-MIN($B$25:$O$29)/(MAX($B$25:$O$29)-MIN($B$25:$O$29)))</f>
        <v>26.7344575808299</v>
      </c>
      <c r="W25" s="49">
        <f>(G25-MIN($B$25:$O$29)/(MAX($B$25:$O$29)-MIN($B$25:$O$29)))</f>
        <v>19.8194575808299</v>
      </c>
      <c r="X25" s="49">
        <f>(H25-MIN($B$25:$O$29)/(MAX($B$25:$O$29)-MIN($B$25:$O$29)))</f>
        <v>21.3854575808299</v>
      </c>
      <c r="Y25" s="49">
        <f>(I25-MIN($B$25:$O$29)/(MAX($B$25:$O$29)-MIN($B$25:$O$29)))</f>
        <v>17.4924575808299</v>
      </c>
      <c r="Z25" s="49">
        <f>(J25-MIN($B$25:$O$29)/(MAX($B$25:$O$29)-MIN($B$25:$O$29)))</f>
        <v>28.1584575808299</v>
      </c>
      <c r="AA25" s="49">
        <f>(K25-MIN($B$25:$O$29)/(MAX($B$25:$O$29)-MIN($B$25:$O$29)))</f>
        <v>20.7114575808299</v>
      </c>
      <c r="AB25" s="49">
        <f>(L25-MIN($B$25:$O$29)/(MAX($B$25:$O$29)-MIN($B$25:$O$29)))</f>
        <v>21.7374575808299</v>
      </c>
      <c r="AC25" s="49">
        <f>(M25-MIN($B$25:$O$29)/(MAX($B$25:$O$29)-MIN($B$25:$O$29)))</f>
        <v>12.2484575808299</v>
      </c>
      <c r="AD25" s="49">
        <f>(N25-MIN($B$25:$O$29)/(MAX($B$25:$O$29)-MIN($B$25:$O$29)))</f>
        <v>6.99845758082988</v>
      </c>
      <c r="AE25" s="49">
        <f>(O25-MIN($B$25:$O$29)/(MAX($B$25:$O$29)-MIN($B$25:$O$29)))</f>
        <v>6.44145758082988</v>
      </c>
      <c r="AF25" s="50"/>
      <c r="AG25" s="49">
        <f t="shared" ref="AG25:AT25" si="78">R25+14.6944</f>
        <v>37.1868575808299</v>
      </c>
      <c r="AH25" s="49">
        <f t="shared" si="78"/>
        <v>62.0318575808299</v>
      </c>
      <c r="AI25" s="49">
        <f t="shared" si="78"/>
        <v>38.1768575808299</v>
      </c>
      <c r="AJ25" s="49">
        <f t="shared" si="78"/>
        <v>27.8248575808299</v>
      </c>
      <c r="AK25" s="49">
        <f t="shared" si="78"/>
        <v>41.4288575808299</v>
      </c>
      <c r="AL25" s="49">
        <f t="shared" si="78"/>
        <v>34.5138575808299</v>
      </c>
      <c r="AM25" s="49">
        <f t="shared" si="78"/>
        <v>36.0798575808299</v>
      </c>
      <c r="AN25" s="49">
        <f t="shared" si="78"/>
        <v>32.1868575808299</v>
      </c>
      <c r="AO25" s="49">
        <f t="shared" si="78"/>
        <v>42.8528575808299</v>
      </c>
      <c r="AP25" s="49">
        <f t="shared" si="78"/>
        <v>35.4058575808299</v>
      </c>
      <c r="AQ25" s="49">
        <f t="shared" si="78"/>
        <v>36.4318575808299</v>
      </c>
      <c r="AR25" s="49">
        <f t="shared" si="78"/>
        <v>26.9428575808299</v>
      </c>
      <c r="AS25" s="49">
        <f t="shared" si="78"/>
        <v>21.6928575808299</v>
      </c>
      <c r="AT25" s="49">
        <f t="shared" si="78"/>
        <v>21.1358575808299</v>
      </c>
      <c r="AU25" s="49">
        <f>SUM(AG25:AT25)</f>
        <v>493.892006131618</v>
      </c>
      <c r="AV25" s="50"/>
      <c r="AW25" s="49">
        <f t="shared" ref="AW25:BJ25" si="79">AG25/$AU$30</f>
        <v>0.0211219593413475</v>
      </c>
      <c r="AX25" s="49">
        <f t="shared" si="79"/>
        <v>0.0352338019108661</v>
      </c>
      <c r="AY25" s="49">
        <f t="shared" si="79"/>
        <v>0.021684274662089</v>
      </c>
      <c r="AZ25" s="49">
        <f t="shared" si="79"/>
        <v>0.0158043875910624</v>
      </c>
      <c r="BA25" s="49">
        <f t="shared" si="79"/>
        <v>0.023531395291434</v>
      </c>
      <c r="BB25" s="49">
        <f t="shared" si="79"/>
        <v>0.0196037079753454</v>
      </c>
      <c r="BC25" s="49">
        <f t="shared" si="79"/>
        <v>0.0204931885736092</v>
      </c>
      <c r="BD25" s="49">
        <f t="shared" si="79"/>
        <v>0.018281982973966</v>
      </c>
      <c r="BE25" s="49">
        <f t="shared" si="79"/>
        <v>0.0243402205608642</v>
      </c>
      <c r="BF25" s="49">
        <f t="shared" si="79"/>
        <v>0.0201103597592862</v>
      </c>
      <c r="BG25" s="49">
        <f t="shared" si="79"/>
        <v>0.0206931229098729</v>
      </c>
      <c r="BH25" s="49">
        <f t="shared" si="79"/>
        <v>0.0153034157598563</v>
      </c>
      <c r="BI25" s="49">
        <f t="shared" si="79"/>
        <v>0.0123214405741058</v>
      </c>
      <c r="BJ25" s="49">
        <f t="shared" si="79"/>
        <v>0.0120050672067795</v>
      </c>
      <c r="BK25" s="49"/>
      <c r="BL25" s="49">
        <f t="shared" ref="BL25:BY25" si="80">AW25*LN(AW25)</f>
        <v>-0.0814767341966849</v>
      </c>
      <c r="BM25" s="49">
        <f t="shared" si="80"/>
        <v>-0.11788347074311</v>
      </c>
      <c r="BN25" s="49">
        <f t="shared" si="80"/>
        <v>-0.0830760981279358</v>
      </c>
      <c r="BO25" s="49">
        <f t="shared" si="80"/>
        <v>-0.0655481867655625</v>
      </c>
      <c r="BP25" s="49">
        <f t="shared" si="80"/>
        <v>-0.0882290789472291</v>
      </c>
      <c r="BQ25" s="49">
        <f t="shared" si="80"/>
        <v>-0.0770824962397452</v>
      </c>
      <c r="BR25" s="49">
        <f t="shared" si="80"/>
        <v>-0.0796706050830142</v>
      </c>
      <c r="BS25" s="49">
        <f t="shared" si="80"/>
        <v>-0.0731615568694499</v>
      </c>
      <c r="BT25" s="49">
        <f t="shared" si="80"/>
        <v>-0.0904391351808547</v>
      </c>
      <c r="BU25" s="49">
        <f t="shared" si="80"/>
        <v>-0.0785615263430686</v>
      </c>
      <c r="BV25" s="49">
        <f t="shared" si="80"/>
        <v>-0.0802469758738628</v>
      </c>
      <c r="BW25" s="49">
        <f t="shared" si="80"/>
        <v>-0.0639633688958094</v>
      </c>
      <c r="BX25" s="49">
        <f t="shared" si="80"/>
        <v>-0.0541701587440524</v>
      </c>
      <c r="BY25" s="49">
        <f t="shared" si="80"/>
        <v>-0.0530915267624016</v>
      </c>
      <c r="BZ25" s="49">
        <f>SUM(BL25:BY25)</f>
        <v>-1.08660091877278</v>
      </c>
      <c r="CA25" s="49"/>
      <c r="CB25" s="49"/>
      <c r="CC25" s="50"/>
      <c r="CD25" s="49"/>
      <c r="CE25" s="49"/>
      <c r="CF25" s="49">
        <f t="shared" ref="CF25:CS25" si="81">AW25*$CD$30</f>
        <v>0.00404328524293705</v>
      </c>
      <c r="CG25" s="49">
        <f t="shared" si="81"/>
        <v>0.00674465417798137</v>
      </c>
      <c r="CH25" s="49">
        <f t="shared" si="81"/>
        <v>0.00415092683060837</v>
      </c>
      <c r="CI25" s="49">
        <f t="shared" si="81"/>
        <v>0.00302536550174628</v>
      </c>
      <c r="CJ25" s="49">
        <f t="shared" si="81"/>
        <v>0.00450451313677718</v>
      </c>
      <c r="CK25" s="49">
        <f t="shared" si="81"/>
        <v>0.0037526529562245</v>
      </c>
      <c r="CL25" s="49">
        <f t="shared" si="81"/>
        <v>0.00392292237672276</v>
      </c>
      <c r="CM25" s="49">
        <f t="shared" si="81"/>
        <v>0.00349964086075869</v>
      </c>
      <c r="CN25" s="49">
        <f t="shared" si="81"/>
        <v>0.00465934305682158</v>
      </c>
      <c r="CO25" s="49">
        <f t="shared" si="81"/>
        <v>0.00384963911400512</v>
      </c>
      <c r="CP25" s="49">
        <f t="shared" si="81"/>
        <v>0.00396119494122812</v>
      </c>
      <c r="CQ25" s="49">
        <f t="shared" si="81"/>
        <v>0.00292946663273001</v>
      </c>
      <c r="CR25" s="49">
        <f t="shared" si="81"/>
        <v>0.00235864003144272</v>
      </c>
      <c r="CS25" s="49">
        <f t="shared" si="81"/>
        <v>0.00229807804726805</v>
      </c>
      <c r="CT25" s="49">
        <v>2015</v>
      </c>
    </row>
    <row r="26" ht="22.5" customHeight="1" spans="1:98">
      <c r="A26" s="44" t="s">
        <v>164</v>
      </c>
      <c r="B26" s="44">
        <v>2.316</v>
      </c>
      <c r="C26" s="44">
        <v>9.931</v>
      </c>
      <c r="D26" s="44">
        <v>4.197</v>
      </c>
      <c r="E26" s="44">
        <v>2.813</v>
      </c>
      <c r="F26" s="44">
        <v>10.78</v>
      </c>
      <c r="G26" s="44">
        <v>13.968</v>
      </c>
      <c r="H26" s="44">
        <v>3.827</v>
      </c>
      <c r="I26" s="44">
        <v>2.213</v>
      </c>
      <c r="J26" s="44">
        <v>2.801</v>
      </c>
      <c r="K26" s="44">
        <v>4.217</v>
      </c>
      <c r="L26" s="44">
        <v>7.153</v>
      </c>
      <c r="M26" s="44">
        <v>2.177</v>
      </c>
      <c r="N26" s="44">
        <v>2.329</v>
      </c>
      <c r="O26" s="44">
        <v>2.443</v>
      </c>
      <c r="Q26" s="50"/>
      <c r="R26" s="49">
        <f>(B26-MIN($B$25:$O$29)/(MAX($B$25:$O$29)-MIN($B$25:$O$29)))</f>
        <v>2.27245758082988</v>
      </c>
      <c r="S26" s="49">
        <f>(C26-MIN($B$25:$O$29)/(MAX($B$25:$O$29)-MIN($B$25:$O$29)))</f>
        <v>9.88745758082988</v>
      </c>
      <c r="T26" s="49">
        <f>(D26-MIN($B$25:$O$29)/(MAX($B$25:$O$29)-MIN($B$25:$O$29)))</f>
        <v>4.15345758082988</v>
      </c>
      <c r="U26" s="49">
        <f>(E26-MIN($B$25:$O$29)/(MAX($B$25:$O$29)-MIN($B$25:$O$29)))</f>
        <v>2.76945758082988</v>
      </c>
      <c r="V26" s="49">
        <f>(F26-MIN($B$25:$O$29)/(MAX($B$25:$O$29)-MIN($B$25:$O$29)))</f>
        <v>10.7364575808299</v>
      </c>
      <c r="W26" s="49">
        <f>(G26-MIN($B$25:$O$29)/(MAX($B$25:$O$29)-MIN($B$25:$O$29)))</f>
        <v>13.9244575808299</v>
      </c>
      <c r="X26" s="49">
        <f>(H26-MIN($B$25:$O$29)/(MAX($B$25:$O$29)-MIN($B$25:$O$29)))</f>
        <v>3.78345758082988</v>
      </c>
      <c r="Y26" s="49">
        <f>(I26-MIN($B$25:$O$29)/(MAX($B$25:$O$29)-MIN($B$25:$O$29)))</f>
        <v>2.16945758082988</v>
      </c>
      <c r="Z26" s="49">
        <f>(J26-MIN($B$25:$O$29)/(MAX($B$25:$O$29)-MIN($B$25:$O$29)))</f>
        <v>2.75745758082988</v>
      </c>
      <c r="AA26" s="49">
        <f>(K26-MIN($B$25:$O$29)/(MAX($B$25:$O$29)-MIN($B$25:$O$29)))</f>
        <v>4.17345758082988</v>
      </c>
      <c r="AB26" s="49">
        <f>(L26-MIN($B$25:$O$29)/(MAX($B$25:$O$29)-MIN($B$25:$O$29)))</f>
        <v>7.10945758082988</v>
      </c>
      <c r="AC26" s="49">
        <f>(M26-MIN($B$25:$O$29)/(MAX($B$25:$O$29)-MIN($B$25:$O$29)))</f>
        <v>2.13345758082988</v>
      </c>
      <c r="AD26" s="49">
        <f>(N26-MIN($B$25:$O$29)/(MAX($B$25:$O$29)-MIN($B$25:$O$29)))</f>
        <v>2.28545758082988</v>
      </c>
      <c r="AE26" s="49">
        <f>(O26-MIN($B$25:$O$29)/(MAX($B$25:$O$29)-MIN($B$25:$O$29)))</f>
        <v>2.39945758082988</v>
      </c>
      <c r="AF26" s="50"/>
      <c r="AG26" s="49">
        <f t="shared" ref="AG26:AT26" si="82">R26+14.6944</f>
        <v>16.9668575808299</v>
      </c>
      <c r="AH26" s="49">
        <f t="shared" si="82"/>
        <v>24.5818575808299</v>
      </c>
      <c r="AI26" s="49">
        <f t="shared" si="82"/>
        <v>18.8478575808299</v>
      </c>
      <c r="AJ26" s="49">
        <f t="shared" si="82"/>
        <v>17.4638575808299</v>
      </c>
      <c r="AK26" s="49">
        <f t="shared" si="82"/>
        <v>25.4308575808299</v>
      </c>
      <c r="AL26" s="49">
        <f t="shared" si="82"/>
        <v>28.6188575808299</v>
      </c>
      <c r="AM26" s="49">
        <f t="shared" si="82"/>
        <v>18.4778575808299</v>
      </c>
      <c r="AN26" s="49">
        <f t="shared" si="82"/>
        <v>16.8638575808299</v>
      </c>
      <c r="AO26" s="49">
        <f t="shared" si="82"/>
        <v>17.4518575808299</v>
      </c>
      <c r="AP26" s="49">
        <f t="shared" si="82"/>
        <v>18.8678575808299</v>
      </c>
      <c r="AQ26" s="49">
        <f t="shared" si="82"/>
        <v>21.8038575808299</v>
      </c>
      <c r="AR26" s="49">
        <f t="shared" si="82"/>
        <v>16.8278575808299</v>
      </c>
      <c r="AS26" s="49">
        <f t="shared" si="82"/>
        <v>16.9798575808299</v>
      </c>
      <c r="AT26" s="49">
        <f t="shared" si="82"/>
        <v>17.0938575808299</v>
      </c>
      <c r="AU26" s="49">
        <f>SUM(AG26:AT26)</f>
        <v>276.277006131618</v>
      </c>
      <c r="AV26" s="50"/>
      <c r="AW26" s="49">
        <f t="shared" ref="AW26:BJ26" si="83">AG26/$AU$30</f>
        <v>0.00963709491165682</v>
      </c>
      <c r="AX26" s="49">
        <f t="shared" si="83"/>
        <v>0.0139623789191788</v>
      </c>
      <c r="AY26" s="49">
        <f t="shared" si="83"/>
        <v>0.0107054940210657</v>
      </c>
      <c r="AZ26" s="49">
        <f t="shared" si="83"/>
        <v>0.00991938856257454</v>
      </c>
      <c r="BA26" s="49">
        <f t="shared" si="83"/>
        <v>0.0144446069063602</v>
      </c>
      <c r="BB26" s="49">
        <f t="shared" si="83"/>
        <v>0.0162553758382026</v>
      </c>
      <c r="BC26" s="49">
        <f t="shared" si="83"/>
        <v>0.0104953357698795</v>
      </c>
      <c r="BD26" s="49">
        <f t="shared" si="83"/>
        <v>0.00957859139848876</v>
      </c>
      <c r="BE26" s="49">
        <f t="shared" si="83"/>
        <v>0.00991257261929283</v>
      </c>
      <c r="BF26" s="49">
        <f t="shared" si="83"/>
        <v>0.0107168539265353</v>
      </c>
      <c r="BG26" s="49">
        <f t="shared" si="83"/>
        <v>0.0123844880494617</v>
      </c>
      <c r="BH26" s="49">
        <f t="shared" si="83"/>
        <v>0.00955814356864362</v>
      </c>
      <c r="BI26" s="49">
        <f t="shared" si="83"/>
        <v>0.00964447885021201</v>
      </c>
      <c r="BJ26" s="49">
        <f t="shared" si="83"/>
        <v>0.00970923031138831</v>
      </c>
      <c r="BK26" s="49"/>
      <c r="BL26" s="49">
        <f t="shared" ref="BL26:BY26" si="84">AW26*LN(AW26)</f>
        <v>-0.0447367011144919</v>
      </c>
      <c r="BM26" s="49">
        <f t="shared" si="84"/>
        <v>-0.0596387487480028</v>
      </c>
      <c r="BN26" s="49">
        <f t="shared" si="84"/>
        <v>-0.0485708072040717</v>
      </c>
      <c r="BO26" s="49">
        <f t="shared" si="84"/>
        <v>-0.0457607581222476</v>
      </c>
      <c r="BP26" s="49">
        <f t="shared" si="84"/>
        <v>-0.0612080707120203</v>
      </c>
      <c r="BQ26" s="49">
        <f t="shared" si="84"/>
        <v>-0.0669612834268813</v>
      </c>
      <c r="BR26" s="49">
        <f t="shared" si="84"/>
        <v>-0.0478254014181704</v>
      </c>
      <c r="BS26" s="49">
        <f t="shared" si="84"/>
        <v>-0.0445234454501485</v>
      </c>
      <c r="BT26" s="49">
        <f t="shared" si="84"/>
        <v>-0.0457361279775184</v>
      </c>
      <c r="BU26" s="49">
        <f t="shared" si="84"/>
        <v>-0.0486109811443468</v>
      </c>
      <c r="BV26" s="49">
        <f t="shared" si="84"/>
        <v>-0.0543841330679835</v>
      </c>
      <c r="BW26" s="49">
        <f t="shared" si="84"/>
        <v>-0.0444488253305851</v>
      </c>
      <c r="BX26" s="49">
        <f t="shared" si="84"/>
        <v>-0.0447635915917129</v>
      </c>
      <c r="BY26" s="49">
        <f t="shared" si="84"/>
        <v>-0.0449991587177899</v>
      </c>
      <c r="BZ26" s="49">
        <f>SUM(BL26:BY26)</f>
        <v>-0.702168034025971</v>
      </c>
      <c r="CA26" s="49"/>
      <c r="CB26" s="49"/>
      <c r="CC26" s="50"/>
      <c r="CD26" s="49"/>
      <c r="CE26" s="49"/>
      <c r="CF26" s="49">
        <f t="shared" ref="CF26:CS26" si="85">AW26*$CD$30</f>
        <v>0.00184478736140773</v>
      </c>
      <c r="CG26" s="49">
        <f t="shared" si="85"/>
        <v>0.00267275775546539</v>
      </c>
      <c r="CH26" s="49">
        <f t="shared" si="85"/>
        <v>0.00204930637798323</v>
      </c>
      <c r="CI26" s="49">
        <f t="shared" si="85"/>
        <v>0.00189882561299626</v>
      </c>
      <c r="CJ26" s="49">
        <f t="shared" si="85"/>
        <v>0.00276506857155927</v>
      </c>
      <c r="CK26" s="49">
        <f t="shared" si="85"/>
        <v>0.0031116962296362</v>
      </c>
      <c r="CL26" s="49">
        <f t="shared" si="85"/>
        <v>0.00200907669370203</v>
      </c>
      <c r="CM26" s="49">
        <f t="shared" si="85"/>
        <v>0.00183358828713485</v>
      </c>
      <c r="CN26" s="49">
        <f t="shared" si="85"/>
        <v>0.00189752086647903</v>
      </c>
      <c r="CO26" s="49">
        <f t="shared" si="85"/>
        <v>0.00205148095551195</v>
      </c>
      <c r="CP26" s="49">
        <f t="shared" si="85"/>
        <v>0.00237070893672708</v>
      </c>
      <c r="CQ26" s="49">
        <f t="shared" si="85"/>
        <v>0.00182967404758317</v>
      </c>
      <c r="CR26" s="49">
        <f t="shared" si="85"/>
        <v>0.00184620083680139</v>
      </c>
      <c r="CS26" s="49">
        <f t="shared" si="85"/>
        <v>0.00185859592871506</v>
      </c>
      <c r="CT26" s="49">
        <v>2015</v>
      </c>
    </row>
    <row r="27" ht="22.5" customHeight="1" spans="1:98">
      <c r="A27" s="44" t="s">
        <v>165</v>
      </c>
      <c r="B27" s="44">
        <v>4.259</v>
      </c>
      <c r="C27" s="44">
        <v>5.322</v>
      </c>
      <c r="D27" s="44">
        <v>2.832</v>
      </c>
      <c r="E27" s="44">
        <v>3.114</v>
      </c>
      <c r="F27" s="44">
        <v>3.629</v>
      </c>
      <c r="G27" s="44">
        <v>4.027</v>
      </c>
      <c r="H27" s="44">
        <v>7.686</v>
      </c>
      <c r="I27" s="44">
        <v>1.977</v>
      </c>
      <c r="J27" s="44">
        <v>2.191</v>
      </c>
      <c r="K27" s="44">
        <v>4.453</v>
      </c>
      <c r="L27" s="44">
        <v>2.79</v>
      </c>
      <c r="M27" s="44">
        <v>2.784</v>
      </c>
      <c r="N27" s="44">
        <v>3.039</v>
      </c>
      <c r="O27" s="44">
        <v>3.047</v>
      </c>
      <c r="Q27" s="50"/>
      <c r="R27" s="49">
        <f>(B27-MIN($B$25:$O$29)/(MAX($B$25:$O$29)-MIN($B$25:$O$29)))</f>
        <v>4.21545758082988</v>
      </c>
      <c r="S27" s="49">
        <f>(C27-MIN($B$25:$O$29)/(MAX($B$25:$O$29)-MIN($B$25:$O$29)))</f>
        <v>5.27845758082988</v>
      </c>
      <c r="T27" s="49">
        <f>(D27-MIN($B$25:$O$29)/(MAX($B$25:$O$29)-MIN($B$25:$O$29)))</f>
        <v>2.78845758082988</v>
      </c>
      <c r="U27" s="49">
        <f>(E27-MIN($B$25:$O$29)/(MAX($B$25:$O$29)-MIN($B$25:$O$29)))</f>
        <v>3.07045758082988</v>
      </c>
      <c r="V27" s="49">
        <f>(F27-MIN($B$25:$O$29)/(MAX($B$25:$O$29)-MIN($B$25:$O$29)))</f>
        <v>3.58545758082988</v>
      </c>
      <c r="W27" s="49">
        <f>(G27-MIN($B$25:$O$29)/(MAX($B$25:$O$29)-MIN($B$25:$O$29)))</f>
        <v>3.98345758082988</v>
      </c>
      <c r="X27" s="49">
        <f>(H27-MIN($B$25:$O$29)/(MAX($B$25:$O$29)-MIN($B$25:$O$29)))</f>
        <v>7.64245758082988</v>
      </c>
      <c r="Y27" s="49">
        <f>(I27-MIN($B$25:$O$29)/(MAX($B$25:$O$29)-MIN($B$25:$O$29)))</f>
        <v>1.93345758082988</v>
      </c>
      <c r="Z27" s="49">
        <f>(J27-MIN($B$25:$O$29)/(MAX($B$25:$O$29)-MIN($B$25:$O$29)))</f>
        <v>2.14745758082988</v>
      </c>
      <c r="AA27" s="49">
        <f>(K27-MIN($B$25:$O$29)/(MAX($B$25:$O$29)-MIN($B$25:$O$29)))</f>
        <v>4.40945758082988</v>
      </c>
      <c r="AB27" s="49">
        <f>(L27-MIN($B$25:$O$29)/(MAX($B$25:$O$29)-MIN($B$25:$O$29)))</f>
        <v>2.74645758082988</v>
      </c>
      <c r="AC27" s="49">
        <f>(M27-MIN($B$25:$O$29)/(MAX($B$25:$O$29)-MIN($B$25:$O$29)))</f>
        <v>2.74045758082988</v>
      </c>
      <c r="AD27" s="49">
        <f>(N27-MIN($B$25:$O$29)/(MAX($B$25:$O$29)-MIN($B$25:$O$29)))</f>
        <v>2.99545758082988</v>
      </c>
      <c r="AE27" s="49">
        <f>(O27-MIN($B$25:$O$29)/(MAX($B$25:$O$29)-MIN($B$25:$O$29)))</f>
        <v>3.00345758082988</v>
      </c>
      <c r="AF27" s="50"/>
      <c r="AG27" s="49">
        <f t="shared" ref="AG27:AT27" si="86">R27+14.6944</f>
        <v>18.9098575808299</v>
      </c>
      <c r="AH27" s="49">
        <f t="shared" si="86"/>
        <v>19.9728575808299</v>
      </c>
      <c r="AI27" s="49">
        <f t="shared" si="86"/>
        <v>17.4828575808299</v>
      </c>
      <c r="AJ27" s="49">
        <f t="shared" si="86"/>
        <v>17.7648575808299</v>
      </c>
      <c r="AK27" s="49">
        <f t="shared" si="86"/>
        <v>18.2798575808299</v>
      </c>
      <c r="AL27" s="49">
        <f t="shared" si="86"/>
        <v>18.6778575808299</v>
      </c>
      <c r="AM27" s="49">
        <f t="shared" si="86"/>
        <v>22.3368575808299</v>
      </c>
      <c r="AN27" s="49">
        <f t="shared" si="86"/>
        <v>16.6278575808299</v>
      </c>
      <c r="AO27" s="49">
        <f t="shared" si="86"/>
        <v>16.8418575808299</v>
      </c>
      <c r="AP27" s="49">
        <f t="shared" si="86"/>
        <v>19.1038575808299</v>
      </c>
      <c r="AQ27" s="49">
        <f t="shared" si="86"/>
        <v>17.4408575808299</v>
      </c>
      <c r="AR27" s="49">
        <f t="shared" si="86"/>
        <v>17.4348575808299</v>
      </c>
      <c r="AS27" s="49">
        <f t="shared" si="86"/>
        <v>17.6898575808299</v>
      </c>
      <c r="AT27" s="49">
        <f t="shared" si="86"/>
        <v>17.6978575808299</v>
      </c>
      <c r="AU27" s="49">
        <f>SUM(AG27:AT27)</f>
        <v>256.262006131618</v>
      </c>
      <c r="AV27" s="50"/>
      <c r="AW27" s="49">
        <f t="shared" ref="AW27:BJ27" si="87">AG27/$AU$30</f>
        <v>0.0107407097280213</v>
      </c>
      <c r="AX27" s="49">
        <f t="shared" si="87"/>
        <v>0.0113444887037266</v>
      </c>
      <c r="AY27" s="49">
        <f t="shared" si="87"/>
        <v>0.00993018047277059</v>
      </c>
      <c r="AZ27" s="49">
        <f t="shared" si="87"/>
        <v>0.0100903551398909</v>
      </c>
      <c r="BA27" s="49">
        <f t="shared" si="87"/>
        <v>0.0103828727057312</v>
      </c>
      <c r="BB27" s="49">
        <f t="shared" si="87"/>
        <v>0.0106089348245748</v>
      </c>
      <c r="BC27" s="49">
        <f t="shared" si="87"/>
        <v>0.0126872295302245</v>
      </c>
      <c r="BD27" s="49">
        <f t="shared" si="87"/>
        <v>0.00944454451394836</v>
      </c>
      <c r="BE27" s="49">
        <f t="shared" si="87"/>
        <v>0.00956609550247228</v>
      </c>
      <c r="BF27" s="49">
        <f t="shared" si="87"/>
        <v>0.0108509008110757</v>
      </c>
      <c r="BG27" s="49">
        <f t="shared" si="87"/>
        <v>0.00990632467128458</v>
      </c>
      <c r="BH27" s="49">
        <f t="shared" si="87"/>
        <v>0.00990291669964373</v>
      </c>
      <c r="BI27" s="49">
        <f t="shared" si="87"/>
        <v>0.0100477554943802</v>
      </c>
      <c r="BJ27" s="49">
        <f t="shared" si="87"/>
        <v>0.010052299456568</v>
      </c>
      <c r="BK27" s="49"/>
      <c r="BL27" s="49">
        <f t="shared" ref="BL27:BY27" si="88">AW27*LN(AW27)</f>
        <v>-0.0486953072389131</v>
      </c>
      <c r="BM27" s="49">
        <f t="shared" si="88"/>
        <v>-0.0508122284336218</v>
      </c>
      <c r="BN27" s="49">
        <f t="shared" si="88"/>
        <v>-0.0457997462743494</v>
      </c>
      <c r="BO27" s="49">
        <f t="shared" si="88"/>
        <v>-0.0463770405377168</v>
      </c>
      <c r="BP27" s="49">
        <f t="shared" si="88"/>
        <v>-0.0474247853406778</v>
      </c>
      <c r="BQ27" s="49">
        <f t="shared" si="88"/>
        <v>-0.0482288407215015</v>
      </c>
      <c r="BR27" s="49">
        <f t="shared" si="88"/>
        <v>-0.0554071529444626</v>
      </c>
      <c r="BS27" s="49">
        <f t="shared" si="88"/>
        <v>-0.0440334699296964</v>
      </c>
      <c r="BT27" s="49">
        <f t="shared" si="88"/>
        <v>-0.0444778494588328</v>
      </c>
      <c r="BU27" s="49">
        <f t="shared" si="88"/>
        <v>-0.0490841277107869</v>
      </c>
      <c r="BV27" s="49">
        <f t="shared" si="88"/>
        <v>-0.0457135462278077</v>
      </c>
      <c r="BW27" s="49">
        <f t="shared" si="88"/>
        <v>-0.0457012272490286</v>
      </c>
      <c r="BX27" s="49">
        <f t="shared" si="88"/>
        <v>-0.0462237546961607</v>
      </c>
      <c r="BY27" s="49">
        <f t="shared" si="88"/>
        <v>-0.0462401137775825</v>
      </c>
      <c r="BZ27" s="49">
        <f>SUM(BL27:BY27)</f>
        <v>-0.664219190541139</v>
      </c>
      <c r="CA27" s="49"/>
      <c r="CB27" s="49"/>
      <c r="CC27" s="50"/>
      <c r="CD27" s="49"/>
      <c r="CE27" s="49"/>
      <c r="CF27" s="49">
        <f t="shared" ref="CF27:CS27" si="89">AW27*$CD$30</f>
        <v>0.00205604756832224</v>
      </c>
      <c r="CG27" s="49">
        <f t="shared" si="89"/>
        <v>0.00217162636397336</v>
      </c>
      <c r="CH27" s="49">
        <f t="shared" si="89"/>
        <v>0.00190089146164854</v>
      </c>
      <c r="CI27" s="49">
        <f t="shared" si="89"/>
        <v>0.0019315530048034</v>
      </c>
      <c r="CJ27" s="49">
        <f t="shared" si="89"/>
        <v>0.00198754837616777</v>
      </c>
      <c r="CK27" s="49">
        <f t="shared" si="89"/>
        <v>0.00203082246898917</v>
      </c>
      <c r="CL27" s="49">
        <f t="shared" si="89"/>
        <v>0.0024286614278673</v>
      </c>
      <c r="CM27" s="49">
        <f t="shared" si="89"/>
        <v>0.00180792827229604</v>
      </c>
      <c r="CN27" s="49">
        <f t="shared" si="89"/>
        <v>0.00183119625185327</v>
      </c>
      <c r="CO27" s="49">
        <f t="shared" si="89"/>
        <v>0.00207714097035076</v>
      </c>
      <c r="CP27" s="49">
        <f t="shared" si="89"/>
        <v>0.00189632484883824</v>
      </c>
      <c r="CQ27" s="49">
        <f t="shared" si="89"/>
        <v>0.00189567247557962</v>
      </c>
      <c r="CR27" s="49">
        <f t="shared" si="89"/>
        <v>0.00192339833907072</v>
      </c>
      <c r="CS27" s="49">
        <f t="shared" si="89"/>
        <v>0.00192426817008221</v>
      </c>
      <c r="CT27" s="49">
        <v>2015</v>
      </c>
    </row>
    <row r="28" ht="22.5" customHeight="1" spans="1:98">
      <c r="A28" s="44" t="s">
        <v>166</v>
      </c>
      <c r="B28" s="44">
        <v>14.31</v>
      </c>
      <c r="C28" s="44">
        <v>12.02</v>
      </c>
      <c r="D28" s="44">
        <v>13.45</v>
      </c>
      <c r="E28" s="44">
        <v>14.04</v>
      </c>
      <c r="F28" s="44">
        <v>20.7</v>
      </c>
      <c r="G28" s="44">
        <v>35.87</v>
      </c>
      <c r="H28" s="44">
        <v>32.89</v>
      </c>
      <c r="I28" s="44">
        <v>19.22</v>
      </c>
      <c r="J28" s="44">
        <v>15.25</v>
      </c>
      <c r="K28" s="44">
        <v>17.72</v>
      </c>
      <c r="L28" s="44">
        <v>13.71</v>
      </c>
      <c r="M28" s="44">
        <v>11.67</v>
      </c>
      <c r="N28" s="44">
        <v>21.63</v>
      </c>
      <c r="O28" s="44">
        <v>12.74</v>
      </c>
      <c r="Q28" s="50"/>
      <c r="R28" s="49">
        <f>(B28-MIN($B$25:$O$29)/(MAX($B$25:$O$29)-MIN($B$25:$O$29)))</f>
        <v>14.2664575808299</v>
      </c>
      <c r="S28" s="49">
        <f>(C28-MIN($B$25:$O$29)/(MAX($B$25:$O$29)-MIN($B$25:$O$29)))</f>
        <v>11.9764575808299</v>
      </c>
      <c r="T28" s="49">
        <f>(D28-MIN($B$25:$O$29)/(MAX($B$25:$O$29)-MIN($B$25:$O$29)))</f>
        <v>13.4064575808299</v>
      </c>
      <c r="U28" s="49">
        <f>(E28-MIN($B$25:$O$29)/(MAX($B$25:$O$29)-MIN($B$25:$O$29)))</f>
        <v>13.9964575808299</v>
      </c>
      <c r="V28" s="49">
        <f>(F28-MIN($B$25:$O$29)/(MAX($B$25:$O$29)-MIN($B$25:$O$29)))</f>
        <v>20.6564575808299</v>
      </c>
      <c r="W28" s="49">
        <f>(G28-MIN($B$25:$O$29)/(MAX($B$25:$O$29)-MIN($B$25:$O$29)))</f>
        <v>35.8264575808299</v>
      </c>
      <c r="X28" s="49">
        <f>(H28-MIN($B$25:$O$29)/(MAX($B$25:$O$29)-MIN($B$25:$O$29)))</f>
        <v>32.8464575808299</v>
      </c>
      <c r="Y28" s="49">
        <f>(I28-MIN($B$25:$O$29)/(MAX($B$25:$O$29)-MIN($B$25:$O$29)))</f>
        <v>19.1764575808299</v>
      </c>
      <c r="Z28" s="49">
        <f>(J28-MIN($B$25:$O$29)/(MAX($B$25:$O$29)-MIN($B$25:$O$29)))</f>
        <v>15.2064575808299</v>
      </c>
      <c r="AA28" s="49">
        <f>(K28-MIN($B$25:$O$29)/(MAX($B$25:$O$29)-MIN($B$25:$O$29)))</f>
        <v>17.6764575808299</v>
      </c>
      <c r="AB28" s="49">
        <f>(L28-MIN($B$25:$O$29)/(MAX($B$25:$O$29)-MIN($B$25:$O$29)))</f>
        <v>13.6664575808299</v>
      </c>
      <c r="AC28" s="49">
        <f>(M28-MIN($B$25:$O$29)/(MAX($B$25:$O$29)-MIN($B$25:$O$29)))</f>
        <v>11.6264575808299</v>
      </c>
      <c r="AD28" s="49">
        <f>(N28-MIN($B$25:$O$29)/(MAX($B$25:$O$29)-MIN($B$25:$O$29)))</f>
        <v>21.5864575808299</v>
      </c>
      <c r="AE28" s="49">
        <f>(O28-MIN($B$25:$O$29)/(MAX($B$25:$O$29)-MIN($B$25:$O$29)))</f>
        <v>12.6964575808299</v>
      </c>
      <c r="AF28" s="50"/>
      <c r="AG28" s="49">
        <f t="shared" ref="AG28:AT28" si="90">R28+14.6944</f>
        <v>28.9608575808299</v>
      </c>
      <c r="AH28" s="49">
        <f t="shared" si="90"/>
        <v>26.6708575808299</v>
      </c>
      <c r="AI28" s="49">
        <f t="shared" si="90"/>
        <v>28.1008575808299</v>
      </c>
      <c r="AJ28" s="49">
        <f t="shared" si="90"/>
        <v>28.6908575808299</v>
      </c>
      <c r="AK28" s="49">
        <f t="shared" si="90"/>
        <v>35.3508575808299</v>
      </c>
      <c r="AL28" s="49">
        <f t="shared" si="90"/>
        <v>50.5208575808299</v>
      </c>
      <c r="AM28" s="49">
        <f t="shared" si="90"/>
        <v>47.5408575808299</v>
      </c>
      <c r="AN28" s="49">
        <f t="shared" si="90"/>
        <v>33.8708575808299</v>
      </c>
      <c r="AO28" s="49">
        <f t="shared" si="90"/>
        <v>29.9008575808299</v>
      </c>
      <c r="AP28" s="49">
        <f t="shared" si="90"/>
        <v>32.3708575808299</v>
      </c>
      <c r="AQ28" s="49">
        <f t="shared" si="90"/>
        <v>28.3608575808299</v>
      </c>
      <c r="AR28" s="49">
        <f t="shared" si="90"/>
        <v>26.3208575808299</v>
      </c>
      <c r="AS28" s="49">
        <f t="shared" si="90"/>
        <v>36.2808575808299</v>
      </c>
      <c r="AT28" s="49">
        <f t="shared" si="90"/>
        <v>27.3908575808299</v>
      </c>
      <c r="AU28" s="49">
        <f>SUM(AG28:AT28)</f>
        <v>460.332006131618</v>
      </c>
      <c r="AV28" s="50"/>
      <c r="AW28" s="49">
        <f t="shared" ref="AW28:BJ28" si="91">AG28/$AU$30</f>
        <v>0.0164496302217315</v>
      </c>
      <c r="AX28" s="49">
        <f t="shared" si="91"/>
        <v>0.0151489210454708</v>
      </c>
      <c r="AY28" s="49">
        <f t="shared" si="91"/>
        <v>0.0159611542865419</v>
      </c>
      <c r="AZ28" s="49">
        <f t="shared" si="91"/>
        <v>0.0162962714978929</v>
      </c>
      <c r="BA28" s="49">
        <f t="shared" si="91"/>
        <v>0.020079120019245</v>
      </c>
      <c r="BB28" s="49">
        <f t="shared" si="91"/>
        <v>0.0286956083178804</v>
      </c>
      <c r="BC28" s="49">
        <f t="shared" si="91"/>
        <v>0.0270029824029211</v>
      </c>
      <c r="BD28" s="49">
        <f t="shared" si="91"/>
        <v>0.0192384870145001</v>
      </c>
      <c r="BE28" s="49">
        <f t="shared" si="91"/>
        <v>0.0169835457787992</v>
      </c>
      <c r="BF28" s="49">
        <f t="shared" si="91"/>
        <v>0.0183864941042857</v>
      </c>
      <c r="BG28" s="49">
        <f t="shared" si="91"/>
        <v>0.0161088330576457</v>
      </c>
      <c r="BH28" s="49">
        <f t="shared" si="91"/>
        <v>0.0149501226997541</v>
      </c>
      <c r="BI28" s="49">
        <f t="shared" si="91"/>
        <v>0.020607355623578</v>
      </c>
      <c r="BJ28" s="49">
        <f t="shared" si="91"/>
        <v>0.0155578776423737</v>
      </c>
      <c r="BK28" s="49"/>
      <c r="BL28" s="49">
        <f t="shared" ref="BL28:BY28" si="92">AW28*LN(AW28)</f>
        <v>-0.0675660711749612</v>
      </c>
      <c r="BM28" s="49">
        <f t="shared" si="92"/>
        <v>-0.0634713427787026</v>
      </c>
      <c r="BN28" s="49">
        <f t="shared" si="92"/>
        <v>-0.0660408299320416</v>
      </c>
      <c r="BO28" s="49">
        <f t="shared" si="92"/>
        <v>-0.0670887991505755</v>
      </c>
      <c r="BP28" s="49">
        <f t="shared" si="92"/>
        <v>-0.0784707031313216</v>
      </c>
      <c r="BQ28" s="49">
        <f t="shared" si="92"/>
        <v>-0.101898426189236</v>
      </c>
      <c r="BR28" s="49">
        <f t="shared" si="92"/>
        <v>-0.0975295867787942</v>
      </c>
      <c r="BS28" s="49">
        <f t="shared" si="92"/>
        <v>-0.0760082316388614</v>
      </c>
      <c r="BT28" s="49">
        <f t="shared" si="92"/>
        <v>-0.0692166157350998</v>
      </c>
      <c r="BU28" s="49">
        <f t="shared" si="92"/>
        <v>-0.0734749843240271</v>
      </c>
      <c r="BV28" s="49">
        <f t="shared" si="92"/>
        <v>-0.0665035053620576</v>
      </c>
      <c r="BW28" s="49">
        <f t="shared" si="92"/>
        <v>-0.0628359005004294</v>
      </c>
      <c r="BX28" s="49">
        <f t="shared" si="92"/>
        <v>-0.079999963594223</v>
      </c>
      <c r="BY28" s="49">
        <f t="shared" si="92"/>
        <v>-0.064770372117433</v>
      </c>
      <c r="BZ28" s="49">
        <f>SUM(BL28:BY28)</f>
        <v>-1.03487533240776</v>
      </c>
      <c r="CA28" s="49"/>
      <c r="CB28" s="49"/>
      <c r="CC28" s="50"/>
      <c r="CD28" s="49"/>
      <c r="CE28" s="49"/>
      <c r="CF28" s="49">
        <f t="shared" ref="CF28:CS28" si="93">AW28*$CD$30</f>
        <v>0.0031488815053772</v>
      </c>
      <c r="CG28" s="49">
        <f t="shared" si="93"/>
        <v>0.00289989237833951</v>
      </c>
      <c r="CH28" s="49">
        <f t="shared" si="93"/>
        <v>0.00305537467164252</v>
      </c>
      <c r="CI28" s="49">
        <f t="shared" si="93"/>
        <v>0.00311952470873957</v>
      </c>
      <c r="CJ28" s="49">
        <f t="shared" si="93"/>
        <v>0.00384365902580116</v>
      </c>
      <c r="CK28" s="49">
        <f t="shared" si="93"/>
        <v>0.00549307608133033</v>
      </c>
      <c r="CL28" s="49">
        <f t="shared" si="93"/>
        <v>0.00516906402955202</v>
      </c>
      <c r="CM28" s="49">
        <f t="shared" si="93"/>
        <v>0.00368274028867636</v>
      </c>
      <c r="CN28" s="49">
        <f t="shared" si="93"/>
        <v>0.00325108664922673</v>
      </c>
      <c r="CO28" s="49">
        <f t="shared" si="93"/>
        <v>0.00351964697402285</v>
      </c>
      <c r="CP28" s="49">
        <f t="shared" si="93"/>
        <v>0.0030836441795158</v>
      </c>
      <c r="CQ28" s="49">
        <f t="shared" si="93"/>
        <v>0.00286183727158702</v>
      </c>
      <c r="CR28" s="49">
        <f t="shared" si="93"/>
        <v>0.00394477688088633</v>
      </c>
      <c r="CS28" s="49">
        <f t="shared" si="93"/>
        <v>0.00297817716937319</v>
      </c>
      <c r="CT28" s="49">
        <v>2015</v>
      </c>
    </row>
    <row r="29" ht="22.5" customHeight="1" spans="1:98">
      <c r="A29" s="44" t="s">
        <v>167</v>
      </c>
      <c r="B29" s="44">
        <v>7.764</v>
      </c>
      <c r="C29" s="44">
        <v>7.609</v>
      </c>
      <c r="D29" s="44">
        <v>5.667</v>
      </c>
      <c r="E29" s="44">
        <v>4.847</v>
      </c>
      <c r="F29" s="44">
        <v>5.273</v>
      </c>
      <c r="G29" s="44">
        <v>5.525</v>
      </c>
      <c r="H29" s="44">
        <v>3.976</v>
      </c>
      <c r="I29" s="44">
        <v>3.31</v>
      </c>
      <c r="J29" s="44">
        <v>3.43</v>
      </c>
      <c r="K29" s="44">
        <v>4.728</v>
      </c>
      <c r="L29" s="44">
        <v>4.162</v>
      </c>
      <c r="M29" s="44">
        <v>4.287</v>
      </c>
      <c r="N29" s="44">
        <v>3.949</v>
      </c>
      <c r="O29" s="44">
        <v>4.176</v>
      </c>
      <c r="Q29" s="50"/>
      <c r="R29" s="49">
        <f>(B29-MIN($B$25:$O$29)/(MAX($B$25:$O$29)-MIN($B$25:$O$29)))</f>
        <v>7.72045758082988</v>
      </c>
      <c r="S29" s="49">
        <f>(C29-MIN($B$25:$O$29)/(MAX($B$25:$O$29)-MIN($B$25:$O$29)))</f>
        <v>7.56545758082988</v>
      </c>
      <c r="T29" s="49">
        <f>(D29-MIN($B$25:$O$29)/(MAX($B$25:$O$29)-MIN($B$25:$O$29)))</f>
        <v>5.62345758082988</v>
      </c>
      <c r="U29" s="49">
        <f>(E29-MIN($B$25:$O$29)/(MAX($B$25:$O$29)-MIN($B$25:$O$29)))</f>
        <v>4.80345758082988</v>
      </c>
      <c r="V29" s="49">
        <f>(F29-MIN($B$25:$O$29)/(MAX($B$25:$O$29)-MIN($B$25:$O$29)))</f>
        <v>5.22945758082988</v>
      </c>
      <c r="W29" s="49">
        <f>(G29-MIN($B$25:$O$29)/(MAX($B$25:$O$29)-MIN($B$25:$O$29)))</f>
        <v>5.48145758082988</v>
      </c>
      <c r="X29" s="49">
        <f>(H29-MIN($B$25:$O$29)/(MAX($B$25:$O$29)-MIN($B$25:$O$29)))</f>
        <v>3.93245758082988</v>
      </c>
      <c r="Y29" s="49">
        <f>(I29-MIN($B$25:$O$29)/(MAX($B$25:$O$29)-MIN($B$25:$O$29)))</f>
        <v>3.26645758082988</v>
      </c>
      <c r="Z29" s="49">
        <f>(J29-MIN($B$25:$O$29)/(MAX($B$25:$O$29)-MIN($B$25:$O$29)))</f>
        <v>3.38645758082988</v>
      </c>
      <c r="AA29" s="49">
        <f>(K29-MIN($B$25:$O$29)/(MAX($B$25:$O$29)-MIN($B$25:$O$29)))</f>
        <v>4.68445758082988</v>
      </c>
      <c r="AB29" s="49">
        <f>(L29-MIN($B$25:$O$29)/(MAX($B$25:$O$29)-MIN($B$25:$O$29)))</f>
        <v>4.11845758082988</v>
      </c>
      <c r="AC29" s="49">
        <f>(M29-MIN($B$25:$O$29)/(MAX($B$25:$O$29)-MIN($B$25:$O$29)))</f>
        <v>4.24345758082988</v>
      </c>
      <c r="AD29" s="49">
        <f>(N29-MIN($B$25:$O$29)/(MAX($B$25:$O$29)-MIN($B$25:$O$29)))</f>
        <v>3.90545758082988</v>
      </c>
      <c r="AE29" s="49">
        <f>(O29-MIN($B$25:$O$29)/(MAX($B$25:$O$29)-MIN($B$25:$O$29)))</f>
        <v>4.13245758082988</v>
      </c>
      <c r="AF29" s="50"/>
      <c r="AG29" s="49">
        <f t="shared" ref="AG29:AT29" si="94">R29+14.6944</f>
        <v>22.4148575808299</v>
      </c>
      <c r="AH29" s="49">
        <f t="shared" si="94"/>
        <v>22.2598575808299</v>
      </c>
      <c r="AI29" s="49">
        <f t="shared" si="94"/>
        <v>20.3178575808299</v>
      </c>
      <c r="AJ29" s="49">
        <f t="shared" si="94"/>
        <v>19.4978575808299</v>
      </c>
      <c r="AK29" s="49">
        <f t="shared" si="94"/>
        <v>19.9238575808299</v>
      </c>
      <c r="AL29" s="49">
        <f t="shared" si="94"/>
        <v>20.1758575808299</v>
      </c>
      <c r="AM29" s="49">
        <f t="shared" si="94"/>
        <v>18.6268575808299</v>
      </c>
      <c r="AN29" s="49">
        <f t="shared" si="94"/>
        <v>17.9608575808299</v>
      </c>
      <c r="AO29" s="49">
        <f t="shared" si="94"/>
        <v>18.0808575808299</v>
      </c>
      <c r="AP29" s="49">
        <f t="shared" si="94"/>
        <v>19.3788575808299</v>
      </c>
      <c r="AQ29" s="49">
        <f t="shared" si="94"/>
        <v>18.8128575808299</v>
      </c>
      <c r="AR29" s="49">
        <f t="shared" si="94"/>
        <v>18.9378575808299</v>
      </c>
      <c r="AS29" s="49">
        <f t="shared" si="94"/>
        <v>18.5998575808299</v>
      </c>
      <c r="AT29" s="49">
        <f t="shared" si="94"/>
        <v>18.8268575808299</v>
      </c>
      <c r="AU29" s="49">
        <f>SUM(AG29:AT29)</f>
        <v>273.815006131618</v>
      </c>
      <c r="AV29" s="50"/>
      <c r="AW29" s="49">
        <f t="shared" ref="AW29:BJ29" si="95">AG29/$AU$30</f>
        <v>0.0127315331615557</v>
      </c>
      <c r="AX29" s="49">
        <f t="shared" si="95"/>
        <v>0.0126434938941669</v>
      </c>
      <c r="AY29" s="49">
        <f t="shared" si="95"/>
        <v>0.0115404470730759</v>
      </c>
      <c r="AZ29" s="49">
        <f t="shared" si="95"/>
        <v>0.0110746909488253</v>
      </c>
      <c r="BA29" s="49">
        <f t="shared" si="95"/>
        <v>0.0113166569353262</v>
      </c>
      <c r="BB29" s="49">
        <f t="shared" si="95"/>
        <v>0.0114597917442423</v>
      </c>
      <c r="BC29" s="49">
        <f t="shared" si="95"/>
        <v>0.0105799670656275</v>
      </c>
      <c r="BD29" s="49">
        <f t="shared" si="95"/>
        <v>0.0102016822134923</v>
      </c>
      <c r="BE29" s="49">
        <f t="shared" si="95"/>
        <v>0.0102698416463094</v>
      </c>
      <c r="BF29" s="49">
        <f t="shared" si="95"/>
        <v>0.0110070995112816</v>
      </c>
      <c r="BG29" s="49">
        <f t="shared" si="95"/>
        <v>0.0106856141864941</v>
      </c>
      <c r="BH29" s="49">
        <f t="shared" si="95"/>
        <v>0.0107566135956786</v>
      </c>
      <c r="BI29" s="49">
        <f t="shared" si="95"/>
        <v>0.0105646311932436</v>
      </c>
      <c r="BJ29" s="49">
        <f t="shared" si="95"/>
        <v>0.0106935661203227</v>
      </c>
      <c r="BK29" s="49"/>
      <c r="BL29" s="49">
        <f t="shared" ref="BL29:BY29" si="96">AW29*LN(AW29)</f>
        <v>-0.0555562530665515</v>
      </c>
      <c r="BM29" s="49">
        <f t="shared" si="96"/>
        <v>-0.0552598126191214</v>
      </c>
      <c r="BN29" s="49">
        <f t="shared" si="96"/>
        <v>-0.0514922893763153</v>
      </c>
      <c r="BO29" s="49">
        <f t="shared" si="96"/>
        <v>-0.0498703618351352</v>
      </c>
      <c r="BP29" s="49">
        <f t="shared" si="96"/>
        <v>-0.0507153668966299</v>
      </c>
      <c r="BQ29" s="49">
        <f t="shared" si="96"/>
        <v>-0.0512127864070484</v>
      </c>
      <c r="BR29" s="49">
        <f t="shared" si="96"/>
        <v>-0.0481260797627817</v>
      </c>
      <c r="BS29" s="49">
        <f t="shared" si="96"/>
        <v>-0.0467767803136293</v>
      </c>
      <c r="BT29" s="49">
        <f t="shared" si="96"/>
        <v>-0.0470209185049011</v>
      </c>
      <c r="BU29" s="49">
        <f t="shared" si="96"/>
        <v>-0.0496333760681769</v>
      </c>
      <c r="BV29" s="49">
        <f t="shared" si="96"/>
        <v>-0.0485004737951752</v>
      </c>
      <c r="BW29" s="49">
        <f t="shared" si="96"/>
        <v>-0.0487514951917536</v>
      </c>
      <c r="BX29" s="49">
        <f t="shared" si="96"/>
        <v>-0.0480716448065468</v>
      </c>
      <c r="BY29" s="49">
        <f t="shared" si="96"/>
        <v>-0.0485286115930888</v>
      </c>
      <c r="BZ29" s="49">
        <f>SUM(BL29:BY29)</f>
        <v>-0.699516250236855</v>
      </c>
      <c r="CA29" s="51" t="s">
        <v>27</v>
      </c>
      <c r="CB29" s="51" t="s">
        <v>28</v>
      </c>
      <c r="CC29" s="48" t="s">
        <v>29</v>
      </c>
      <c r="CD29" s="51" t="s">
        <v>30</v>
      </c>
      <c r="CE29" s="51" t="s">
        <v>31</v>
      </c>
      <c r="CF29" s="49">
        <f t="shared" ref="CF29:CS29" si="97">AW29*$CD$30</f>
        <v>0.00243714228022928</v>
      </c>
      <c r="CG29" s="49">
        <f t="shared" si="97"/>
        <v>0.00242028930438175</v>
      </c>
      <c r="CH29" s="49">
        <f t="shared" si="97"/>
        <v>0.00220913782634367</v>
      </c>
      <c r="CI29" s="49">
        <f t="shared" si="97"/>
        <v>0.00211998014766642</v>
      </c>
      <c r="CJ29" s="49">
        <f t="shared" si="97"/>
        <v>0.00216629864902802</v>
      </c>
      <c r="CK29" s="49">
        <f t="shared" si="97"/>
        <v>0.00219369832588981</v>
      </c>
      <c r="CL29" s="49">
        <f t="shared" si="97"/>
        <v>0.00202527729629095</v>
      </c>
      <c r="CM29" s="49">
        <f t="shared" si="97"/>
        <v>0.00195286386458479</v>
      </c>
      <c r="CN29" s="49">
        <f t="shared" si="97"/>
        <v>0.00196591132975707</v>
      </c>
      <c r="CO29" s="49">
        <f t="shared" si="97"/>
        <v>0.00210704141137057</v>
      </c>
      <c r="CP29" s="49">
        <f t="shared" si="97"/>
        <v>0.00204550086730798</v>
      </c>
      <c r="CQ29" s="49">
        <f t="shared" si="97"/>
        <v>0.00205909197686244</v>
      </c>
      <c r="CR29" s="49">
        <f t="shared" si="97"/>
        <v>0.00202234161662718</v>
      </c>
      <c r="CS29" s="49">
        <f t="shared" si="97"/>
        <v>0.00204702307157808</v>
      </c>
      <c r="CT29" s="49">
        <v>2015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1760.57803065809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-4.18737972598451</v>
      </c>
      <c r="CA30" s="49">
        <f>-1/(LN(700))</f>
        <v>-0.152646578710193</v>
      </c>
      <c r="CB30" s="49">
        <f>BZ30*CA30</f>
        <v>0.63918918893196</v>
      </c>
      <c r="CC30" s="50">
        <f>1-CB30</f>
        <v>0.36081081106804</v>
      </c>
      <c r="CD30" s="49">
        <f>CC30/(CC9+CC14+CC19+CC24+CC30)</f>
        <v>0.191425671150786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2015</v>
      </c>
      <c r="CF34" s="40">
        <f t="shared" ref="CF34:CS34" si="98">SUM(CF2+CF3+CF4+CF5+CF6+CF7+CF8+CF10+CF11+CF12+CF13+CF15+CF16+CF17+CF18+CF20+CF21+CF22+CF23+CF25+CF26+CF27+CF28+CF29)</f>
        <v>0.0864722048071741</v>
      </c>
      <c r="CG34" s="40">
        <f t="shared" si="98"/>
        <v>0.0845216434247555</v>
      </c>
      <c r="CH34" s="40">
        <f t="shared" si="98"/>
        <v>0.076922991741079</v>
      </c>
      <c r="CI34" s="40">
        <f t="shared" si="98"/>
        <v>0.0669722195693693</v>
      </c>
      <c r="CJ34" s="40">
        <f t="shared" si="98"/>
        <v>0.0725177313769255</v>
      </c>
      <c r="CK34" s="40">
        <f t="shared" si="98"/>
        <v>0.0762271047009783</v>
      </c>
      <c r="CL34" s="40">
        <f t="shared" si="98"/>
        <v>0.0700689562896101</v>
      </c>
      <c r="CM34" s="40">
        <f t="shared" si="98"/>
        <v>0.0633724252717838</v>
      </c>
      <c r="CN34" s="40">
        <f t="shared" si="98"/>
        <v>0.0713934935220204</v>
      </c>
      <c r="CO34" s="40">
        <f t="shared" si="98"/>
        <v>0.0730411194240197</v>
      </c>
      <c r="CP34" s="40">
        <f t="shared" si="98"/>
        <v>0.0667586074951862</v>
      </c>
      <c r="CQ34" s="40">
        <f t="shared" si="98"/>
        <v>0.0633945309897771</v>
      </c>
      <c r="CR34" s="40">
        <f t="shared" si="98"/>
        <v>0.0639653707896642</v>
      </c>
      <c r="CS34" s="40">
        <f t="shared" si="98"/>
        <v>0.0643716005976567</v>
      </c>
      <c r="CT34" s="49">
        <f>SUM(CF34:CS34)</f>
        <v>1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topLeftCell="BV7" workbookViewId="0">
      <selection activeCell="CD9" sqref="CD9:CD30"/>
    </sheetView>
  </sheetViews>
  <sheetFormatPr defaultColWidth="9" defaultRowHeight="27.75"/>
  <cols>
    <col min="1" max="1" width="114.8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39" customHeight="1" spans="1:98">
      <c r="A2" s="43" t="s">
        <v>168</v>
      </c>
      <c r="B2" s="43">
        <v>9.746</v>
      </c>
      <c r="C2" s="43">
        <v>6.806</v>
      </c>
      <c r="D2" s="43">
        <v>7.275</v>
      </c>
      <c r="E2" s="43">
        <v>4.714</v>
      </c>
      <c r="F2" s="43">
        <v>2.899</v>
      </c>
      <c r="G2" s="43">
        <v>1.525</v>
      </c>
      <c r="H2" s="43">
        <v>4.552</v>
      </c>
      <c r="I2" s="43">
        <v>5.684</v>
      </c>
      <c r="J2" s="43">
        <v>8.173</v>
      </c>
      <c r="K2" s="43">
        <v>6.607</v>
      </c>
      <c r="L2" s="43">
        <v>3.231</v>
      </c>
      <c r="M2" s="43">
        <v>5.763</v>
      </c>
      <c r="N2" s="43">
        <v>3.344</v>
      </c>
      <c r="O2" s="43">
        <v>3.425</v>
      </c>
      <c r="Q2" s="50"/>
      <c r="R2" s="49">
        <f>(B2-MIN($B$2:$O$8)/(MAX($B$2:$O$8)-MIN($B$2:$O$8)))</f>
        <v>9.71391273959547</v>
      </c>
      <c r="S2" s="49">
        <f>(C2-MIN($B$2:$O$8)/(MAX($B$2:$O$8)-MIN($B$2:$O$8)))</f>
        <v>6.77391273959547</v>
      </c>
      <c r="T2" s="49">
        <f>(D2-MIN($B$2:$O$8)/(MAX($B$2:$O$8)-MIN($B$2:$O$8)))</f>
        <v>7.24291273959547</v>
      </c>
      <c r="U2" s="49">
        <f>(E2-MIN($B$2:$O$8)/(MAX($B$2:$O$8)-MIN($B$2:$O$8)))</f>
        <v>4.68191273959547</v>
      </c>
      <c r="V2" s="49">
        <f>(F2-MIN($B$2:$O$8)/(MAX($B$2:$O$8)-MIN($B$2:$O$8)))</f>
        <v>2.86691273959547</v>
      </c>
      <c r="W2" s="49">
        <f>(G2-MIN($B$2:$O$8)/(MAX($B$2:$O$8)-MIN($B$2:$O$8)))</f>
        <v>1.49291273959547</v>
      </c>
      <c r="X2" s="49">
        <f>(H2-MIN($B$2:$O$8)/(MAX($B$2:$O$8)-MIN($B$2:$O$8)))</f>
        <v>4.51991273959547</v>
      </c>
      <c r="Y2" s="49">
        <f>(I2-MIN($B$2:$O$8)/(MAX($B$2:$O$8)-MIN($B$2:$O$8)))</f>
        <v>5.65191273959547</v>
      </c>
      <c r="Z2" s="49">
        <f>(J2-MIN($B$2:$O$8)/(MAX($B$2:$O$8)-MIN($B$2:$O$8)))</f>
        <v>8.14091273959547</v>
      </c>
      <c r="AA2" s="49">
        <f>(K2-MIN($B$2:$O$8)/(MAX($B$2:$O$8)-MIN($B$2:$O$8)))</f>
        <v>6.57491273959547</v>
      </c>
      <c r="AB2" s="49">
        <f>(L2-MIN($B$2:$O$8)/(MAX($B$2:$O$8)-MIN($B$2:$O$8)))</f>
        <v>3.19891273959547</v>
      </c>
      <c r="AC2" s="49">
        <f>(M2-MIN($B$2:$O$8)/(MAX($B$2:$O$8)-MIN($B$2:$O$8)))</f>
        <v>5.73091273959547</v>
      </c>
      <c r="AD2" s="49">
        <f>(N2-MIN($B$2:$O$8)/(MAX($B$2:$O$8)-MIN($B$2:$O$8)))</f>
        <v>3.31191273959547</v>
      </c>
      <c r="AE2" s="49">
        <f>(O2-MIN($B$2:$O$8)/(MAX($B$2:$O$8)-MIN($B$2:$O$8)))</f>
        <v>3.39291273959547</v>
      </c>
      <c r="AF2" s="50"/>
      <c r="AG2" s="49">
        <f t="shared" ref="AG2:AT2" si="0">R2+0.0001</f>
        <v>9.71401273959547</v>
      </c>
      <c r="AH2" s="49">
        <f t="shared" si="0"/>
        <v>6.77401273959547</v>
      </c>
      <c r="AI2" s="49">
        <f t="shared" si="0"/>
        <v>7.24301273959547</v>
      </c>
      <c r="AJ2" s="49">
        <f t="shared" si="0"/>
        <v>4.68201273959547</v>
      </c>
      <c r="AK2" s="49">
        <f t="shared" si="0"/>
        <v>2.86701273959547</v>
      </c>
      <c r="AL2" s="49">
        <f t="shared" si="0"/>
        <v>1.49301273959547</v>
      </c>
      <c r="AM2" s="49">
        <f t="shared" si="0"/>
        <v>4.52001273959547</v>
      </c>
      <c r="AN2" s="49">
        <f t="shared" si="0"/>
        <v>5.65201273959547</v>
      </c>
      <c r="AO2" s="49">
        <f t="shared" si="0"/>
        <v>8.14101273959547</v>
      </c>
      <c r="AP2" s="49">
        <f t="shared" si="0"/>
        <v>6.57501273959547</v>
      </c>
      <c r="AQ2" s="49">
        <f t="shared" si="0"/>
        <v>3.19901273959547</v>
      </c>
      <c r="AR2" s="49">
        <f t="shared" si="0"/>
        <v>5.73101273959547</v>
      </c>
      <c r="AS2" s="49">
        <f t="shared" si="0"/>
        <v>3.31201273959547</v>
      </c>
      <c r="AT2" s="49">
        <f t="shared" si="0"/>
        <v>3.39301273959547</v>
      </c>
      <c r="AU2" s="49">
        <f t="shared" ref="AU2:AU8" si="1">SUM(AG2:AT2)</f>
        <v>73.2961783543365</v>
      </c>
      <c r="AV2" s="48" t="s">
        <v>42</v>
      </c>
      <c r="AW2" s="49">
        <f t="shared" ref="AW2:BJ2" si="2">AG2/$AU$9</f>
        <v>0.0399539949739278</v>
      </c>
      <c r="AX2" s="49">
        <f t="shared" si="2"/>
        <v>0.0278616961091603</v>
      </c>
      <c r="AY2" s="49">
        <f t="shared" si="2"/>
        <v>0.0297907056899684</v>
      </c>
      <c r="AZ2" s="49">
        <f t="shared" si="2"/>
        <v>0.0192572439917815</v>
      </c>
      <c r="BA2" s="49">
        <f t="shared" si="2"/>
        <v>0.0117921003048586</v>
      </c>
      <c r="BB2" s="49">
        <f t="shared" si="2"/>
        <v>0.00614080144765094</v>
      </c>
      <c r="BC2" s="49">
        <f t="shared" si="2"/>
        <v>0.0185909336461718</v>
      </c>
      <c r="BD2" s="49">
        <f t="shared" si="2"/>
        <v>0.0232468800117898</v>
      </c>
      <c r="BE2" s="49">
        <f t="shared" si="2"/>
        <v>0.0334842037785947</v>
      </c>
      <c r="BF2" s="49">
        <f t="shared" si="2"/>
        <v>0.0270432037710348</v>
      </c>
      <c r="BG2" s="49">
        <f t="shared" si="2"/>
        <v>0.0131576252106759</v>
      </c>
      <c r="BH2" s="49">
        <f t="shared" si="2"/>
        <v>0.0235718091309451</v>
      </c>
      <c r="BI2" s="49">
        <f t="shared" si="2"/>
        <v>0.0136223972418728</v>
      </c>
      <c r="BJ2" s="49">
        <f t="shared" si="2"/>
        <v>0.0139555524146776</v>
      </c>
      <c r="BK2" s="49"/>
      <c r="BL2" s="49">
        <f t="shared" ref="BL2:BY2" si="3">AW2*LN(AW2)</f>
        <v>-0.128652927088625</v>
      </c>
      <c r="BM2" s="49">
        <f t="shared" si="3"/>
        <v>-0.0997588706996066</v>
      </c>
      <c r="BN2" s="49">
        <f t="shared" si="3"/>
        <v>-0.10467139684174</v>
      </c>
      <c r="BO2" s="49">
        <f t="shared" si="3"/>
        <v>-0.076063571383324</v>
      </c>
      <c r="BP2" s="49">
        <f t="shared" si="3"/>
        <v>-0.0523607629439498</v>
      </c>
      <c r="BQ2" s="49">
        <f t="shared" si="3"/>
        <v>-0.0312738737133542</v>
      </c>
      <c r="BR2" s="49">
        <f t="shared" si="3"/>
        <v>-0.0740863811951861</v>
      </c>
      <c r="BS2" s="49">
        <f t="shared" si="3"/>
        <v>-0.0874451000153077</v>
      </c>
      <c r="BT2" s="49">
        <f t="shared" si="3"/>
        <v>-0.11373517485912</v>
      </c>
      <c r="BU2" s="49">
        <f t="shared" si="3"/>
        <v>-0.097634607327865</v>
      </c>
      <c r="BV2" s="49">
        <f t="shared" si="3"/>
        <v>-0.0569824357022718</v>
      </c>
      <c r="BW2" s="49">
        <f t="shared" si="3"/>
        <v>-0.0883401588725601</v>
      </c>
      <c r="BX2" s="49">
        <f t="shared" si="3"/>
        <v>-0.0585223632399208</v>
      </c>
      <c r="BY2" s="49">
        <f t="shared" si="3"/>
        <v>-0.0596164149286428</v>
      </c>
      <c r="BZ2" s="49">
        <f t="shared" ref="BZ2:BZ8" si="4">SUM(BL2:BY2)</f>
        <v>-1.12914403881147</v>
      </c>
      <c r="CA2" s="49"/>
      <c r="CB2" s="49"/>
      <c r="CC2" s="50"/>
      <c r="CD2" s="49"/>
      <c r="CE2" s="49"/>
      <c r="CF2" s="49">
        <f t="shared" ref="CF2:CS2" si="5">AW2*$CD$9</f>
        <v>0.00777408399203463</v>
      </c>
      <c r="CG2" s="49">
        <f t="shared" si="5"/>
        <v>0.00542121422036768</v>
      </c>
      <c r="CH2" s="49">
        <f t="shared" si="5"/>
        <v>0.00579655296965741</v>
      </c>
      <c r="CI2" s="49">
        <f t="shared" si="5"/>
        <v>0.00374699532161691</v>
      </c>
      <c r="CJ2" s="49">
        <f t="shared" si="5"/>
        <v>0.00229445837074089</v>
      </c>
      <c r="CK2" s="49">
        <f t="shared" si="5"/>
        <v>0.00119485188561491</v>
      </c>
      <c r="CL2" s="49">
        <f t="shared" si="5"/>
        <v>0.00361734739542302</v>
      </c>
      <c r="CM2" s="49">
        <f t="shared" si="5"/>
        <v>0.00452328228709887</v>
      </c>
      <c r="CN2" s="49">
        <f t="shared" si="5"/>
        <v>0.00651521863460874</v>
      </c>
      <c r="CO2" s="49">
        <f t="shared" si="5"/>
        <v>0.00526195534806777</v>
      </c>
      <c r="CP2" s="49">
        <f t="shared" si="5"/>
        <v>0.0025601565898543</v>
      </c>
      <c r="CQ2" s="49">
        <f t="shared" si="5"/>
        <v>0.00458650565851441</v>
      </c>
      <c r="CR2" s="49">
        <f t="shared" si="5"/>
        <v>0.00265059001985374</v>
      </c>
      <c r="CS2" s="49">
        <f t="shared" si="5"/>
        <v>0.00271541398295069</v>
      </c>
      <c r="CT2" s="59">
        <v>2016</v>
      </c>
    </row>
    <row r="3" ht="22.5" customHeight="1" spans="1:98">
      <c r="A3" s="43" t="s">
        <v>169</v>
      </c>
      <c r="B3" s="44">
        <v>3.406</v>
      </c>
      <c r="C3" s="44">
        <v>2.421</v>
      </c>
      <c r="D3" s="44">
        <v>1.642</v>
      </c>
      <c r="E3" s="44">
        <v>0.825</v>
      </c>
      <c r="F3" s="44">
        <v>0.979</v>
      </c>
      <c r="G3" s="44">
        <v>0.556</v>
      </c>
      <c r="H3" s="44">
        <v>0.957</v>
      </c>
      <c r="I3" s="44">
        <v>0.881</v>
      </c>
      <c r="J3" s="44">
        <v>1.274</v>
      </c>
      <c r="K3" s="44">
        <v>0.948</v>
      </c>
      <c r="L3" s="44">
        <v>0.503</v>
      </c>
      <c r="M3" s="44">
        <v>0.657</v>
      </c>
      <c r="N3" s="44">
        <v>0.512</v>
      </c>
      <c r="O3" s="44">
        <v>0.545</v>
      </c>
      <c r="Q3" s="50"/>
      <c r="R3" s="49">
        <f>(B3-MIN($B$2:$O$8)/(MAX($B$2:$O$8)-MIN($B$2:$O$8)))</f>
        <v>3.37391273959547</v>
      </c>
      <c r="S3" s="49">
        <f>(C3-MIN($B$2:$O$8)/(MAX($B$2:$O$8)-MIN($B$2:$O$8)))</f>
        <v>2.38891273959547</v>
      </c>
      <c r="T3" s="49">
        <f>(D3-MIN($B$2:$O$8)/(MAX($B$2:$O$8)-MIN($B$2:$O$8)))</f>
        <v>1.60991273959547</v>
      </c>
      <c r="U3" s="49">
        <f>(E3-MIN($B$2:$O$8)/(MAX($B$2:$O$8)-MIN($B$2:$O$8)))</f>
        <v>0.792912739595467</v>
      </c>
      <c r="V3" s="49">
        <f>(F3-MIN($B$2:$O$8)/(MAX($B$2:$O$8)-MIN($B$2:$O$8)))</f>
        <v>0.946912739595468</v>
      </c>
      <c r="W3" s="49">
        <f>(G3-MIN($B$2:$O$8)/(MAX($B$2:$O$8)-MIN($B$2:$O$8)))</f>
        <v>0.523912739595468</v>
      </c>
      <c r="X3" s="49">
        <f>(H3-MIN($B$2:$O$8)/(MAX($B$2:$O$8)-MIN($B$2:$O$8)))</f>
        <v>0.924912739595467</v>
      </c>
      <c r="Y3" s="49">
        <f>(I3-MIN($B$2:$O$8)/(MAX($B$2:$O$8)-MIN($B$2:$O$8)))</f>
        <v>0.848912739595468</v>
      </c>
      <c r="Z3" s="49">
        <f>(J3-MIN($B$2:$O$8)/(MAX($B$2:$O$8)-MIN($B$2:$O$8)))</f>
        <v>1.24191273959547</v>
      </c>
      <c r="AA3" s="49">
        <f>(K3-MIN($B$2:$O$8)/(MAX($B$2:$O$8)-MIN($B$2:$O$8)))</f>
        <v>0.915912739595467</v>
      </c>
      <c r="AB3" s="49">
        <f>(L3-MIN($B$2:$O$8)/(MAX($B$2:$O$8)-MIN($B$2:$O$8)))</f>
        <v>0.470912739595468</v>
      </c>
      <c r="AC3" s="49">
        <f>(M3-MIN($B$2:$O$8)/(MAX($B$2:$O$8)-MIN($B$2:$O$8)))</f>
        <v>0.624912739595468</v>
      </c>
      <c r="AD3" s="49">
        <f>(N3-MIN($B$2:$O$8)/(MAX($B$2:$O$8)-MIN($B$2:$O$8)))</f>
        <v>0.479912739595468</v>
      </c>
      <c r="AE3" s="49">
        <f>(O3-MIN($B$2:$O$8)/(MAX($B$2:$O$8)-MIN($B$2:$O$8)))</f>
        <v>0.512912739595468</v>
      </c>
      <c r="AF3" s="50"/>
      <c r="AG3" s="49">
        <f t="shared" ref="AG3:AT3" si="6">R3+0.0001</f>
        <v>3.37401273959547</v>
      </c>
      <c r="AH3" s="49">
        <f t="shared" si="6"/>
        <v>2.38901273959547</v>
      </c>
      <c r="AI3" s="49">
        <f t="shared" si="6"/>
        <v>1.61001273959547</v>
      </c>
      <c r="AJ3" s="49">
        <f t="shared" si="6"/>
        <v>0.793012739595467</v>
      </c>
      <c r="AK3" s="49">
        <f t="shared" si="6"/>
        <v>0.947012739595468</v>
      </c>
      <c r="AL3" s="49">
        <f t="shared" si="6"/>
        <v>0.524012739595468</v>
      </c>
      <c r="AM3" s="49">
        <f t="shared" si="6"/>
        <v>0.925012739595467</v>
      </c>
      <c r="AN3" s="49">
        <f t="shared" si="6"/>
        <v>0.849012739595468</v>
      </c>
      <c r="AO3" s="49">
        <f t="shared" si="6"/>
        <v>1.24201273959547</v>
      </c>
      <c r="AP3" s="49">
        <f t="shared" si="6"/>
        <v>0.916012739595467</v>
      </c>
      <c r="AQ3" s="49">
        <f t="shared" si="6"/>
        <v>0.471012739595468</v>
      </c>
      <c r="AR3" s="49">
        <f t="shared" si="6"/>
        <v>0.625012739595468</v>
      </c>
      <c r="AS3" s="49">
        <f t="shared" si="6"/>
        <v>0.480012739595468</v>
      </c>
      <c r="AT3" s="49">
        <f t="shared" si="6"/>
        <v>0.513012739595468</v>
      </c>
      <c r="AU3" s="49">
        <f t="shared" si="1"/>
        <v>15.6581783543365</v>
      </c>
      <c r="AV3" s="50"/>
      <c r="AW3" s="49">
        <f t="shared" ref="AW3:BJ3" si="7">AG3/$AU$9</f>
        <v>0.0138774049050073</v>
      </c>
      <c r="AX3" s="49">
        <f t="shared" si="7"/>
        <v>0.00982607348262772</v>
      </c>
      <c r="AY3" s="49">
        <f t="shared" si="7"/>
        <v>0.00662202558614679</v>
      </c>
      <c r="AZ3" s="49">
        <f t="shared" si="7"/>
        <v>0.00326168267032533</v>
      </c>
      <c r="BA3" s="49">
        <f t="shared" si="7"/>
        <v>0.00389508880133697</v>
      </c>
      <c r="BB3" s="49">
        <f t="shared" si="7"/>
        <v>0.00215527845446735</v>
      </c>
      <c r="BC3" s="49">
        <f t="shared" si="7"/>
        <v>0.00380460221119245</v>
      </c>
      <c r="BD3" s="49">
        <f t="shared" si="7"/>
        <v>0.00349201217251138</v>
      </c>
      <c r="BE3" s="49">
        <f t="shared" si="7"/>
        <v>0.00510843171463847</v>
      </c>
      <c r="BF3" s="49">
        <f t="shared" si="7"/>
        <v>0.00376758496976969</v>
      </c>
      <c r="BG3" s="49">
        <f t="shared" si="7"/>
        <v>0.00193728803275555</v>
      </c>
      <c r="BH3" s="49">
        <f t="shared" si="7"/>
        <v>0.00257069416376719</v>
      </c>
      <c r="BI3" s="49">
        <f t="shared" si="7"/>
        <v>0.00197430527417831</v>
      </c>
      <c r="BJ3" s="49">
        <f t="shared" si="7"/>
        <v>0.00211003515939509</v>
      </c>
      <c r="BK3" s="49"/>
      <c r="BL3" s="49">
        <f t="shared" ref="BL3:BY3" si="8">AW3*LN(AW3)</f>
        <v>-0.0593605066119366</v>
      </c>
      <c r="BM3" s="49">
        <f t="shared" si="8"/>
        <v>-0.0454231457972419</v>
      </c>
      <c r="BN3" s="49">
        <f t="shared" si="8"/>
        <v>-0.0332250464041916</v>
      </c>
      <c r="BO3" s="49">
        <f t="shared" si="8"/>
        <v>-0.0186748034655745</v>
      </c>
      <c r="BP3" s="49">
        <f t="shared" si="8"/>
        <v>-0.0216101038036118</v>
      </c>
      <c r="BQ3" s="49">
        <f t="shared" si="8"/>
        <v>-0.0132330548450472</v>
      </c>
      <c r="BR3" s="49">
        <f t="shared" si="8"/>
        <v>-0.0211975080014017</v>
      </c>
      <c r="BS3" s="49">
        <f t="shared" si="8"/>
        <v>-0.0197552806891691</v>
      </c>
      <c r="BT3" s="49">
        <f t="shared" si="8"/>
        <v>-0.0269564934193987</v>
      </c>
      <c r="BU3" s="49">
        <f t="shared" si="8"/>
        <v>-0.0210281013912239</v>
      </c>
      <c r="BV3" s="49">
        <f t="shared" si="8"/>
        <v>-0.0121012042262886</v>
      </c>
      <c r="BW3" s="49">
        <f t="shared" si="8"/>
        <v>-0.0153305385374389</v>
      </c>
      <c r="BX3" s="49">
        <f t="shared" si="8"/>
        <v>-0.0122950625053389</v>
      </c>
      <c r="BY3" s="49">
        <f t="shared" si="8"/>
        <v>-0.0130000335291651</v>
      </c>
      <c r="BZ3" s="49">
        <f t="shared" si="4"/>
        <v>-0.333190883227029</v>
      </c>
      <c r="CA3" s="49"/>
      <c r="CB3" s="49"/>
      <c r="CC3" s="50"/>
      <c r="CD3" s="49"/>
      <c r="CE3" s="49"/>
      <c r="CF3" s="49">
        <f t="shared" ref="CF3:CS3" si="9">AW3*$CD$9</f>
        <v>0.00270020836197733</v>
      </c>
      <c r="CG3" s="49">
        <f t="shared" si="9"/>
        <v>0.00191191695888484</v>
      </c>
      <c r="CH3" s="49">
        <f t="shared" si="9"/>
        <v>0.00128848649897716</v>
      </c>
      <c r="CI3" s="49">
        <f t="shared" si="9"/>
        <v>0.000634644797122778</v>
      </c>
      <c r="CJ3" s="49">
        <f t="shared" si="9"/>
        <v>0.000757890356591047</v>
      </c>
      <c r="CK3" s="49">
        <f t="shared" si="9"/>
        <v>0.00041936521597366</v>
      </c>
      <c r="CL3" s="49">
        <f t="shared" si="9"/>
        <v>0.00074028384809558</v>
      </c>
      <c r="CM3" s="49">
        <f t="shared" si="9"/>
        <v>0.000679461364202149</v>
      </c>
      <c r="CN3" s="49">
        <f t="shared" si="9"/>
        <v>0.000993977629598445</v>
      </c>
      <c r="CO3" s="49">
        <f t="shared" si="9"/>
        <v>0.000733081185529252</v>
      </c>
      <c r="CP3" s="49">
        <f t="shared" si="9"/>
        <v>0.000376949536416398</v>
      </c>
      <c r="CQ3" s="49">
        <f t="shared" si="9"/>
        <v>0.000500195095884667</v>
      </c>
      <c r="CR3" s="49">
        <f t="shared" si="9"/>
        <v>0.000384152198982726</v>
      </c>
      <c r="CS3" s="49">
        <f t="shared" si="9"/>
        <v>0.000410561961725926</v>
      </c>
      <c r="CT3" s="59">
        <v>2016</v>
      </c>
    </row>
    <row r="4" ht="22.5" customHeight="1" spans="1:98">
      <c r="A4" s="43" t="s">
        <v>170</v>
      </c>
      <c r="B4" s="43">
        <v>4.5308</v>
      </c>
      <c r="C4" s="43">
        <v>6.2771</v>
      </c>
      <c r="D4" s="43">
        <v>3.0751</v>
      </c>
      <c r="E4" s="43">
        <v>2.3741</v>
      </c>
      <c r="F4" s="43">
        <v>5.6141</v>
      </c>
      <c r="G4" s="43">
        <v>5.717</v>
      </c>
      <c r="H4" s="43">
        <v>2.34</v>
      </c>
      <c r="I4" s="43">
        <v>1.587</v>
      </c>
      <c r="J4" s="43">
        <v>1.7759</v>
      </c>
      <c r="K4" s="43">
        <v>2.2713</v>
      </c>
      <c r="L4" s="43">
        <v>2.0722</v>
      </c>
      <c r="M4" s="43">
        <v>1.5335</v>
      </c>
      <c r="N4" s="43">
        <v>1.9047</v>
      </c>
      <c r="O4" s="43">
        <v>2.1739</v>
      </c>
      <c r="Q4" s="50"/>
      <c r="R4" s="49">
        <f>(B4-MIN($B$2:$O$8)/(MAX($B$2:$O$8)-MIN($B$2:$O$8)))</f>
        <v>4.49871273959547</v>
      </c>
      <c r="S4" s="49">
        <f>(C4-MIN($B$2:$O$8)/(MAX($B$2:$O$8)-MIN($B$2:$O$8)))</f>
        <v>6.24501273959547</v>
      </c>
      <c r="T4" s="49">
        <f>(D4-MIN($B$2:$O$8)/(MAX($B$2:$O$8)-MIN($B$2:$O$8)))</f>
        <v>3.04301273959547</v>
      </c>
      <c r="U4" s="49">
        <f>(E4-MIN($B$2:$O$8)/(MAX($B$2:$O$8)-MIN($B$2:$O$8)))</f>
        <v>2.34201273959547</v>
      </c>
      <c r="V4" s="49">
        <f>(F4-MIN($B$2:$O$8)/(MAX($B$2:$O$8)-MIN($B$2:$O$8)))</f>
        <v>5.58201273959547</v>
      </c>
      <c r="W4" s="49">
        <f>(G4-MIN($B$2:$O$8)/(MAX($B$2:$O$8)-MIN($B$2:$O$8)))</f>
        <v>5.68491273959547</v>
      </c>
      <c r="X4" s="49">
        <f>(H4-MIN($B$2:$O$8)/(MAX($B$2:$O$8)-MIN($B$2:$O$8)))</f>
        <v>2.30791273959547</v>
      </c>
      <c r="Y4" s="49">
        <f>(I4-MIN($B$2:$O$8)/(MAX($B$2:$O$8)-MIN($B$2:$O$8)))</f>
        <v>1.55491273959547</v>
      </c>
      <c r="Z4" s="49">
        <f>(J4-MIN($B$2:$O$8)/(MAX($B$2:$O$8)-MIN($B$2:$O$8)))</f>
        <v>1.74381273959547</v>
      </c>
      <c r="AA4" s="49">
        <f>(K4-MIN($B$2:$O$8)/(MAX($B$2:$O$8)-MIN($B$2:$O$8)))</f>
        <v>2.23921273959547</v>
      </c>
      <c r="AB4" s="49">
        <f>(L4-MIN($B$2:$O$8)/(MAX($B$2:$O$8)-MIN($B$2:$O$8)))</f>
        <v>2.04011273959547</v>
      </c>
      <c r="AC4" s="49">
        <f>(M4-MIN($B$2:$O$8)/(MAX($B$2:$O$8)-MIN($B$2:$O$8)))</f>
        <v>1.50141273959547</v>
      </c>
      <c r="AD4" s="49">
        <f>(N4-MIN($B$2:$O$8)/(MAX($B$2:$O$8)-MIN($B$2:$O$8)))</f>
        <v>1.87261273959547</v>
      </c>
      <c r="AE4" s="49">
        <f>(O4-MIN($B$2:$O$8)/(MAX($B$2:$O$8)-MIN($B$2:$O$8)))</f>
        <v>2.14181273959547</v>
      </c>
      <c r="AF4" s="50"/>
      <c r="AG4" s="49">
        <f t="shared" ref="AG4:AT4" si="10">R4+0.0001</f>
        <v>4.49881273959547</v>
      </c>
      <c r="AH4" s="49">
        <f t="shared" si="10"/>
        <v>6.24511273959547</v>
      </c>
      <c r="AI4" s="49">
        <f t="shared" si="10"/>
        <v>3.04311273959547</v>
      </c>
      <c r="AJ4" s="49">
        <f t="shared" si="10"/>
        <v>2.34211273959547</v>
      </c>
      <c r="AK4" s="49">
        <f t="shared" si="10"/>
        <v>5.58211273959547</v>
      </c>
      <c r="AL4" s="49">
        <f t="shared" si="10"/>
        <v>5.68501273959547</v>
      </c>
      <c r="AM4" s="49">
        <f t="shared" si="10"/>
        <v>2.30801273959547</v>
      </c>
      <c r="AN4" s="49">
        <f t="shared" si="10"/>
        <v>1.55501273959547</v>
      </c>
      <c r="AO4" s="49">
        <f t="shared" si="10"/>
        <v>1.74391273959547</v>
      </c>
      <c r="AP4" s="49">
        <f t="shared" si="10"/>
        <v>2.23931273959547</v>
      </c>
      <c r="AQ4" s="49">
        <f t="shared" si="10"/>
        <v>2.04021273959547</v>
      </c>
      <c r="AR4" s="49">
        <f t="shared" si="10"/>
        <v>1.50151273959547</v>
      </c>
      <c r="AS4" s="49">
        <f t="shared" si="10"/>
        <v>1.87271273959547</v>
      </c>
      <c r="AT4" s="49">
        <f t="shared" si="10"/>
        <v>2.14191273959547</v>
      </c>
      <c r="AU4" s="49">
        <f t="shared" si="1"/>
        <v>42.7988783543366</v>
      </c>
      <c r="AV4" s="50"/>
      <c r="AW4" s="49">
        <f t="shared" ref="AW4:BJ4" si="11">AG4/$AU$9</f>
        <v>0.0185037374774871</v>
      </c>
      <c r="AX4" s="49">
        <f t="shared" si="11"/>
        <v>0.0256863162215495</v>
      </c>
      <c r="AY4" s="49">
        <f t="shared" si="11"/>
        <v>0.0125164043286973</v>
      </c>
      <c r="AZ4" s="49">
        <f t="shared" si="11"/>
        <v>0.0096331725245469</v>
      </c>
      <c r="BA4" s="49">
        <f t="shared" si="11"/>
        <v>0.0229593794367397</v>
      </c>
      <c r="BB4" s="49">
        <f t="shared" si="11"/>
        <v>0.0233826098970066</v>
      </c>
      <c r="BC4" s="49">
        <f t="shared" si="11"/>
        <v>0.0094929183098229</v>
      </c>
      <c r="BD4" s="49">
        <f t="shared" si="11"/>
        <v>0.00639580911078549</v>
      </c>
      <c r="BE4" s="49">
        <f t="shared" si="11"/>
        <v>0.00717275987798093</v>
      </c>
      <c r="BF4" s="49">
        <f t="shared" si="11"/>
        <v>0.00921035336696251</v>
      </c>
      <c r="BG4" s="49">
        <f t="shared" si="11"/>
        <v>0.00839144972615462</v>
      </c>
      <c r="BH4" s="49">
        <f t="shared" si="11"/>
        <v>0.00617576217566132</v>
      </c>
      <c r="BI4" s="49">
        <f t="shared" si="11"/>
        <v>0.00770251773300885</v>
      </c>
      <c r="BJ4" s="49">
        <f t="shared" si="11"/>
        <v>0.00880974455423178</v>
      </c>
      <c r="BK4" s="49"/>
      <c r="BL4" s="49">
        <f t="shared" ref="BL4:BY4" si="12">AW4*LN(AW4)</f>
        <v>-0.0738258887400331</v>
      </c>
      <c r="BM4" s="49">
        <f t="shared" si="12"/>
        <v>-0.0940580723835172</v>
      </c>
      <c r="BN4" s="49">
        <f t="shared" si="12"/>
        <v>-0.0548308020506272</v>
      </c>
      <c r="BO4" s="49">
        <f t="shared" si="12"/>
        <v>-0.0447224144505335</v>
      </c>
      <c r="BP4" s="49">
        <f t="shared" si="12"/>
        <v>-0.0866493577529765</v>
      </c>
      <c r="BQ4" s="49">
        <f t="shared" si="12"/>
        <v>-0.0878195340727761</v>
      </c>
      <c r="BR4" s="49">
        <f t="shared" si="12"/>
        <v>-0.0442105064819092</v>
      </c>
      <c r="BS4" s="49">
        <f t="shared" si="12"/>
        <v>-0.0323123460660396</v>
      </c>
      <c r="BT4" s="49">
        <f t="shared" si="12"/>
        <v>-0.0354152492601095</v>
      </c>
      <c r="BU4" s="49">
        <f t="shared" si="12"/>
        <v>-0.0431728596201435</v>
      </c>
      <c r="BV4" s="49">
        <f t="shared" si="12"/>
        <v>-0.0401156776996655</v>
      </c>
      <c r="BW4" s="49">
        <f t="shared" si="12"/>
        <v>-0.0314168616508803</v>
      </c>
      <c r="BX4" s="49">
        <f t="shared" si="12"/>
        <v>-0.0374820536070398</v>
      </c>
      <c r="BY4" s="49">
        <f t="shared" si="12"/>
        <v>-0.0416868023683396</v>
      </c>
      <c r="BZ4" s="49">
        <f t="shared" si="4"/>
        <v>-0.747718426204591</v>
      </c>
      <c r="CA4" s="49"/>
      <c r="CB4" s="49"/>
      <c r="CC4" s="50"/>
      <c r="CD4" s="49"/>
      <c r="CE4" s="49"/>
      <c r="CF4" s="49">
        <f t="shared" ref="CF4:CS4" si="13">AW4*$CD$9</f>
        <v>0.00360038112360012</v>
      </c>
      <c r="CG4" s="49">
        <f t="shared" si="13"/>
        <v>0.00499793775021984</v>
      </c>
      <c r="CH4" s="49">
        <f t="shared" si="13"/>
        <v>0.0024353904682887</v>
      </c>
      <c r="CI4" s="49">
        <f t="shared" si="13"/>
        <v>0.00187438308395586</v>
      </c>
      <c r="CJ4" s="49">
        <f t="shared" si="13"/>
        <v>0.00446734160783372</v>
      </c>
      <c r="CK4" s="49">
        <f t="shared" si="13"/>
        <v>0.00454969204984207</v>
      </c>
      <c r="CL4" s="49">
        <f t="shared" si="13"/>
        <v>0.00184709299578789</v>
      </c>
      <c r="CM4" s="49">
        <f t="shared" si="13"/>
        <v>0.0012444702277385</v>
      </c>
      <c r="CN4" s="49">
        <f t="shared" si="13"/>
        <v>0.0013956461120473</v>
      </c>
      <c r="CO4" s="49">
        <f t="shared" si="13"/>
        <v>0.00179211267153159</v>
      </c>
      <c r="CP4" s="49">
        <f t="shared" si="13"/>
        <v>0.00163277376964761</v>
      </c>
      <c r="CQ4" s="49">
        <f t="shared" si="13"/>
        <v>0.00120165440026088</v>
      </c>
      <c r="CR4" s="49">
        <f t="shared" si="13"/>
        <v>0.00149872421632985</v>
      </c>
      <c r="CS4" s="49">
        <f t="shared" si="13"/>
        <v>0.00171416385664711</v>
      </c>
      <c r="CT4" s="59">
        <v>2016</v>
      </c>
    </row>
    <row r="5" ht="22.5" customHeight="1" spans="1:98">
      <c r="A5" s="43" t="s">
        <v>171</v>
      </c>
      <c r="B5" s="43">
        <v>3.073</v>
      </c>
      <c r="C5" s="43">
        <v>3.027</v>
      </c>
      <c r="D5" s="43">
        <v>3.012</v>
      </c>
      <c r="E5" s="43">
        <v>2.726</v>
      </c>
      <c r="F5" s="43">
        <v>2.941</v>
      </c>
      <c r="G5" s="43">
        <v>2.976</v>
      </c>
      <c r="H5" s="43">
        <v>2.936</v>
      </c>
      <c r="I5" s="43">
        <v>2.677</v>
      </c>
      <c r="J5" s="43">
        <v>3.008</v>
      </c>
      <c r="K5" s="43">
        <v>2.692</v>
      </c>
      <c r="L5" s="43">
        <v>2.688</v>
      </c>
      <c r="M5" s="43">
        <v>2.366</v>
      </c>
      <c r="N5" s="43">
        <v>2.896</v>
      </c>
      <c r="O5" s="43">
        <v>2.661</v>
      </c>
      <c r="Q5" s="50"/>
      <c r="R5" s="49">
        <f>(B5-MIN($B$2:$O$8)/(MAX($B$2:$O$8)-MIN($B$2:$O$8)))</f>
        <v>3.04091273959547</v>
      </c>
      <c r="S5" s="49">
        <f>(C5-MIN($B$2:$O$8)/(MAX($B$2:$O$8)-MIN($B$2:$O$8)))</f>
        <v>2.99491273959547</v>
      </c>
      <c r="T5" s="49">
        <f>(D5-MIN($B$2:$O$8)/(MAX($B$2:$O$8)-MIN($B$2:$O$8)))</f>
        <v>2.97991273959547</v>
      </c>
      <c r="U5" s="49">
        <f>(E5-MIN($B$2:$O$8)/(MAX($B$2:$O$8)-MIN($B$2:$O$8)))</f>
        <v>2.69391273959547</v>
      </c>
      <c r="V5" s="49">
        <f>(F5-MIN($B$2:$O$8)/(MAX($B$2:$O$8)-MIN($B$2:$O$8)))</f>
        <v>2.90891273959547</v>
      </c>
      <c r="W5" s="49">
        <f>(G5-MIN($B$2:$O$8)/(MAX($B$2:$O$8)-MIN($B$2:$O$8)))</f>
        <v>2.94391273959547</v>
      </c>
      <c r="X5" s="49">
        <f>(H5-MIN($B$2:$O$8)/(MAX($B$2:$O$8)-MIN($B$2:$O$8)))</f>
        <v>2.90391273959547</v>
      </c>
      <c r="Y5" s="49">
        <f>(I5-MIN($B$2:$O$8)/(MAX($B$2:$O$8)-MIN($B$2:$O$8)))</f>
        <v>2.64491273959547</v>
      </c>
      <c r="Z5" s="49">
        <f>(J5-MIN($B$2:$O$8)/(MAX($B$2:$O$8)-MIN($B$2:$O$8)))</f>
        <v>2.97591273959547</v>
      </c>
      <c r="AA5" s="49">
        <f>(K5-MIN($B$2:$O$8)/(MAX($B$2:$O$8)-MIN($B$2:$O$8)))</f>
        <v>2.65991273959547</v>
      </c>
      <c r="AB5" s="49">
        <f>(L5-MIN($B$2:$O$8)/(MAX($B$2:$O$8)-MIN($B$2:$O$8)))</f>
        <v>2.65591273959547</v>
      </c>
      <c r="AC5" s="49">
        <f>(M5-MIN($B$2:$O$8)/(MAX($B$2:$O$8)-MIN($B$2:$O$8)))</f>
        <v>2.33391273959547</v>
      </c>
      <c r="AD5" s="49">
        <f>(N5-MIN($B$2:$O$8)/(MAX($B$2:$O$8)-MIN($B$2:$O$8)))</f>
        <v>2.86391273959547</v>
      </c>
      <c r="AE5" s="49">
        <f>(O5-MIN($B$2:$O$8)/(MAX($B$2:$O$8)-MIN($B$2:$O$8)))</f>
        <v>2.62891273959547</v>
      </c>
      <c r="AF5" s="50"/>
      <c r="AG5" s="49">
        <f t="shared" ref="AG5:AT5" si="14">R5+0.0001</f>
        <v>3.04101273959547</v>
      </c>
      <c r="AH5" s="49">
        <f t="shared" si="14"/>
        <v>2.99501273959547</v>
      </c>
      <c r="AI5" s="49">
        <f t="shared" si="14"/>
        <v>2.98001273959547</v>
      </c>
      <c r="AJ5" s="49">
        <f t="shared" si="14"/>
        <v>2.69401273959547</v>
      </c>
      <c r="AK5" s="49">
        <f t="shared" si="14"/>
        <v>2.90901273959547</v>
      </c>
      <c r="AL5" s="49">
        <f t="shared" si="14"/>
        <v>2.94401273959547</v>
      </c>
      <c r="AM5" s="49">
        <f t="shared" si="14"/>
        <v>2.90401273959547</v>
      </c>
      <c r="AN5" s="49">
        <f t="shared" si="14"/>
        <v>2.64501273959547</v>
      </c>
      <c r="AO5" s="49">
        <f t="shared" si="14"/>
        <v>2.97601273959547</v>
      </c>
      <c r="AP5" s="49">
        <f t="shared" si="14"/>
        <v>2.66001273959547</v>
      </c>
      <c r="AQ5" s="49">
        <f t="shared" si="14"/>
        <v>2.65601273959547</v>
      </c>
      <c r="AR5" s="49">
        <f t="shared" si="14"/>
        <v>2.33401273959547</v>
      </c>
      <c r="AS5" s="49">
        <f t="shared" si="14"/>
        <v>2.86401273959547</v>
      </c>
      <c r="AT5" s="49">
        <f t="shared" si="14"/>
        <v>2.62901273959547</v>
      </c>
      <c r="AU5" s="49">
        <f t="shared" si="1"/>
        <v>39.2311783543365</v>
      </c>
      <c r="AV5" s="50"/>
      <c r="AW5" s="49">
        <f t="shared" ref="AW5:BJ5" si="15">AG5/$AU$9</f>
        <v>0.0125077669723653</v>
      </c>
      <c r="AX5" s="49">
        <f t="shared" si="15"/>
        <v>0.0123185677384267</v>
      </c>
      <c r="AY5" s="49">
        <f t="shared" si="15"/>
        <v>0.0122568723360555</v>
      </c>
      <c r="AZ5" s="49">
        <f t="shared" si="15"/>
        <v>0.0110805466641767</v>
      </c>
      <c r="BA5" s="49">
        <f t="shared" si="15"/>
        <v>0.0119648474314982</v>
      </c>
      <c r="BB5" s="49">
        <f t="shared" si="15"/>
        <v>0.0121088033703645</v>
      </c>
      <c r="BC5" s="49">
        <f t="shared" si="15"/>
        <v>0.0119442822973744</v>
      </c>
      <c r="BD5" s="49">
        <f t="shared" si="15"/>
        <v>0.0108790083497639</v>
      </c>
      <c r="BE5" s="49">
        <f t="shared" si="15"/>
        <v>0.0122404202287565</v>
      </c>
      <c r="BF5" s="49">
        <f t="shared" si="15"/>
        <v>0.0109407037521352</v>
      </c>
      <c r="BG5" s="49">
        <f t="shared" si="15"/>
        <v>0.0109242516448362</v>
      </c>
      <c r="BH5" s="49">
        <f t="shared" si="15"/>
        <v>0.00959985700726642</v>
      </c>
      <c r="BI5" s="49">
        <f t="shared" si="15"/>
        <v>0.0117797612243844</v>
      </c>
      <c r="BJ5" s="49">
        <f t="shared" si="15"/>
        <v>0.0108131999205679</v>
      </c>
      <c r="BK5" s="49"/>
      <c r="BL5" s="49">
        <f t="shared" ref="BL5:BY5" si="16">AW5*LN(AW5)</f>
        <v>-0.0548015986282989</v>
      </c>
      <c r="BM5" s="49">
        <f t="shared" si="16"/>
        <v>-0.0541604010686515</v>
      </c>
      <c r="BN5" s="49">
        <f t="shared" si="16"/>
        <v>-0.0539506887754166</v>
      </c>
      <c r="BO5" s="49">
        <f t="shared" si="16"/>
        <v>-0.0498908734019994</v>
      </c>
      <c r="BP5" s="49">
        <f t="shared" si="16"/>
        <v>-0.0529538100914431</v>
      </c>
      <c r="BQ5" s="49">
        <f t="shared" si="16"/>
        <v>-0.0534461092442655</v>
      </c>
      <c r="BR5" s="49">
        <f t="shared" si="16"/>
        <v>-0.0528833407350095</v>
      </c>
      <c r="BS5" s="49">
        <f t="shared" si="16"/>
        <v>-0.049183128452452</v>
      </c>
      <c r="BT5" s="49">
        <f t="shared" si="16"/>
        <v>-0.053894713113807</v>
      </c>
      <c r="BU5" s="49">
        <f t="shared" si="16"/>
        <v>-0.0494001784309458</v>
      </c>
      <c r="BV5" s="49">
        <f t="shared" si="16"/>
        <v>-0.0493423325352683</v>
      </c>
      <c r="BW5" s="49">
        <f t="shared" si="16"/>
        <v>-0.0446010035814267</v>
      </c>
      <c r="BX5" s="49">
        <f t="shared" si="16"/>
        <v>-0.0523183060335511</v>
      </c>
      <c r="BY5" s="49">
        <f t="shared" si="16"/>
        <v>-0.0489512227815751</v>
      </c>
      <c r="BZ5" s="49">
        <f t="shared" si="4"/>
        <v>-0.71977770687411</v>
      </c>
      <c r="CA5" s="49"/>
      <c r="CB5" s="49"/>
      <c r="CC5" s="50"/>
      <c r="CD5" s="49"/>
      <c r="CE5" s="49"/>
      <c r="CF5" s="49">
        <f t="shared" ref="CF5:CS5" si="17">AW5*$CD$9</f>
        <v>0.00243370984702322</v>
      </c>
      <c r="CG5" s="49">
        <f t="shared" si="17"/>
        <v>0.00239689623835088</v>
      </c>
      <c r="CH5" s="49">
        <f t="shared" si="17"/>
        <v>0.00238489180074033</v>
      </c>
      <c r="CI5" s="49">
        <f t="shared" si="17"/>
        <v>0.00215600719029926</v>
      </c>
      <c r="CJ5" s="49">
        <f t="shared" si="17"/>
        <v>0.00232807079605042</v>
      </c>
      <c r="CK5" s="49">
        <f t="shared" si="17"/>
        <v>0.00235608115047502</v>
      </c>
      <c r="CL5" s="49">
        <f t="shared" si="17"/>
        <v>0.0023240693168469</v>
      </c>
      <c r="CM5" s="49">
        <f t="shared" si="17"/>
        <v>0.00211679269410481</v>
      </c>
      <c r="CN5" s="49">
        <f t="shared" si="17"/>
        <v>0.00238169061737752</v>
      </c>
      <c r="CO5" s="49">
        <f t="shared" si="17"/>
        <v>0.00212879713171536</v>
      </c>
      <c r="CP5" s="49">
        <f t="shared" si="17"/>
        <v>0.00212559594835255</v>
      </c>
      <c r="CQ5" s="49">
        <f t="shared" si="17"/>
        <v>0.00186790068764617</v>
      </c>
      <c r="CR5" s="49">
        <f t="shared" si="17"/>
        <v>0.00229205748321878</v>
      </c>
      <c r="CS5" s="49">
        <f t="shared" si="17"/>
        <v>0.00210398796065357</v>
      </c>
      <c r="CT5" s="59">
        <v>2016</v>
      </c>
    </row>
    <row r="6" ht="22.5" customHeight="1" spans="1:98">
      <c r="A6" s="43" t="s">
        <v>172</v>
      </c>
      <c r="B6" s="44">
        <v>1.589</v>
      </c>
      <c r="C6" s="44">
        <v>1.936</v>
      </c>
      <c r="D6" s="44">
        <v>1.765</v>
      </c>
      <c r="E6" s="44">
        <v>1.797</v>
      </c>
      <c r="F6" s="44">
        <v>1.886</v>
      </c>
      <c r="G6" s="44">
        <v>1.871</v>
      </c>
      <c r="H6" s="44">
        <v>1.717</v>
      </c>
      <c r="I6" s="44">
        <v>1.6</v>
      </c>
      <c r="J6" s="44">
        <v>1.721</v>
      </c>
      <c r="K6" s="44">
        <v>1.649</v>
      </c>
      <c r="L6" s="44">
        <v>1.521</v>
      </c>
      <c r="M6" s="44">
        <v>1.571</v>
      </c>
      <c r="N6" s="44">
        <v>1.739</v>
      </c>
      <c r="O6" s="44">
        <v>1.595</v>
      </c>
      <c r="Q6" s="50"/>
      <c r="R6" s="49">
        <f>(B6-MIN($B$2:$O$8)/(MAX($B$2:$O$8)-MIN($B$2:$O$8)))</f>
        <v>1.55691273959547</v>
      </c>
      <c r="S6" s="49">
        <f>(C6-MIN($B$2:$O$8)/(MAX($B$2:$O$8)-MIN($B$2:$O$8)))</f>
        <v>1.90391273959547</v>
      </c>
      <c r="T6" s="49">
        <f>(D6-MIN($B$2:$O$8)/(MAX($B$2:$O$8)-MIN($B$2:$O$8)))</f>
        <v>1.73291273959547</v>
      </c>
      <c r="U6" s="49">
        <f>(E6-MIN($B$2:$O$8)/(MAX($B$2:$O$8)-MIN($B$2:$O$8)))</f>
        <v>1.76491273959547</v>
      </c>
      <c r="V6" s="49">
        <f>(F6-MIN($B$2:$O$8)/(MAX($B$2:$O$8)-MIN($B$2:$O$8)))</f>
        <v>1.85391273959547</v>
      </c>
      <c r="W6" s="49">
        <f>(G6-MIN($B$2:$O$8)/(MAX($B$2:$O$8)-MIN($B$2:$O$8)))</f>
        <v>1.83891273959547</v>
      </c>
      <c r="X6" s="49">
        <f>(H6-MIN($B$2:$O$8)/(MAX($B$2:$O$8)-MIN($B$2:$O$8)))</f>
        <v>1.68491273959547</v>
      </c>
      <c r="Y6" s="49">
        <f>(I6-MIN($B$2:$O$8)/(MAX($B$2:$O$8)-MIN($B$2:$O$8)))</f>
        <v>1.56791273959547</v>
      </c>
      <c r="Z6" s="49">
        <f>(J6-MIN($B$2:$O$8)/(MAX($B$2:$O$8)-MIN($B$2:$O$8)))</f>
        <v>1.68891273959547</v>
      </c>
      <c r="AA6" s="49">
        <f>(K6-MIN($B$2:$O$8)/(MAX($B$2:$O$8)-MIN($B$2:$O$8)))</f>
        <v>1.61691273959547</v>
      </c>
      <c r="AB6" s="49">
        <f>(L6-MIN($B$2:$O$8)/(MAX($B$2:$O$8)-MIN($B$2:$O$8)))</f>
        <v>1.48891273959547</v>
      </c>
      <c r="AC6" s="49">
        <f>(M6-MIN($B$2:$O$8)/(MAX($B$2:$O$8)-MIN($B$2:$O$8)))</f>
        <v>1.53891273959547</v>
      </c>
      <c r="AD6" s="49">
        <f>(N6-MIN($B$2:$O$8)/(MAX($B$2:$O$8)-MIN($B$2:$O$8)))</f>
        <v>1.70691273959547</v>
      </c>
      <c r="AE6" s="49">
        <f>(O6-MIN($B$2:$O$8)/(MAX($B$2:$O$8)-MIN($B$2:$O$8)))</f>
        <v>1.56291273959547</v>
      </c>
      <c r="AF6" s="50"/>
      <c r="AG6" s="49">
        <f t="shared" ref="AG6:AT6" si="18">R6+0.0001</f>
        <v>1.55701273959547</v>
      </c>
      <c r="AH6" s="49">
        <f t="shared" si="18"/>
        <v>1.90401273959547</v>
      </c>
      <c r="AI6" s="49">
        <f t="shared" si="18"/>
        <v>1.73301273959547</v>
      </c>
      <c r="AJ6" s="49">
        <f t="shared" si="18"/>
        <v>1.76501273959547</v>
      </c>
      <c r="AK6" s="49">
        <f t="shared" si="18"/>
        <v>1.85401273959547</v>
      </c>
      <c r="AL6" s="49">
        <f t="shared" si="18"/>
        <v>1.83901273959547</v>
      </c>
      <c r="AM6" s="49">
        <f t="shared" si="18"/>
        <v>1.68501273959547</v>
      </c>
      <c r="AN6" s="49">
        <f t="shared" si="18"/>
        <v>1.56801273959547</v>
      </c>
      <c r="AO6" s="49">
        <f t="shared" si="18"/>
        <v>1.68901273959547</v>
      </c>
      <c r="AP6" s="49">
        <f t="shared" si="18"/>
        <v>1.61701273959547</v>
      </c>
      <c r="AQ6" s="49">
        <f t="shared" si="18"/>
        <v>1.48901273959547</v>
      </c>
      <c r="AR6" s="49">
        <f t="shared" si="18"/>
        <v>1.53901273959547</v>
      </c>
      <c r="AS6" s="49">
        <f t="shared" si="18"/>
        <v>1.70701273959547</v>
      </c>
      <c r="AT6" s="49">
        <f t="shared" si="18"/>
        <v>1.56301273959547</v>
      </c>
      <c r="AU6" s="49">
        <f t="shared" si="1"/>
        <v>23.5091783543365</v>
      </c>
      <c r="AV6" s="50"/>
      <c r="AW6" s="49">
        <f t="shared" ref="AW6:BJ6" si="19">AG6/$AU$9</f>
        <v>0.006404035164435</v>
      </c>
      <c r="AX6" s="49">
        <f t="shared" si="19"/>
        <v>0.00783125547262355</v>
      </c>
      <c r="AY6" s="49">
        <f t="shared" si="19"/>
        <v>0.00712792788559115</v>
      </c>
      <c r="AZ6" s="49">
        <f t="shared" si="19"/>
        <v>0.00725954474398318</v>
      </c>
      <c r="BA6" s="49">
        <f t="shared" si="19"/>
        <v>0.007625604131386</v>
      </c>
      <c r="BB6" s="49">
        <f t="shared" si="19"/>
        <v>0.00756390872901474</v>
      </c>
      <c r="BC6" s="49">
        <f t="shared" si="19"/>
        <v>0.00693050259800311</v>
      </c>
      <c r="BD6" s="49">
        <f t="shared" si="19"/>
        <v>0.00644927845950726</v>
      </c>
      <c r="BE6" s="49">
        <f t="shared" si="19"/>
        <v>0.00694695470530211</v>
      </c>
      <c r="BF6" s="49">
        <f t="shared" si="19"/>
        <v>0.00665081677392005</v>
      </c>
      <c r="BG6" s="49">
        <f t="shared" si="19"/>
        <v>0.00612434934035194</v>
      </c>
      <c r="BH6" s="49">
        <f t="shared" si="19"/>
        <v>0.00633000068158948</v>
      </c>
      <c r="BI6" s="49">
        <f t="shared" si="19"/>
        <v>0.00702098918814763</v>
      </c>
      <c r="BJ6" s="49">
        <f t="shared" si="19"/>
        <v>0.0064287133253835</v>
      </c>
      <c r="BK6" s="49"/>
      <c r="BL6" s="49">
        <f t="shared" ref="BL6:BY6" si="20">AW6*LN(AW6)</f>
        <v>-0.0323456736716995</v>
      </c>
      <c r="BM6" s="49">
        <f t="shared" si="20"/>
        <v>-0.03797871058989</v>
      </c>
      <c r="BN6" s="49">
        <f t="shared" si="20"/>
        <v>-0.0352385844693314</v>
      </c>
      <c r="BO6" s="49">
        <f t="shared" si="20"/>
        <v>-0.0357564387029896</v>
      </c>
      <c r="BP6" s="49">
        <f t="shared" si="20"/>
        <v>-0.0371843043276542</v>
      </c>
      <c r="BQ6" s="49">
        <f t="shared" si="20"/>
        <v>-0.036944907660128</v>
      </c>
      <c r="BR6" s="49">
        <f t="shared" si="20"/>
        <v>-0.0344572318263623</v>
      </c>
      <c r="BS6" s="49">
        <f t="shared" si="20"/>
        <v>-0.0325287869900066</v>
      </c>
      <c r="BT6" s="49">
        <f t="shared" si="20"/>
        <v>-0.034522557171458</v>
      </c>
      <c r="BU6" s="49">
        <f t="shared" si="20"/>
        <v>-0.0333406482983358</v>
      </c>
      <c r="BV6" s="49">
        <f t="shared" si="20"/>
        <v>-0.0312065164698191</v>
      </c>
      <c r="BW6" s="49">
        <f t="shared" si="20"/>
        <v>-0.0320453431900155</v>
      </c>
      <c r="BX6" s="49">
        <f t="shared" si="20"/>
        <v>-0.0348160403861631</v>
      </c>
      <c r="BY6" s="49">
        <f t="shared" si="20"/>
        <v>-0.0324455931441095</v>
      </c>
      <c r="BZ6" s="49">
        <f t="shared" si="4"/>
        <v>-0.480811336897963</v>
      </c>
      <c r="CA6" s="49"/>
      <c r="CB6" s="49"/>
      <c r="CC6" s="50"/>
      <c r="CD6" s="49"/>
      <c r="CE6" s="49"/>
      <c r="CF6" s="49">
        <f t="shared" ref="CF6:CS6" si="21">AW6*$CD$9</f>
        <v>0.0012460708194199</v>
      </c>
      <c r="CG6" s="49">
        <f t="shared" si="21"/>
        <v>0.00152377347614386</v>
      </c>
      <c r="CH6" s="49">
        <f t="shared" si="21"/>
        <v>0.00138692288738364</v>
      </c>
      <c r="CI6" s="49">
        <f t="shared" si="21"/>
        <v>0.00141253235428614</v>
      </c>
      <c r="CJ6" s="49">
        <f t="shared" si="21"/>
        <v>0.00148375868410871</v>
      </c>
      <c r="CK6" s="49">
        <f t="shared" si="21"/>
        <v>0.00147175424649816</v>
      </c>
      <c r="CL6" s="49">
        <f t="shared" si="21"/>
        <v>0.00134850868702989</v>
      </c>
      <c r="CM6" s="49">
        <f t="shared" si="21"/>
        <v>0.00125487407366764</v>
      </c>
      <c r="CN6" s="49">
        <f t="shared" si="21"/>
        <v>0.00135170987039271</v>
      </c>
      <c r="CO6" s="49">
        <f t="shared" si="21"/>
        <v>0.00129408856986209</v>
      </c>
      <c r="CP6" s="49">
        <f t="shared" si="21"/>
        <v>0.0011916507022521</v>
      </c>
      <c r="CQ6" s="49">
        <f t="shared" si="21"/>
        <v>0.00123166549428725</v>
      </c>
      <c r="CR6" s="49">
        <f t="shared" si="21"/>
        <v>0.00136611519552536</v>
      </c>
      <c r="CS6" s="49">
        <f t="shared" si="21"/>
        <v>0.00125087259446412</v>
      </c>
      <c r="CT6" s="59">
        <v>2016</v>
      </c>
    </row>
    <row r="7" ht="22.5" customHeight="1" spans="1:98">
      <c r="A7" s="43" t="s">
        <v>173</v>
      </c>
      <c r="B7" s="43">
        <v>3.128</v>
      </c>
      <c r="C7" s="43">
        <v>1.592</v>
      </c>
      <c r="D7" s="43">
        <v>1.453</v>
      </c>
      <c r="E7" s="43">
        <v>0.956</v>
      </c>
      <c r="F7" s="43">
        <v>0.501</v>
      </c>
      <c r="G7" s="43">
        <v>0.557</v>
      </c>
      <c r="H7" s="43">
        <v>0.495</v>
      </c>
      <c r="I7" s="43">
        <v>0.476</v>
      </c>
      <c r="J7" s="43">
        <v>1.048</v>
      </c>
      <c r="K7" s="43">
        <v>0.795</v>
      </c>
      <c r="L7" s="43">
        <v>0.324</v>
      </c>
      <c r="M7" s="43">
        <v>0.334</v>
      </c>
      <c r="N7" s="43">
        <v>0.303</v>
      </c>
      <c r="O7" s="43">
        <v>0.408</v>
      </c>
      <c r="Q7" s="50"/>
      <c r="R7" s="49">
        <f>(B7-MIN($B$2:$O$8)/(MAX($B$2:$O$8)-MIN($B$2:$O$8)))</f>
        <v>3.09591273959547</v>
      </c>
      <c r="S7" s="49">
        <f>(C7-MIN($B$2:$O$8)/(MAX($B$2:$O$8)-MIN($B$2:$O$8)))</f>
        <v>1.55991273959547</v>
      </c>
      <c r="T7" s="49">
        <f>(D7-MIN($B$2:$O$8)/(MAX($B$2:$O$8)-MIN($B$2:$O$8)))</f>
        <v>1.42091273959547</v>
      </c>
      <c r="U7" s="49">
        <f>(E7-MIN($B$2:$O$8)/(MAX($B$2:$O$8)-MIN($B$2:$O$8)))</f>
        <v>0.923912739595467</v>
      </c>
      <c r="V7" s="49">
        <f>(F7-MIN($B$2:$O$8)/(MAX($B$2:$O$8)-MIN($B$2:$O$8)))</f>
        <v>0.468912739595468</v>
      </c>
      <c r="W7" s="49">
        <f>(G7-MIN($B$2:$O$8)/(MAX($B$2:$O$8)-MIN($B$2:$O$8)))</f>
        <v>0.524912739595468</v>
      </c>
      <c r="X7" s="49">
        <f>(H7-MIN($B$2:$O$8)/(MAX($B$2:$O$8)-MIN($B$2:$O$8)))</f>
        <v>0.462912739595468</v>
      </c>
      <c r="Y7" s="49">
        <f>(I7-MIN($B$2:$O$8)/(MAX($B$2:$O$8)-MIN($B$2:$O$8)))</f>
        <v>0.443912739595468</v>
      </c>
      <c r="Z7" s="49">
        <f>(J7-MIN($B$2:$O$8)/(MAX($B$2:$O$8)-MIN($B$2:$O$8)))</f>
        <v>1.01591273959547</v>
      </c>
      <c r="AA7" s="49">
        <f>(K7-MIN($B$2:$O$8)/(MAX($B$2:$O$8)-MIN($B$2:$O$8)))</f>
        <v>0.762912739595468</v>
      </c>
      <c r="AB7" s="49">
        <f>(L7-MIN($B$2:$O$8)/(MAX($B$2:$O$8)-MIN($B$2:$O$8)))</f>
        <v>0.291912739595468</v>
      </c>
      <c r="AC7" s="49">
        <f>(M7-MIN($B$2:$O$8)/(MAX($B$2:$O$8)-MIN($B$2:$O$8)))</f>
        <v>0.301912739595468</v>
      </c>
      <c r="AD7" s="49">
        <f>(N7-MIN($B$2:$O$8)/(MAX($B$2:$O$8)-MIN($B$2:$O$8)))</f>
        <v>0.270912739595468</v>
      </c>
      <c r="AE7" s="49">
        <f>(O7-MIN($B$2:$O$8)/(MAX($B$2:$O$8)-MIN($B$2:$O$8)))</f>
        <v>0.375912739595468</v>
      </c>
      <c r="AF7" s="50"/>
      <c r="AG7" s="49">
        <f t="shared" ref="AG7:AT7" si="22">R7+0.0001</f>
        <v>3.09601273959547</v>
      </c>
      <c r="AH7" s="49">
        <f t="shared" si="22"/>
        <v>1.56001273959547</v>
      </c>
      <c r="AI7" s="49">
        <f t="shared" si="22"/>
        <v>1.42101273959547</v>
      </c>
      <c r="AJ7" s="49">
        <f t="shared" si="22"/>
        <v>0.924012739595467</v>
      </c>
      <c r="AK7" s="49">
        <f t="shared" si="22"/>
        <v>0.469012739595468</v>
      </c>
      <c r="AL7" s="49">
        <f t="shared" si="22"/>
        <v>0.525012739595468</v>
      </c>
      <c r="AM7" s="49">
        <f t="shared" si="22"/>
        <v>0.463012739595468</v>
      </c>
      <c r="AN7" s="49">
        <f t="shared" si="22"/>
        <v>0.444012739595467</v>
      </c>
      <c r="AO7" s="49">
        <f t="shared" si="22"/>
        <v>1.01601273959547</v>
      </c>
      <c r="AP7" s="49">
        <f t="shared" si="22"/>
        <v>0.763012739595468</v>
      </c>
      <c r="AQ7" s="49">
        <f t="shared" si="22"/>
        <v>0.292012739595468</v>
      </c>
      <c r="AR7" s="49">
        <f t="shared" si="22"/>
        <v>0.302012739595468</v>
      </c>
      <c r="AS7" s="49">
        <f t="shared" si="22"/>
        <v>0.271012739595468</v>
      </c>
      <c r="AT7" s="49">
        <f t="shared" si="22"/>
        <v>0.376012739595467</v>
      </c>
      <c r="AU7" s="49">
        <f t="shared" si="1"/>
        <v>11.9221783543365</v>
      </c>
      <c r="AV7" s="50"/>
      <c r="AW7" s="49">
        <f t="shared" ref="AW7:BJ7" si="23">AG7/$AU$9</f>
        <v>0.0127339834477266</v>
      </c>
      <c r="AX7" s="49">
        <f t="shared" si="23"/>
        <v>0.00641637424490925</v>
      </c>
      <c r="AY7" s="49">
        <f t="shared" si="23"/>
        <v>0.00584466351626888</v>
      </c>
      <c r="AZ7" s="49">
        <f t="shared" si="23"/>
        <v>0.0038004891843677</v>
      </c>
      <c r="BA7" s="49">
        <f t="shared" si="23"/>
        <v>0.00192906197910605</v>
      </c>
      <c r="BB7" s="49">
        <f t="shared" si="23"/>
        <v>0.0021593914812921</v>
      </c>
      <c r="BC7" s="49">
        <f t="shared" si="23"/>
        <v>0.00190438381815755</v>
      </c>
      <c r="BD7" s="49">
        <f t="shared" si="23"/>
        <v>0.00182623630848728</v>
      </c>
      <c r="BE7" s="49">
        <f t="shared" si="23"/>
        <v>0.00417888765224478</v>
      </c>
      <c r="BF7" s="49">
        <f t="shared" si="23"/>
        <v>0.00313829186558281</v>
      </c>
      <c r="BG7" s="49">
        <f t="shared" si="23"/>
        <v>0.00120105623112515</v>
      </c>
      <c r="BH7" s="49">
        <f t="shared" si="23"/>
        <v>0.00124218649937266</v>
      </c>
      <c r="BI7" s="49">
        <f t="shared" si="23"/>
        <v>0.00111468266780538</v>
      </c>
      <c r="BJ7" s="49">
        <f t="shared" si="23"/>
        <v>0.00154655048440422</v>
      </c>
      <c r="BK7" s="49"/>
      <c r="BL7" s="49">
        <f t="shared" ref="BL7:BY7" si="24">AW7*LN(AW7)</f>
        <v>-0.0555644947932836</v>
      </c>
      <c r="BM7" s="49">
        <f t="shared" si="24"/>
        <v>-0.0323956452723154</v>
      </c>
      <c r="BN7" s="49">
        <f t="shared" si="24"/>
        <v>-0.0300545821762604</v>
      </c>
      <c r="BO7" s="49">
        <f t="shared" si="24"/>
        <v>-0.0211787028949415</v>
      </c>
      <c r="BP7" s="49">
        <f t="shared" si="24"/>
        <v>-0.0120580290244331</v>
      </c>
      <c r="BQ7" s="49">
        <f t="shared" si="24"/>
        <v>-0.0132541912036645</v>
      </c>
      <c r="BR7" s="49">
        <f t="shared" si="24"/>
        <v>-0.0119282923470332</v>
      </c>
      <c r="BS7" s="49">
        <f t="shared" si="24"/>
        <v>-0.0115153295586917</v>
      </c>
      <c r="BT7" s="49">
        <f t="shared" si="24"/>
        <v>-0.0228907354327858</v>
      </c>
      <c r="BU7" s="49">
        <f t="shared" si="24"/>
        <v>-0.0180893547657898</v>
      </c>
      <c r="BV7" s="49">
        <f t="shared" si="24"/>
        <v>-0.00807656738322108</v>
      </c>
      <c r="BW7" s="49">
        <f t="shared" si="24"/>
        <v>-0.00831132347092595</v>
      </c>
      <c r="BX7" s="49">
        <f t="shared" si="24"/>
        <v>-0.00757893425148625</v>
      </c>
      <c r="BY7" s="49">
        <f t="shared" si="24"/>
        <v>-0.0100088545714386</v>
      </c>
      <c r="BZ7" s="49">
        <f t="shared" si="4"/>
        <v>-0.262905037146271</v>
      </c>
      <c r="CA7" s="49"/>
      <c r="CB7" s="49"/>
      <c r="CC7" s="50"/>
      <c r="CD7" s="49"/>
      <c r="CE7" s="49"/>
      <c r="CF7" s="49">
        <f t="shared" ref="CF7:CS7" si="25">AW7*$CD$9</f>
        <v>0.00247772611826189</v>
      </c>
      <c r="CG7" s="49">
        <f t="shared" si="25"/>
        <v>0.00124847170694201</v>
      </c>
      <c r="CH7" s="49">
        <f t="shared" si="25"/>
        <v>0.00113723058508429</v>
      </c>
      <c r="CI7" s="49">
        <f t="shared" si="25"/>
        <v>0.000739483552254877</v>
      </c>
      <c r="CJ7" s="49">
        <f t="shared" si="25"/>
        <v>0.000375348944734992</v>
      </c>
      <c r="CK7" s="49">
        <f t="shared" si="25"/>
        <v>0.000420165511814363</v>
      </c>
      <c r="CL7" s="49">
        <f t="shared" si="25"/>
        <v>0.000370547169690774</v>
      </c>
      <c r="CM7" s="49">
        <f t="shared" si="25"/>
        <v>0.000355341548717416</v>
      </c>
      <c r="CN7" s="49">
        <f t="shared" si="25"/>
        <v>0.000813110769599557</v>
      </c>
      <c r="CO7" s="49">
        <f t="shared" si="25"/>
        <v>0.000610635921901687</v>
      </c>
      <c r="CP7" s="49">
        <f t="shared" si="25"/>
        <v>0.000233696580930554</v>
      </c>
      <c r="CQ7" s="49">
        <f t="shared" si="25"/>
        <v>0.000241699539337584</v>
      </c>
      <c r="CR7" s="49">
        <f t="shared" si="25"/>
        <v>0.00021689036827579</v>
      </c>
      <c r="CS7" s="49">
        <f t="shared" si="25"/>
        <v>0.000300921431549609</v>
      </c>
      <c r="CT7" s="59">
        <v>2016</v>
      </c>
    </row>
    <row r="8" ht="22.5" customHeight="1" spans="1:98">
      <c r="A8" s="43" t="s">
        <v>174</v>
      </c>
      <c r="B8" s="43">
        <v>5.87</v>
      </c>
      <c r="C8" s="43">
        <v>3.396</v>
      </c>
      <c r="D8" s="43">
        <v>3.99</v>
      </c>
      <c r="E8" s="43">
        <v>2.28</v>
      </c>
      <c r="F8" s="43">
        <v>1.501</v>
      </c>
      <c r="G8" s="43">
        <v>1.276</v>
      </c>
      <c r="H8" s="43">
        <v>2.001</v>
      </c>
      <c r="I8" s="43">
        <v>2.126</v>
      </c>
      <c r="J8" s="43">
        <v>3.176</v>
      </c>
      <c r="K8" s="43">
        <v>3.412</v>
      </c>
      <c r="L8" s="43">
        <v>1.612</v>
      </c>
      <c r="M8" s="43">
        <v>2.898</v>
      </c>
      <c r="N8" s="43">
        <v>1.595</v>
      </c>
      <c r="O8" s="43">
        <v>2.029</v>
      </c>
      <c r="Q8" s="50"/>
      <c r="R8" s="49">
        <f>(B8-MIN($B$2:$O$8)/(MAX($B$2:$O$8)-MIN($B$2:$O$8)))</f>
        <v>5.83791273959547</v>
      </c>
      <c r="S8" s="49">
        <f>(C8-MIN($B$2:$O$8)/(MAX($B$2:$O$8)-MIN($B$2:$O$8)))</f>
        <v>3.36391273959547</v>
      </c>
      <c r="T8" s="49">
        <f>(D8-MIN($B$2:$O$8)/(MAX($B$2:$O$8)-MIN($B$2:$O$8)))</f>
        <v>3.95791273959547</v>
      </c>
      <c r="U8" s="49">
        <f>(E8-MIN($B$2:$O$8)/(MAX($B$2:$O$8)-MIN($B$2:$O$8)))</f>
        <v>2.24791273959547</v>
      </c>
      <c r="V8" s="49">
        <f>(F8-MIN($B$2:$O$8)/(MAX($B$2:$O$8)-MIN($B$2:$O$8)))</f>
        <v>1.46891273959547</v>
      </c>
      <c r="W8" s="49">
        <f>(G8-MIN($B$2:$O$8)/(MAX($B$2:$O$8)-MIN($B$2:$O$8)))</f>
        <v>1.24391273959547</v>
      </c>
      <c r="X8" s="49">
        <f>(H8-MIN($B$2:$O$8)/(MAX($B$2:$O$8)-MIN($B$2:$O$8)))</f>
        <v>1.96891273959547</v>
      </c>
      <c r="Y8" s="49">
        <f>(I8-MIN($B$2:$O$8)/(MAX($B$2:$O$8)-MIN($B$2:$O$8)))</f>
        <v>2.09391273959547</v>
      </c>
      <c r="Z8" s="49">
        <f>(J8-MIN($B$2:$O$8)/(MAX($B$2:$O$8)-MIN($B$2:$O$8)))</f>
        <v>3.14391273959547</v>
      </c>
      <c r="AA8" s="49">
        <f>(K8-MIN($B$2:$O$8)/(MAX($B$2:$O$8)-MIN($B$2:$O$8)))</f>
        <v>3.37991273959547</v>
      </c>
      <c r="AB8" s="49">
        <f>(L8-MIN($B$2:$O$8)/(MAX($B$2:$O$8)-MIN($B$2:$O$8)))</f>
        <v>1.57991273959547</v>
      </c>
      <c r="AC8" s="49">
        <f>(M8-MIN($B$2:$O$8)/(MAX($B$2:$O$8)-MIN($B$2:$O$8)))</f>
        <v>2.86591273959547</v>
      </c>
      <c r="AD8" s="49">
        <f>(N8-MIN($B$2:$O$8)/(MAX($B$2:$O$8)-MIN($B$2:$O$8)))</f>
        <v>1.56291273959547</v>
      </c>
      <c r="AE8" s="49">
        <f>(O8-MIN($B$2:$O$8)/(MAX($B$2:$O$8)-MIN($B$2:$O$8)))</f>
        <v>1.99691273959547</v>
      </c>
      <c r="AF8" s="50"/>
      <c r="AG8" s="49">
        <f t="shared" ref="AG8:AT8" si="26">R8+0.0001</f>
        <v>5.83801273959547</v>
      </c>
      <c r="AH8" s="49">
        <f t="shared" si="26"/>
        <v>3.36401273959547</v>
      </c>
      <c r="AI8" s="49">
        <f t="shared" si="26"/>
        <v>3.95801273959547</v>
      </c>
      <c r="AJ8" s="49">
        <f t="shared" si="26"/>
        <v>2.24801273959547</v>
      </c>
      <c r="AK8" s="49">
        <f t="shared" si="26"/>
        <v>1.46901273959547</v>
      </c>
      <c r="AL8" s="49">
        <f t="shared" si="26"/>
        <v>1.24401273959547</v>
      </c>
      <c r="AM8" s="49">
        <f t="shared" si="26"/>
        <v>1.96901273959547</v>
      </c>
      <c r="AN8" s="49">
        <f t="shared" si="26"/>
        <v>2.09401273959547</v>
      </c>
      <c r="AO8" s="49">
        <f t="shared" si="26"/>
        <v>3.14401273959547</v>
      </c>
      <c r="AP8" s="49">
        <f t="shared" si="26"/>
        <v>3.38001273959547</v>
      </c>
      <c r="AQ8" s="49">
        <f t="shared" si="26"/>
        <v>1.58001273959547</v>
      </c>
      <c r="AR8" s="49">
        <f t="shared" si="26"/>
        <v>2.86601273959547</v>
      </c>
      <c r="AS8" s="49">
        <f t="shared" si="26"/>
        <v>1.56301273959547</v>
      </c>
      <c r="AT8" s="49">
        <f t="shared" si="26"/>
        <v>1.99701273959547</v>
      </c>
      <c r="AU8" s="49">
        <f t="shared" si="1"/>
        <v>36.7141783543365</v>
      </c>
      <c r="AV8" s="50"/>
      <c r="AW8" s="49">
        <f t="shared" ref="AW8:BJ8" si="27">AG8/$AU$9</f>
        <v>0.0240119030011935</v>
      </c>
      <c r="AX8" s="49">
        <f t="shared" si="27"/>
        <v>0.0138362746367598</v>
      </c>
      <c r="AY8" s="49">
        <f t="shared" si="27"/>
        <v>0.0162794125706618</v>
      </c>
      <c r="AZ8" s="49">
        <f t="shared" si="27"/>
        <v>0.00924613670033785</v>
      </c>
      <c r="BA8" s="49">
        <f t="shared" si="27"/>
        <v>0.00604208880385692</v>
      </c>
      <c r="BB8" s="49">
        <f t="shared" si="27"/>
        <v>0.00511665776828797</v>
      </c>
      <c r="BC8" s="49">
        <f t="shared" si="27"/>
        <v>0.00809860221623235</v>
      </c>
      <c r="BD8" s="49">
        <f t="shared" si="27"/>
        <v>0.00861273056932621</v>
      </c>
      <c r="BE8" s="49">
        <f t="shared" si="27"/>
        <v>0.0129314087353146</v>
      </c>
      <c r="BF8" s="49">
        <f t="shared" si="27"/>
        <v>0.0139020830659558</v>
      </c>
      <c r="BG8" s="49">
        <f t="shared" si="27"/>
        <v>0.00649863478140427</v>
      </c>
      <c r="BH8" s="49">
        <f t="shared" si="27"/>
        <v>0.0117879872780339</v>
      </c>
      <c r="BI8" s="49">
        <f t="shared" si="27"/>
        <v>0.0064287133253835</v>
      </c>
      <c r="BJ8" s="49">
        <f t="shared" si="27"/>
        <v>0.00821376696732538</v>
      </c>
      <c r="BK8" s="49"/>
      <c r="BL8" s="49">
        <f t="shared" ref="BL8:BY8" si="28">AW8*LN(AW8)</f>
        <v>-0.0895453234556127</v>
      </c>
      <c r="BM8" s="49">
        <f t="shared" si="28"/>
        <v>-0.0592256414211376</v>
      </c>
      <c r="BN8" s="49">
        <f t="shared" si="28"/>
        <v>-0.0670362442033635</v>
      </c>
      <c r="BO8" s="49">
        <f t="shared" si="28"/>
        <v>-0.0433047386305527</v>
      </c>
      <c r="BP8" s="49">
        <f t="shared" si="28"/>
        <v>-0.0308690649205276</v>
      </c>
      <c r="BQ8" s="49">
        <f t="shared" si="28"/>
        <v>-0.026991668502854</v>
      </c>
      <c r="BR8" s="49">
        <f t="shared" si="28"/>
        <v>-0.0390033849487458</v>
      </c>
      <c r="BS8" s="49">
        <f t="shared" si="28"/>
        <v>-0.0409493469635772</v>
      </c>
      <c r="BT8" s="49">
        <f t="shared" si="28"/>
        <v>-0.0562270084225518</v>
      </c>
      <c r="BU8" s="49">
        <f t="shared" si="28"/>
        <v>-0.0594413671897297</v>
      </c>
      <c r="BV8" s="49">
        <f t="shared" si="28"/>
        <v>-0.0327281850619161</v>
      </c>
      <c r="BW8" s="49">
        <f t="shared" si="28"/>
        <v>-0.0523466120757547</v>
      </c>
      <c r="BX8" s="49">
        <f t="shared" si="28"/>
        <v>-0.0324455931441095</v>
      </c>
      <c r="BY8" s="49">
        <f t="shared" si="28"/>
        <v>-0.0394420460001718</v>
      </c>
      <c r="BZ8" s="49">
        <f t="shared" si="4"/>
        <v>-0.669556224940605</v>
      </c>
      <c r="CA8" s="52"/>
      <c r="CB8" s="52" t="s">
        <v>18</v>
      </c>
      <c r="CC8" s="52" t="s">
        <v>19</v>
      </c>
      <c r="CD8" s="52" t="s">
        <v>20</v>
      </c>
      <c r="CE8" s="52" t="s">
        <v>21</v>
      </c>
      <c r="CF8" s="49">
        <f t="shared" ref="CF8:CS8" si="29">AW8*$CD$9</f>
        <v>0.00467213731346963</v>
      </c>
      <c r="CG8" s="49">
        <f t="shared" si="29"/>
        <v>0.0026922054035703</v>
      </c>
      <c r="CH8" s="49">
        <f t="shared" si="29"/>
        <v>0.00316758113294791</v>
      </c>
      <c r="CI8" s="49">
        <f t="shared" si="29"/>
        <v>0.00179907524534571</v>
      </c>
      <c r="CJ8" s="49">
        <f t="shared" si="29"/>
        <v>0.00117564478543804</v>
      </c>
      <c r="CK8" s="49">
        <f t="shared" si="29"/>
        <v>0.000995578221279851</v>
      </c>
      <c r="CL8" s="49">
        <f t="shared" si="29"/>
        <v>0.00157579270578956</v>
      </c>
      <c r="CM8" s="49">
        <f t="shared" si="29"/>
        <v>0.00167582968587744</v>
      </c>
      <c r="CN8" s="49">
        <f t="shared" si="29"/>
        <v>0.00251614031861563</v>
      </c>
      <c r="CO8" s="49">
        <f t="shared" si="29"/>
        <v>0.00270501013702155</v>
      </c>
      <c r="CP8" s="49">
        <f t="shared" si="29"/>
        <v>0.00126447762375607</v>
      </c>
      <c r="CQ8" s="49">
        <f t="shared" si="29"/>
        <v>0.00229365807490019</v>
      </c>
      <c r="CR8" s="49">
        <f t="shared" si="29"/>
        <v>0.00125087259446412</v>
      </c>
      <c r="CS8" s="49">
        <f t="shared" si="29"/>
        <v>0.00159820098932924</v>
      </c>
      <c r="CT8" s="59">
        <v>2016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243.129948480356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-4.34310365410204</v>
      </c>
      <c r="CA9" s="49">
        <f>-1/(LN(980))</f>
        <v>-0.145189454395455</v>
      </c>
      <c r="CB9" s="49">
        <f>BZ9*CA9</f>
        <v>0.630572849921983</v>
      </c>
      <c r="CC9" s="50">
        <f>1-CB9</f>
        <v>0.369427150078017</v>
      </c>
      <c r="CD9" s="49">
        <f>CC9/(CC9+CC14+CC19+CC24+CC30)</f>
        <v>0.194575886519174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3" t="s">
        <v>175</v>
      </c>
      <c r="B10" s="40">
        <v>7.517</v>
      </c>
      <c r="C10" s="40">
        <v>3.857</v>
      </c>
      <c r="D10" s="40">
        <v>5.34</v>
      </c>
      <c r="E10" s="40">
        <v>3.475</v>
      </c>
      <c r="F10" s="40">
        <v>1.743</v>
      </c>
      <c r="G10" s="40">
        <v>0.972</v>
      </c>
      <c r="H10" s="40">
        <v>4.091</v>
      </c>
      <c r="I10" s="40">
        <v>5.549</v>
      </c>
      <c r="J10" s="40">
        <v>7.173</v>
      </c>
      <c r="K10" s="40">
        <v>4.172</v>
      </c>
      <c r="L10" s="40">
        <v>2.425</v>
      </c>
      <c r="M10" s="40">
        <v>4.286</v>
      </c>
      <c r="N10" s="40">
        <v>2.686</v>
      </c>
      <c r="O10" s="40">
        <v>2.505</v>
      </c>
      <c r="Q10" s="50"/>
      <c r="R10" s="49">
        <f>(MAX($B$10:$O$13)-B10)/(MAX($B$10:$O$13)-MIN($B$10:$O$13))</f>
        <v>0.556417144950543</v>
      </c>
      <c r="S10" s="49">
        <f>(MAX($B$10:$O$13)-C10)/(MAX($B$10:$O$13)-MIN($B$10:$O$13))</f>
        <v>0.779887654170228</v>
      </c>
      <c r="T10" s="49">
        <f>(MAX($B$10:$O$13)-D10)/(MAX($B$10:$O$13)-MIN($B$10:$O$13))</f>
        <v>0.68933935767493</v>
      </c>
      <c r="U10" s="49">
        <f>(MAX($B$10:$O$13)-E10)/(MAX($B$10:$O$13)-MIN($B$10:$O$13))</f>
        <v>0.803211625351081</v>
      </c>
      <c r="V10" s="49">
        <f>(MAX($B$10:$O$13)-F10)/(MAX($B$10:$O$13)-MIN($B$10:$O$13))</f>
        <v>0.908963243375259</v>
      </c>
      <c r="W10" s="49">
        <f>(MAX($B$10:$O$13)-G10)/(MAX($B$10:$O$13)-MIN($B$10:$O$13))</f>
        <v>0.956038588350226</v>
      </c>
      <c r="X10" s="49">
        <f>(MAX($B$10:$O$13)-H10)/(MAX($B$10:$O$13)-MIN($B$10:$O$13))</f>
        <v>0.765600195384052</v>
      </c>
      <c r="Y10" s="49">
        <f>(MAX($B$10:$O$13)-I10)/(MAX($B$10:$O$13)-MIN($B$10:$O$13))</f>
        <v>0.676578336793259</v>
      </c>
      <c r="Z10" s="49">
        <f>(MAX($B$10:$O$13)-J10)/(MAX($B$10:$O$13)-MIN($B$10:$O$13))</f>
        <v>0.577420930516547</v>
      </c>
      <c r="AA10" s="49">
        <f>(MAX($B$10:$O$13)-K10)/(MAX($B$10:$O$13)-MIN($B$10:$O$13))</f>
        <v>0.760654536573452</v>
      </c>
      <c r="AB10" s="49">
        <f>(MAX($B$10:$O$13)-L10)/(MAX($B$10:$O$13)-MIN($B$10:$O$13))</f>
        <v>0.867322017340335</v>
      </c>
      <c r="AC10" s="49">
        <f>(MAX($B$10:$O$13)-M10)/(MAX($B$10:$O$13)-MIN($B$10:$O$13))</f>
        <v>0.753693979728905</v>
      </c>
      <c r="AD10" s="49">
        <f>(MAX($B$10:$O$13)-N10)/(MAX($B$10:$O$13)-MIN($B$10:$O$13))</f>
        <v>0.851386005617291</v>
      </c>
      <c r="AE10" s="49">
        <f>(MAX($B$10:$O$13)-O10)/(MAX($B$10:$O$13)-MIN($B$10:$O$13))</f>
        <v>0.862437416045915</v>
      </c>
      <c r="AF10" s="50"/>
      <c r="AG10" s="49">
        <f t="shared" ref="AG10:AT10" si="30">R10+0.0001</f>
        <v>0.556517144950543</v>
      </c>
      <c r="AH10" s="49">
        <f t="shared" si="30"/>
        <v>0.779987654170228</v>
      </c>
      <c r="AI10" s="49">
        <f t="shared" si="30"/>
        <v>0.68943935767493</v>
      </c>
      <c r="AJ10" s="49">
        <f t="shared" si="30"/>
        <v>0.803311625351081</v>
      </c>
      <c r="AK10" s="49">
        <f t="shared" si="30"/>
        <v>0.909063243375259</v>
      </c>
      <c r="AL10" s="49">
        <f t="shared" si="30"/>
        <v>0.956138588350226</v>
      </c>
      <c r="AM10" s="49">
        <f t="shared" si="30"/>
        <v>0.765700195384052</v>
      </c>
      <c r="AN10" s="49">
        <f t="shared" si="30"/>
        <v>0.676678336793259</v>
      </c>
      <c r="AO10" s="49">
        <f t="shared" si="30"/>
        <v>0.577520930516547</v>
      </c>
      <c r="AP10" s="49">
        <f t="shared" si="30"/>
        <v>0.760754536573452</v>
      </c>
      <c r="AQ10" s="49">
        <f t="shared" si="30"/>
        <v>0.867422017340335</v>
      </c>
      <c r="AR10" s="49">
        <f t="shared" si="30"/>
        <v>0.753793979728905</v>
      </c>
      <c r="AS10" s="49">
        <f t="shared" si="30"/>
        <v>0.851486005617291</v>
      </c>
      <c r="AT10" s="49">
        <f t="shared" si="30"/>
        <v>0.862537416045915</v>
      </c>
      <c r="AU10" s="49">
        <f>SUM(AG10:AT10)</f>
        <v>10.810351031872</v>
      </c>
      <c r="AV10" s="50"/>
      <c r="AW10" s="49">
        <f t="shared" ref="AW10:BJ10" si="31">AG10/$AU$14</f>
        <v>0.0144929907845683</v>
      </c>
      <c r="AX10" s="49">
        <f t="shared" si="31"/>
        <v>0.0203126785698053</v>
      </c>
      <c r="AY10" s="49">
        <f t="shared" si="31"/>
        <v>0.0179545919617434</v>
      </c>
      <c r="AZ10" s="49">
        <f t="shared" si="31"/>
        <v>0.0209200886064066</v>
      </c>
      <c r="BA10" s="49">
        <f t="shared" si="31"/>
        <v>0.0236741047933002</v>
      </c>
      <c r="BB10" s="49">
        <f t="shared" si="31"/>
        <v>0.0249000554169116</v>
      </c>
      <c r="BC10" s="49">
        <f t="shared" si="31"/>
        <v>0.0199406001704213</v>
      </c>
      <c r="BD10" s="49">
        <f t="shared" si="31"/>
        <v>0.0176222655281056</v>
      </c>
      <c r="BE10" s="49">
        <f t="shared" si="31"/>
        <v>0.0150399778332354</v>
      </c>
      <c r="BF10" s="49">
        <f t="shared" si="31"/>
        <v>0.0198118038014038</v>
      </c>
      <c r="BG10" s="49">
        <f t="shared" si="31"/>
        <v>0.0225896711677451</v>
      </c>
      <c r="BH10" s="49">
        <f t="shared" si="31"/>
        <v>0.0196305348376013</v>
      </c>
      <c r="BI10" s="49">
        <f t="shared" si="31"/>
        <v>0.0221746606453552</v>
      </c>
      <c r="BJ10" s="49">
        <f t="shared" si="31"/>
        <v>0.0224624648773574</v>
      </c>
      <c r="BK10" s="49"/>
      <c r="BL10" s="49">
        <f t="shared" ref="BL10:BY10" si="32">AW10*LN(AW10)</f>
        <v>-0.0613646293886884</v>
      </c>
      <c r="BM10" s="49">
        <f t="shared" si="32"/>
        <v>-0.0791485557387641</v>
      </c>
      <c r="BN10" s="49">
        <f t="shared" si="32"/>
        <v>-0.0721758325902442</v>
      </c>
      <c r="BO10" s="49">
        <f t="shared" si="32"/>
        <v>-0.0808989325030893</v>
      </c>
      <c r="BP10" s="49">
        <f t="shared" si="32"/>
        <v>-0.0886210154054993</v>
      </c>
      <c r="BQ10" s="49">
        <f t="shared" si="32"/>
        <v>-0.0919530473716812</v>
      </c>
      <c r="BR10" s="49">
        <f t="shared" si="32"/>
        <v>-0.0780673981423614</v>
      </c>
      <c r="BS10" s="49">
        <f t="shared" si="32"/>
        <v>-0.0711691421637292</v>
      </c>
      <c r="BT10" s="49">
        <f t="shared" si="32"/>
        <v>-0.0631234402172321</v>
      </c>
      <c r="BU10" s="49">
        <f t="shared" si="32"/>
        <v>-0.0776915402130559</v>
      </c>
      <c r="BV10" s="49">
        <f t="shared" si="32"/>
        <v>-0.0856207836307472</v>
      </c>
      <c r="BW10" s="49">
        <f t="shared" si="32"/>
        <v>-0.0771611352329963</v>
      </c>
      <c r="BX10" s="49">
        <f t="shared" si="32"/>
        <v>-0.0844589595452457</v>
      </c>
      <c r="BY10" s="49">
        <f t="shared" si="32"/>
        <v>-0.0852654858539167</v>
      </c>
      <c r="BZ10" s="49">
        <f>SUM(BL10:BY10)</f>
        <v>-1.09671989799725</v>
      </c>
      <c r="CA10" s="49"/>
      <c r="CB10" s="49"/>
      <c r="CC10" s="50"/>
      <c r="CD10" s="49"/>
      <c r="CE10" s="49"/>
      <c r="CF10" s="49">
        <f t="shared" ref="CF10:CS10" si="33">AW10*$CD$14</f>
        <v>0.00288344931088324</v>
      </c>
      <c r="CG10" s="49">
        <f t="shared" si="33"/>
        <v>0.00404130382023441</v>
      </c>
      <c r="CH10" s="49">
        <f t="shared" si="33"/>
        <v>0.00357215129636343</v>
      </c>
      <c r="CI10" s="49">
        <f t="shared" si="33"/>
        <v>0.0041621509302268</v>
      </c>
      <c r="CJ10" s="49">
        <f t="shared" si="33"/>
        <v>0.00471007552317659</v>
      </c>
      <c r="CK10" s="49">
        <f t="shared" si="33"/>
        <v>0.00495398421899893</v>
      </c>
      <c r="CL10" s="49">
        <f t="shared" si="33"/>
        <v>0.00396727705652179</v>
      </c>
      <c r="CM10" s="49">
        <f t="shared" si="33"/>
        <v>0.0035060333749278</v>
      </c>
      <c r="CN10" s="49">
        <f t="shared" si="33"/>
        <v>0.0029922749806146</v>
      </c>
      <c r="CO10" s="49">
        <f t="shared" si="33"/>
        <v>0.00394165240754435</v>
      </c>
      <c r="CP10" s="49">
        <f t="shared" si="33"/>
        <v>0.00449432230586033</v>
      </c>
      <c r="CQ10" s="49">
        <f t="shared" si="33"/>
        <v>0.00390558808676128</v>
      </c>
      <c r="CR10" s="49">
        <f t="shared" si="33"/>
        <v>0.00441175399248857</v>
      </c>
      <c r="CS10" s="49">
        <f t="shared" si="33"/>
        <v>0.00446901401057397</v>
      </c>
      <c r="CT10" s="59">
        <v>2016</v>
      </c>
    </row>
    <row r="11" ht="22.5" customHeight="1" spans="1:98">
      <c r="A11" s="43" t="s">
        <v>176</v>
      </c>
      <c r="B11" s="40">
        <v>15.55</v>
      </c>
      <c r="C11" s="40">
        <v>10.61</v>
      </c>
      <c r="D11" s="40">
        <v>9.43</v>
      </c>
      <c r="E11" s="40">
        <v>10.32</v>
      </c>
      <c r="F11" s="40">
        <v>13.78</v>
      </c>
      <c r="G11" s="40">
        <v>16.63</v>
      </c>
      <c r="H11" s="40">
        <v>12.45</v>
      </c>
      <c r="I11" s="40">
        <v>10.84</v>
      </c>
      <c r="J11" s="40">
        <v>9.27</v>
      </c>
      <c r="K11" s="40">
        <v>9.63</v>
      </c>
      <c r="L11" s="40">
        <v>11.38</v>
      </c>
      <c r="M11" s="40">
        <v>9.54</v>
      </c>
      <c r="N11" s="40">
        <v>10.23</v>
      </c>
      <c r="O11" s="40">
        <v>6.99</v>
      </c>
      <c r="Q11" s="50"/>
      <c r="R11" s="49">
        <f>(MAX($B$10:$O$13)-B11)/(MAX($B$10:$O$13)-MIN($B$10:$O$13))</f>
        <v>0.065942117474661</v>
      </c>
      <c r="S11" s="49">
        <f>(MAX($B$10:$O$13)-C11)/(MAX($B$10:$O$13)-MIN($B$10:$O$13))</f>
        <v>0.367566247405056</v>
      </c>
      <c r="T11" s="49">
        <f>(MAX($B$10:$O$13)-D11)/(MAX($B$10:$O$13)-MIN($B$10:$O$13))</f>
        <v>0.439614116497741</v>
      </c>
      <c r="U11" s="49">
        <f>(MAX($B$10:$O$13)-E11)/(MAX($B$10:$O$13)-MIN($B$10:$O$13))</f>
        <v>0.385272927097326</v>
      </c>
      <c r="V11" s="49">
        <f>(MAX($B$10:$O$13)-F11)/(MAX($B$10:$O$13)-MIN($B$10:$O$13))</f>
        <v>0.174013921113689</v>
      </c>
      <c r="W11" s="49">
        <f>(MAX($B$10:$O$13)-G11)/(MAX($B$10:$O$13)-MIN($B$10:$O$13))</f>
        <v>0</v>
      </c>
      <c r="X11" s="49">
        <f>(MAX($B$10:$O$13)-H11)/(MAX($B$10:$O$13)-MIN($B$10:$O$13))</f>
        <v>0.255220417633411</v>
      </c>
      <c r="Y11" s="49">
        <f>(MAX($B$10:$O$13)-I11)/(MAX($B$10:$O$13)-MIN($B$10:$O$13))</f>
        <v>0.3535230186836</v>
      </c>
      <c r="Z11" s="49">
        <f>(MAX($B$10:$O$13)-J11)/(MAX($B$10:$O$13)-MIN($B$10:$O$13))</f>
        <v>0.44938331908658</v>
      </c>
      <c r="AA11" s="49">
        <f>(MAX($B$10:$O$13)-K11)/(MAX($B$10:$O$13)-MIN($B$10:$O$13))</f>
        <v>0.427402613261692</v>
      </c>
      <c r="AB11" s="49">
        <f>(MAX($B$10:$O$13)-L11)/(MAX($B$10:$O$13)-MIN($B$10:$O$13))</f>
        <v>0.320551959946269</v>
      </c>
      <c r="AC11" s="49">
        <f>(MAX($B$10:$O$13)-M11)/(MAX($B$10:$O$13)-MIN($B$10:$O$13))</f>
        <v>0.432897789717914</v>
      </c>
      <c r="AD11" s="49">
        <f>(MAX($B$10:$O$13)-N11)/(MAX($B$10:$O$13)-MIN($B$10:$O$13))</f>
        <v>0.390768103553547</v>
      </c>
      <c r="AE11" s="49">
        <f>(MAX($B$10:$O$13)-O11)/(MAX($B$10:$O$13)-MIN($B$10:$O$13))</f>
        <v>0.588594455977531</v>
      </c>
      <c r="AF11" s="50"/>
      <c r="AG11" s="49">
        <f t="shared" ref="AG11:AT11" si="34">R11+0.0001</f>
        <v>0.066042117474661</v>
      </c>
      <c r="AH11" s="49">
        <f t="shared" si="34"/>
        <v>0.367666247405056</v>
      </c>
      <c r="AI11" s="49">
        <f t="shared" si="34"/>
        <v>0.439714116497741</v>
      </c>
      <c r="AJ11" s="49">
        <f t="shared" si="34"/>
        <v>0.385372927097326</v>
      </c>
      <c r="AK11" s="49">
        <f t="shared" si="34"/>
        <v>0.174113921113689</v>
      </c>
      <c r="AL11" s="49">
        <f t="shared" si="34"/>
        <v>0.0001</v>
      </c>
      <c r="AM11" s="49">
        <f t="shared" si="34"/>
        <v>0.255320417633411</v>
      </c>
      <c r="AN11" s="49">
        <f t="shared" si="34"/>
        <v>0.3536230186836</v>
      </c>
      <c r="AO11" s="49">
        <f t="shared" si="34"/>
        <v>0.44948331908658</v>
      </c>
      <c r="AP11" s="49">
        <f t="shared" si="34"/>
        <v>0.427502613261692</v>
      </c>
      <c r="AQ11" s="49">
        <f t="shared" si="34"/>
        <v>0.320651959946269</v>
      </c>
      <c r="AR11" s="49">
        <f t="shared" si="34"/>
        <v>0.432997789717914</v>
      </c>
      <c r="AS11" s="49">
        <f t="shared" si="34"/>
        <v>0.390868103553547</v>
      </c>
      <c r="AT11" s="49">
        <f t="shared" si="34"/>
        <v>0.588694455977531</v>
      </c>
      <c r="AU11" s="49">
        <f>SUM(AG11:AT11)</f>
        <v>4.65215100744902</v>
      </c>
      <c r="AV11" s="50"/>
      <c r="AW11" s="49">
        <f t="shared" ref="AW11:BJ11" si="35">AG11/$AU$14</f>
        <v>0.00171988915101384</v>
      </c>
      <c r="AX11" s="49">
        <f t="shared" si="35"/>
        <v>0.00957487758245402</v>
      </c>
      <c r="AY11" s="49">
        <f t="shared" si="35"/>
        <v>0.0114511703656725</v>
      </c>
      <c r="AZ11" s="49">
        <f t="shared" si="35"/>
        <v>0.0100360003851094</v>
      </c>
      <c r="BA11" s="49">
        <f t="shared" si="35"/>
        <v>0.0045343283258416</v>
      </c>
      <c r="BB11" s="49">
        <f t="shared" si="35"/>
        <v>2.60423077996209e-6</v>
      </c>
      <c r="BC11" s="49">
        <f t="shared" si="35"/>
        <v>0.00664913290353703</v>
      </c>
      <c r="BD11" s="49">
        <f t="shared" si="35"/>
        <v>0.00920915949758939</v>
      </c>
      <c r="BE11" s="49">
        <f t="shared" si="35"/>
        <v>0.0117055829464479</v>
      </c>
      <c r="BF11" s="49">
        <f t="shared" si="35"/>
        <v>0.0111331546397033</v>
      </c>
      <c r="BG11" s="49">
        <f t="shared" si="35"/>
        <v>0.00835051703747245</v>
      </c>
      <c r="BH11" s="49">
        <f t="shared" si="35"/>
        <v>0.0112762617163894</v>
      </c>
      <c r="BI11" s="49">
        <f t="shared" si="35"/>
        <v>0.0101791074617956</v>
      </c>
      <c r="BJ11" s="49">
        <f t="shared" si="35"/>
        <v>0.0153309622224972</v>
      </c>
      <c r="BK11" s="49"/>
      <c r="BL11" s="49">
        <f t="shared" ref="BL11:BY11" si="36">AW11*LN(AW11)</f>
        <v>-0.0109479465434723</v>
      </c>
      <c r="BM11" s="49">
        <f t="shared" si="36"/>
        <v>-0.0445098958945807</v>
      </c>
      <c r="BN11" s="49">
        <f t="shared" si="36"/>
        <v>-0.0511828763705202</v>
      </c>
      <c r="BO11" s="49">
        <f t="shared" si="36"/>
        <v>-0.0461814246511979</v>
      </c>
      <c r="BP11" s="49">
        <f t="shared" si="36"/>
        <v>-0.0244675907537499</v>
      </c>
      <c r="BQ11" s="49">
        <f t="shared" si="36"/>
        <v>-3.34861712998874e-5</v>
      </c>
      <c r="BR11" s="49">
        <f t="shared" si="36"/>
        <v>-0.0333338906870244</v>
      </c>
      <c r="BS11" s="49">
        <f t="shared" si="36"/>
        <v>-0.0431684572365294</v>
      </c>
      <c r="BT11" s="49">
        <f t="shared" si="36"/>
        <v>-0.0520627969117407</v>
      </c>
      <c r="BU11" s="49">
        <f t="shared" si="36"/>
        <v>-0.050075011528601</v>
      </c>
      <c r="BV11" s="49">
        <f t="shared" si="36"/>
        <v>-0.0399608299561048</v>
      </c>
      <c r="BW11" s="49">
        <f t="shared" si="36"/>
        <v>-0.0505746595849931</v>
      </c>
      <c r="BX11" s="49">
        <f t="shared" si="36"/>
        <v>-0.0466958202583683</v>
      </c>
      <c r="BY11" s="49">
        <f t="shared" si="36"/>
        <v>-0.0640509330335047</v>
      </c>
      <c r="BZ11" s="49">
        <f>SUM(BL11:BY11)</f>
        <v>-0.557245619581687</v>
      </c>
      <c r="CA11" s="49"/>
      <c r="CB11" s="49"/>
      <c r="CC11" s="50"/>
      <c r="CD11" s="49"/>
      <c r="CE11" s="49"/>
      <c r="CF11" s="49">
        <f t="shared" ref="CF11:CS11" si="37">AW11*$CD$14</f>
        <v>0.000342180110441169</v>
      </c>
      <c r="CG11" s="49">
        <f t="shared" si="37"/>
        <v>0.00190496734437417</v>
      </c>
      <c r="CH11" s="49">
        <f t="shared" si="37"/>
        <v>0.00227826469984805</v>
      </c>
      <c r="CI11" s="49">
        <f t="shared" si="37"/>
        <v>0.00199670991478724</v>
      </c>
      <c r="CJ11" s="49">
        <f t="shared" si="37"/>
        <v>0.000902126143651983</v>
      </c>
      <c r="CK11" s="49">
        <f t="shared" si="37"/>
        <v>5.18124075250096e-7</v>
      </c>
      <c r="CL11" s="49">
        <f t="shared" si="37"/>
        <v>0.00132287655278779</v>
      </c>
      <c r="CM11" s="49">
        <f t="shared" si="37"/>
        <v>0.00183220599542588</v>
      </c>
      <c r="CN11" s="49">
        <f t="shared" si="37"/>
        <v>0.00232888129042078</v>
      </c>
      <c r="CO11" s="49">
        <f t="shared" si="37"/>
        <v>0.00221499396163214</v>
      </c>
      <c r="CP11" s="49">
        <f t="shared" si="37"/>
        <v>0.00166137500224292</v>
      </c>
      <c r="CQ11" s="49">
        <f t="shared" si="37"/>
        <v>0.0022434657938293</v>
      </c>
      <c r="CR11" s="49">
        <f t="shared" si="37"/>
        <v>0.0020251817469844</v>
      </c>
      <c r="CS11" s="49">
        <f t="shared" si="37"/>
        <v>0.00305016770608216</v>
      </c>
      <c r="CT11" s="59">
        <v>2016</v>
      </c>
    </row>
    <row r="12" ht="22.5" customHeight="1" spans="1:98">
      <c r="A12" s="43" t="s">
        <v>177</v>
      </c>
      <c r="B12" s="40">
        <v>2.25</v>
      </c>
      <c r="C12" s="40">
        <v>1.133</v>
      </c>
      <c r="D12" s="40">
        <v>1.636</v>
      </c>
      <c r="E12" s="40">
        <v>0.996</v>
      </c>
      <c r="F12" s="40">
        <v>0.445</v>
      </c>
      <c r="G12" s="40">
        <v>0.252</v>
      </c>
      <c r="H12" s="40">
        <v>0.988</v>
      </c>
      <c r="I12" s="40">
        <v>1.579</v>
      </c>
      <c r="J12" s="40">
        <v>2.068</v>
      </c>
      <c r="K12" s="40">
        <v>1.115</v>
      </c>
      <c r="L12" s="40">
        <v>0.648</v>
      </c>
      <c r="M12" s="40">
        <v>1.254</v>
      </c>
      <c r="N12" s="40">
        <v>0.782</v>
      </c>
      <c r="O12" s="40">
        <v>0.711</v>
      </c>
      <c r="Q12" s="50"/>
      <c r="R12" s="49">
        <f>(MAX($B$10:$O$13)-B12)/(MAX($B$10:$O$13)-MIN($B$10:$O$13))</f>
        <v>0.878007082671877</v>
      </c>
      <c r="S12" s="49">
        <f>(MAX($B$10:$O$13)-C12)/(MAX($B$10:$O$13)-MIN($B$10:$O$13))</f>
        <v>0.946208328245207</v>
      </c>
      <c r="T12" s="49">
        <f>(MAX($B$10:$O$13)-D12)/(MAX($B$10:$O$13)-MIN($B$10:$O$13))</f>
        <v>0.915496397606545</v>
      </c>
      <c r="U12" s="49">
        <f>(MAX($B$10:$O$13)-E12)/(MAX($B$10:$O$13)-MIN($B$10:$O$13))</f>
        <v>0.9545732079619</v>
      </c>
      <c r="V12" s="49">
        <f>(MAX($B$10:$O$13)-F12)/(MAX($B$10:$O$13)-MIN($B$10:$O$13))</f>
        <v>0.988215899377213</v>
      </c>
      <c r="W12" s="49">
        <f>(MAX($B$10:$O$13)-G12)/(MAX($B$10:$O$13)-MIN($B$10:$O$13))</f>
        <v>1</v>
      </c>
      <c r="X12" s="49">
        <f>(MAX($B$10:$O$13)-H12)/(MAX($B$10:$O$13)-MIN($B$10:$O$13))</f>
        <v>0.955061668091342</v>
      </c>
      <c r="Y12" s="49">
        <f>(MAX($B$10:$O$13)-I12)/(MAX($B$10:$O$13)-MIN($B$10:$O$13))</f>
        <v>0.918976676028819</v>
      </c>
      <c r="Z12" s="49">
        <f>(MAX($B$10:$O$13)-J12)/(MAX($B$10:$O$13)-MIN($B$10:$O$13))</f>
        <v>0.889119550616681</v>
      </c>
      <c r="AA12" s="49">
        <f>(MAX($B$10:$O$13)-K12)/(MAX($B$10:$O$13)-MIN($B$10:$O$13))</f>
        <v>0.947307363536451</v>
      </c>
      <c r="AB12" s="49">
        <f>(MAX($B$10:$O$13)-L12)/(MAX($B$10:$O$13)-MIN($B$10:$O$13))</f>
        <v>0.975821223592624</v>
      </c>
      <c r="AC12" s="49">
        <f>(MAX($B$10:$O$13)-M12)/(MAX($B$10:$O$13)-MIN($B$10:$O$13))</f>
        <v>0.938820368787398</v>
      </c>
      <c r="AD12" s="49">
        <f>(MAX($B$10:$O$13)-N12)/(MAX($B$10:$O$13)-MIN($B$10:$O$13))</f>
        <v>0.967639516424472</v>
      </c>
      <c r="AE12" s="49">
        <f>(MAX($B$10:$O$13)-O12)/(MAX($B$10:$O$13)-MIN($B$10:$O$13))</f>
        <v>0.971974600073269</v>
      </c>
      <c r="AF12" s="50"/>
      <c r="AG12" s="49">
        <f t="shared" ref="AG12:AT12" si="38">R12+0.0001</f>
        <v>0.878107082671877</v>
      </c>
      <c r="AH12" s="49">
        <f t="shared" si="38"/>
        <v>0.946308328245207</v>
      </c>
      <c r="AI12" s="49">
        <f t="shared" si="38"/>
        <v>0.915596397606545</v>
      </c>
      <c r="AJ12" s="49">
        <f t="shared" si="38"/>
        <v>0.9546732079619</v>
      </c>
      <c r="AK12" s="49">
        <f t="shared" si="38"/>
        <v>0.988315899377213</v>
      </c>
      <c r="AL12" s="49">
        <f t="shared" si="38"/>
        <v>1.0001</v>
      </c>
      <c r="AM12" s="49">
        <f t="shared" si="38"/>
        <v>0.955161668091342</v>
      </c>
      <c r="AN12" s="49">
        <f t="shared" si="38"/>
        <v>0.919076676028819</v>
      </c>
      <c r="AO12" s="49">
        <f t="shared" si="38"/>
        <v>0.889219550616681</v>
      </c>
      <c r="AP12" s="49">
        <f t="shared" si="38"/>
        <v>0.947407363536451</v>
      </c>
      <c r="AQ12" s="49">
        <f t="shared" si="38"/>
        <v>0.975921223592624</v>
      </c>
      <c r="AR12" s="49">
        <f t="shared" si="38"/>
        <v>0.938920368787398</v>
      </c>
      <c r="AS12" s="49">
        <f t="shared" si="38"/>
        <v>0.967739516424472</v>
      </c>
      <c r="AT12" s="49">
        <f t="shared" si="38"/>
        <v>0.972074600073269</v>
      </c>
      <c r="AU12" s="49">
        <f>SUM(AG12:AT12)</f>
        <v>13.2486218830138</v>
      </c>
      <c r="AV12" s="50"/>
      <c r="AW12" s="49">
        <f t="shared" ref="AW12:BJ12" si="39">AG12/$AU$14</f>
        <v>0.0228679349279682</v>
      </c>
      <c r="AX12" s="49">
        <f t="shared" si="39"/>
        <v>0.0246440527575063</v>
      </c>
      <c r="AY12" s="49">
        <f t="shared" si="39"/>
        <v>0.0238442432066937</v>
      </c>
      <c r="AZ12" s="49">
        <f t="shared" si="39"/>
        <v>0.0248618935297953</v>
      </c>
      <c r="BA12" s="49">
        <f t="shared" si="39"/>
        <v>0.0257380268548405</v>
      </c>
      <c r="BB12" s="49">
        <f t="shared" si="39"/>
        <v>0.0260449120304008</v>
      </c>
      <c r="BC12" s="49">
        <f t="shared" si="39"/>
        <v>0.024874614158834</v>
      </c>
      <c r="BD12" s="49">
        <f t="shared" si="39"/>
        <v>0.0239348776885949</v>
      </c>
      <c r="BE12" s="49">
        <f t="shared" si="39"/>
        <v>0.0231573292386002</v>
      </c>
      <c r="BF12" s="49">
        <f t="shared" si="39"/>
        <v>0.0246726741728436</v>
      </c>
      <c r="BG12" s="49">
        <f t="shared" si="39"/>
        <v>0.0254152408929817</v>
      </c>
      <c r="BH12" s="49">
        <f t="shared" si="39"/>
        <v>0.024451653243295</v>
      </c>
      <c r="BI12" s="49">
        <f t="shared" si="39"/>
        <v>0.0252021703565824</v>
      </c>
      <c r="BJ12" s="49">
        <f t="shared" si="39"/>
        <v>0.0253150659393014</v>
      </c>
      <c r="BK12" s="49"/>
      <c r="BL12" s="49">
        <f t="shared" ref="BL12:BY12" si="40">AW12*LN(AW12)</f>
        <v>-0.0863955057092874</v>
      </c>
      <c r="BM12" s="49">
        <f t="shared" si="40"/>
        <v>-0.0912623410444955</v>
      </c>
      <c r="BN12" s="49">
        <f t="shared" si="40"/>
        <v>-0.089087158705577</v>
      </c>
      <c r="BO12" s="49">
        <f t="shared" si="40"/>
        <v>-0.0918502525303032</v>
      </c>
      <c r="BP12" s="49">
        <f t="shared" si="40"/>
        <v>-0.0941956635694765</v>
      </c>
      <c r="BQ12" s="49">
        <f t="shared" si="40"/>
        <v>-0.0950100900510174</v>
      </c>
      <c r="BR12" s="49">
        <f t="shared" si="40"/>
        <v>-0.0918845239815237</v>
      </c>
      <c r="BS12" s="49">
        <f t="shared" si="40"/>
        <v>-0.0893349818670135</v>
      </c>
      <c r="BT12" s="49">
        <f t="shared" si="40"/>
        <v>-0.0871976252976312</v>
      </c>
      <c r="BU12" s="49">
        <f t="shared" si="40"/>
        <v>-0.0913396944036464</v>
      </c>
      <c r="BV12" s="49">
        <f t="shared" si="40"/>
        <v>-0.0933350894942879</v>
      </c>
      <c r="BW12" s="49">
        <f t="shared" si="40"/>
        <v>-0.0907414898852873</v>
      </c>
      <c r="BX12" s="49">
        <f t="shared" si="40"/>
        <v>-0.0927647828085063</v>
      </c>
      <c r="BY12" s="49">
        <f t="shared" si="40"/>
        <v>-0.0930671836407806</v>
      </c>
      <c r="BZ12" s="49">
        <f>SUM(BL12:BY12)</f>
        <v>-1.27746638298883</v>
      </c>
      <c r="CA12" s="49"/>
      <c r="CB12" s="49"/>
      <c r="CC12" s="50"/>
      <c r="CD12" s="49"/>
      <c r="CE12" s="49"/>
      <c r="CF12" s="49">
        <f t="shared" ref="CF12:CS12" si="41">AW12*$CD$14</f>
        <v>0.00454968420179926</v>
      </c>
      <c r="CG12" s="49">
        <f t="shared" si="41"/>
        <v>0.00490305127473512</v>
      </c>
      <c r="CH12" s="49">
        <f t="shared" si="41"/>
        <v>0.0047439253681221</v>
      </c>
      <c r="CI12" s="49">
        <f t="shared" si="41"/>
        <v>0.00494639173041302</v>
      </c>
      <c r="CJ12" s="49">
        <f t="shared" si="41"/>
        <v>0.00512070261419785</v>
      </c>
      <c r="CK12" s="49">
        <f t="shared" si="41"/>
        <v>0.00518175887657621</v>
      </c>
      <c r="CL12" s="49">
        <f t="shared" si="41"/>
        <v>0.00494892255994166</v>
      </c>
      <c r="CM12" s="49">
        <f t="shared" si="41"/>
        <v>0.00476195752851364</v>
      </c>
      <c r="CN12" s="49">
        <f t="shared" si="41"/>
        <v>0.00460726057357574</v>
      </c>
      <c r="CO12" s="49">
        <f t="shared" si="41"/>
        <v>0.00490874564117455</v>
      </c>
      <c r="CP12" s="49">
        <f t="shared" si="41"/>
        <v>0.0050564828149087</v>
      </c>
      <c r="CQ12" s="49">
        <f t="shared" si="41"/>
        <v>0.00486477247811449</v>
      </c>
      <c r="CR12" s="49">
        <f t="shared" si="41"/>
        <v>0.00501409142030404</v>
      </c>
      <c r="CS12" s="49">
        <f t="shared" si="41"/>
        <v>0.00503655253237069</v>
      </c>
      <c r="CT12" s="59">
        <v>2016</v>
      </c>
    </row>
    <row r="13" ht="22.5" customHeight="1" spans="1:98">
      <c r="A13" s="43" t="s">
        <v>178</v>
      </c>
      <c r="B13" s="40">
        <v>10.088</v>
      </c>
      <c r="C13" s="40">
        <v>4.919</v>
      </c>
      <c r="D13" s="40">
        <v>5.875</v>
      </c>
      <c r="E13" s="40">
        <v>4.735</v>
      </c>
      <c r="F13" s="40">
        <v>2.626</v>
      </c>
      <c r="G13" s="40">
        <v>1.467</v>
      </c>
      <c r="H13" s="40">
        <v>5.735</v>
      </c>
      <c r="I13" s="40">
        <v>7.94</v>
      </c>
      <c r="J13" s="40">
        <v>10.319</v>
      </c>
      <c r="K13" s="40">
        <v>5.64</v>
      </c>
      <c r="L13" s="40">
        <v>3.154</v>
      </c>
      <c r="M13" s="40">
        <v>5.842</v>
      </c>
      <c r="N13" s="40">
        <v>3.092</v>
      </c>
      <c r="O13" s="40">
        <v>2.742</v>
      </c>
      <c r="Q13" s="50"/>
      <c r="R13" s="49">
        <f>(MAX($B$10:$O$13)-B13)/(MAX($B$10:$O$13)-MIN($B$10:$O$13))</f>
        <v>0.399438270851142</v>
      </c>
      <c r="S13" s="49">
        <f>(MAX($B$10:$O$13)-C13)/(MAX($B$10:$O$13)-MIN($B$10:$O$13))</f>
        <v>0.715044571986811</v>
      </c>
      <c r="T13" s="49">
        <f>(MAX($B$10:$O$13)-D13)/(MAX($B$10:$O$13)-MIN($B$10:$O$13))</f>
        <v>0.6566735865185</v>
      </c>
      <c r="U13" s="49">
        <f>(MAX($B$10:$O$13)-E13)/(MAX($B$10:$O$13)-MIN($B$10:$O$13))</f>
        <v>0.726279154963976</v>
      </c>
      <c r="V13" s="49">
        <f>(MAX($B$10:$O$13)-F13)/(MAX($B$10:$O$13)-MIN($B$10:$O$13))</f>
        <v>0.855049456588106</v>
      </c>
      <c r="W13" s="49">
        <f>(MAX($B$10:$O$13)-G13)/(MAX($B$10:$O$13)-MIN($B$10:$O$13))</f>
        <v>0.925815117841006</v>
      </c>
      <c r="X13" s="49">
        <f>(MAX($B$10:$O$13)-H13)/(MAX($B$10:$O$13)-MIN($B$10:$O$13))</f>
        <v>0.665221638783734</v>
      </c>
      <c r="Y13" s="49">
        <f>(MAX($B$10:$O$13)-I13)/(MAX($B$10:$O$13)-MIN($B$10:$O$13))</f>
        <v>0.530589815606301</v>
      </c>
      <c r="Z13" s="49">
        <f>(MAX($B$10:$O$13)-J13)/(MAX($B$10:$O$13)-MIN($B$10:$O$13))</f>
        <v>0.385333984613506</v>
      </c>
      <c r="AA13" s="49">
        <f>(MAX($B$10:$O$13)-K13)/(MAX($B$10:$O$13)-MIN($B$10:$O$13))</f>
        <v>0.671022102820857</v>
      </c>
      <c r="AB13" s="49">
        <f>(MAX($B$10:$O$13)-L13)/(MAX($B$10:$O$13)-MIN($B$10:$O$13))</f>
        <v>0.822811088044938</v>
      </c>
      <c r="AC13" s="49">
        <f>(MAX($B$10:$O$13)-M13)/(MAX($B$10:$O$13)-MIN($B$10:$O$13))</f>
        <v>0.658688484552448</v>
      </c>
      <c r="AD13" s="49">
        <f>(MAX($B$10:$O$13)-N13)/(MAX($B$10:$O$13)-MIN($B$10:$O$13))</f>
        <v>0.826596654048113</v>
      </c>
      <c r="AE13" s="49">
        <f>(MAX($B$10:$O$13)-O13)/(MAX($B$10:$O$13)-MIN($B$10:$O$13))</f>
        <v>0.847966784711198</v>
      </c>
      <c r="AF13" s="50"/>
      <c r="AG13" s="49">
        <f t="shared" ref="AG13:AT13" si="42">R13+0.0001</f>
        <v>0.399538270851142</v>
      </c>
      <c r="AH13" s="49">
        <f t="shared" si="42"/>
        <v>0.715144571986811</v>
      </c>
      <c r="AI13" s="49">
        <f t="shared" si="42"/>
        <v>0.6567735865185</v>
      </c>
      <c r="AJ13" s="49">
        <f t="shared" si="42"/>
        <v>0.726379154963976</v>
      </c>
      <c r="AK13" s="49">
        <f t="shared" si="42"/>
        <v>0.855149456588106</v>
      </c>
      <c r="AL13" s="49">
        <f t="shared" si="42"/>
        <v>0.925915117841006</v>
      </c>
      <c r="AM13" s="49">
        <f t="shared" si="42"/>
        <v>0.665321638783734</v>
      </c>
      <c r="AN13" s="49">
        <f t="shared" si="42"/>
        <v>0.530689815606301</v>
      </c>
      <c r="AO13" s="49">
        <f t="shared" si="42"/>
        <v>0.385433984613506</v>
      </c>
      <c r="AP13" s="49">
        <f t="shared" si="42"/>
        <v>0.671122102820857</v>
      </c>
      <c r="AQ13" s="49">
        <f t="shared" si="42"/>
        <v>0.822911088044938</v>
      </c>
      <c r="AR13" s="49">
        <f t="shared" si="42"/>
        <v>0.658788484552448</v>
      </c>
      <c r="AS13" s="49">
        <f t="shared" si="42"/>
        <v>0.826696654048113</v>
      </c>
      <c r="AT13" s="49">
        <f t="shared" si="42"/>
        <v>0.848066784711198</v>
      </c>
      <c r="AU13" s="49">
        <f>SUM(AG13:AT13)</f>
        <v>9.68793071193064</v>
      </c>
      <c r="AV13" s="50"/>
      <c r="AW13" s="49">
        <f t="shared" ref="AW13:BJ13" si="43">AG13/$AU$14</f>
        <v>0.0104048986272337</v>
      </c>
      <c r="AX13" s="49">
        <f t="shared" si="43"/>
        <v>0.0186240150649087</v>
      </c>
      <c r="AY13" s="49">
        <f t="shared" si="43"/>
        <v>0.0171038998947757</v>
      </c>
      <c r="AZ13" s="49">
        <f t="shared" si="43"/>
        <v>0.0189165895328004</v>
      </c>
      <c r="BA13" s="49">
        <f t="shared" si="43"/>
        <v>0.022270065363146</v>
      </c>
      <c r="BB13" s="49">
        <f t="shared" si="43"/>
        <v>0.0241129664951377</v>
      </c>
      <c r="BC13" s="49">
        <f t="shared" si="43"/>
        <v>0.0173265109029542</v>
      </c>
      <c r="BD13" s="49">
        <f t="shared" si="43"/>
        <v>0.0138203875241433</v>
      </c>
      <c r="BE13" s="49">
        <f t="shared" si="43"/>
        <v>0.0100375904637393</v>
      </c>
      <c r="BF13" s="49">
        <f t="shared" si="43"/>
        <v>0.0174775683727896</v>
      </c>
      <c r="BG13" s="49">
        <f t="shared" si="43"/>
        <v>0.0214305038465872</v>
      </c>
      <c r="BH13" s="49">
        <f t="shared" si="43"/>
        <v>0.0171563724895606</v>
      </c>
      <c r="BI13" s="49">
        <f t="shared" si="43"/>
        <v>0.0215290887216377</v>
      </c>
      <c r="BJ13" s="49">
        <f t="shared" si="43"/>
        <v>0.0220856162420838</v>
      </c>
      <c r="BK13" s="49"/>
      <c r="BL13" s="49">
        <f t="shared" ref="BL13:BY13" si="44">AW13*LN(AW13)</f>
        <v>-0.0475033416211846</v>
      </c>
      <c r="BM13" s="49">
        <f t="shared" si="44"/>
        <v>-0.0741851025024336</v>
      </c>
      <c r="BN13" s="49">
        <f t="shared" si="44"/>
        <v>-0.0695863406165992</v>
      </c>
      <c r="BO13" s="49">
        <f t="shared" si="44"/>
        <v>-0.0750556547439609</v>
      </c>
      <c r="BP13" s="49">
        <f t="shared" si="44"/>
        <v>-0.0847267278568796</v>
      </c>
      <c r="BQ13" s="49">
        <f t="shared" si="44"/>
        <v>-0.0898209341256952</v>
      </c>
      <c r="BR13" s="49">
        <f t="shared" si="44"/>
        <v>-0.0702679686712631</v>
      </c>
      <c r="BS13" s="49">
        <f t="shared" si="44"/>
        <v>-0.0591735152347809</v>
      </c>
      <c r="BT13" s="49">
        <f t="shared" si="44"/>
        <v>-0.0461871513152452</v>
      </c>
      <c r="BU13" s="49">
        <f t="shared" si="44"/>
        <v>-0.0707288708423575</v>
      </c>
      <c r="BV13" s="49">
        <f t="shared" si="44"/>
        <v>-0.0823561395628319</v>
      </c>
      <c r="BW13" s="49">
        <f t="shared" si="44"/>
        <v>-0.0697472696784699</v>
      </c>
      <c r="BX13" s="49">
        <f t="shared" si="44"/>
        <v>-0.0826361840346321</v>
      </c>
      <c r="BY13" s="49">
        <f t="shared" si="44"/>
        <v>-0.0842086721524607</v>
      </c>
      <c r="BZ13" s="49">
        <f>SUM(BL13:BY13)</f>
        <v>-1.00618387295879</v>
      </c>
      <c r="CA13" s="52"/>
      <c r="CB13" s="52" t="s">
        <v>18</v>
      </c>
      <c r="CC13" s="52" t="s">
        <v>19</v>
      </c>
      <c r="CD13" s="52" t="s">
        <v>20</v>
      </c>
      <c r="CE13" s="52" t="s">
        <v>21</v>
      </c>
      <c r="CF13" s="49">
        <f t="shared" ref="CF13:CS13" si="45">AW13*$CD$14</f>
        <v>0.0020701039711177</v>
      </c>
      <c r="CG13" s="49">
        <f t="shared" si="45"/>
        <v>0.00370533620030792</v>
      </c>
      <c r="CH13" s="49">
        <f t="shared" si="45"/>
        <v>0.00340290207163587</v>
      </c>
      <c r="CI13" s="49">
        <f t="shared" si="45"/>
        <v>0.00376354527946656</v>
      </c>
      <c r="CJ13" s="49">
        <f t="shared" si="45"/>
        <v>0.00443073521395334</v>
      </c>
      <c r="CK13" s="49">
        <f t="shared" si="45"/>
        <v>0.00479738914191455</v>
      </c>
      <c r="CL13" s="49">
        <f t="shared" si="45"/>
        <v>0.00344719158838701</v>
      </c>
      <c r="CM13" s="49">
        <f t="shared" si="45"/>
        <v>0.00274963169955659</v>
      </c>
      <c r="CN13" s="49">
        <f t="shared" si="45"/>
        <v>0.00199702626847832</v>
      </c>
      <c r="CO13" s="49">
        <f t="shared" si="45"/>
        <v>0.00347724518903956</v>
      </c>
      <c r="CP13" s="49">
        <f t="shared" si="45"/>
        <v>0.00426370046506334</v>
      </c>
      <c r="CQ13" s="49">
        <f t="shared" si="45"/>
        <v>0.00341334174344149</v>
      </c>
      <c r="CR13" s="49">
        <f t="shared" si="45"/>
        <v>0.00428331439391027</v>
      </c>
      <c r="CS13" s="49">
        <f t="shared" si="45"/>
        <v>0.00439403818578812</v>
      </c>
      <c r="CT13" s="59">
        <v>2016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38.3990546342655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-3.93761577352657</v>
      </c>
      <c r="CA14" s="49">
        <f>-1/(LN(560))</f>
        <v>-0.158029391597474</v>
      </c>
      <c r="CB14" s="49">
        <f>BZ14*CA14</f>
        <v>0.62225902503502</v>
      </c>
      <c r="CC14" s="50">
        <f>1-CB14</f>
        <v>0.37774097496498</v>
      </c>
      <c r="CD14" s="49">
        <f>CC14/(CC9+CC14+CC19+CC24+CC30)</f>
        <v>0.198954746728567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3" t="s">
        <v>179</v>
      </c>
      <c r="B15" s="40">
        <v>13.42</v>
      </c>
      <c r="C15" s="40">
        <v>12.754</v>
      </c>
      <c r="D15" s="40">
        <v>11.003</v>
      </c>
      <c r="E15" s="40">
        <v>13.627</v>
      </c>
      <c r="F15" s="40">
        <v>15.063</v>
      </c>
      <c r="G15" s="40">
        <v>15.093</v>
      </c>
      <c r="H15" s="40">
        <v>14.018</v>
      </c>
      <c r="I15" s="40">
        <v>14.309</v>
      </c>
      <c r="J15" s="40">
        <v>14.385</v>
      </c>
      <c r="K15" s="40">
        <v>13.52</v>
      </c>
      <c r="L15" s="40">
        <v>13.005</v>
      </c>
      <c r="M15" s="40">
        <v>13.631</v>
      </c>
      <c r="N15" s="40">
        <v>11.513</v>
      </c>
      <c r="O15" s="40">
        <v>10.944</v>
      </c>
      <c r="Q15" s="50"/>
      <c r="R15" s="49">
        <f>(B15-MIN($B$15:$O$18)/(MAX($B$15:$O$18)-MIN($B$15:$O$18)))</f>
        <v>13.3807628233231</v>
      </c>
      <c r="S15" s="49">
        <f>(C15-MIN($B$15:$O$18)/(MAX($B$15:$O$18)-MIN($B$15:$O$18)))</f>
        <v>12.7147628233231</v>
      </c>
      <c r="T15" s="49">
        <f>(D15-MIN($B$15:$O$18)/(MAX($B$15:$O$18)-MIN($B$15:$O$18)))</f>
        <v>10.9637628233231</v>
      </c>
      <c r="U15" s="49">
        <f>(E15-MIN($B$15:$O$18)/(MAX($B$15:$O$18)-MIN($B$15:$O$18)))</f>
        <v>13.5877628233231</v>
      </c>
      <c r="V15" s="49">
        <f>(F15-MIN($B$15:$O$18)/(MAX($B$15:$O$18)-MIN($B$15:$O$18)))</f>
        <v>15.0237628233231</v>
      </c>
      <c r="W15" s="49">
        <f>(G15-MIN($B$15:$O$18)/(MAX($B$15:$O$18)-MIN($B$15:$O$18)))</f>
        <v>15.0537628233231</v>
      </c>
      <c r="X15" s="49">
        <f>(H15-MIN($B$15:$O$18)/(MAX($B$15:$O$18)-MIN($B$15:$O$18)))</f>
        <v>13.9787628233231</v>
      </c>
      <c r="Y15" s="49">
        <f>(I15-MIN($B$15:$O$18)/(MAX($B$15:$O$18)-MIN($B$15:$O$18)))</f>
        <v>14.2697628233231</v>
      </c>
      <c r="Z15" s="49">
        <f>(J15-MIN($B$15:$O$18)/(MAX($B$15:$O$18)-MIN($B$15:$O$18)))</f>
        <v>14.3457628233231</v>
      </c>
      <c r="AA15" s="49">
        <f>(K15-MIN($B$15:$O$18)/(MAX($B$15:$O$18)-MIN($B$15:$O$18)))</f>
        <v>13.4807628233231</v>
      </c>
      <c r="AB15" s="49">
        <f>(L15-MIN($B$15:$O$18)/(MAX($B$15:$O$18)-MIN($B$15:$O$18)))</f>
        <v>12.9657628233231</v>
      </c>
      <c r="AC15" s="49">
        <f>(M15-MIN($B$15:$O$18)/(MAX($B$15:$O$18)-MIN($B$15:$O$18)))</f>
        <v>13.5917628233231</v>
      </c>
      <c r="AD15" s="49">
        <f>(N15-MIN($B$15:$O$18)/(MAX($B$15:$O$18)-MIN($B$15:$O$18)))</f>
        <v>11.4737628233231</v>
      </c>
      <c r="AE15" s="49">
        <f>(O15-MIN($B$15:$O$18)/(MAX($B$15:$O$18)-MIN($B$15:$O$18)))</f>
        <v>10.9047628233231</v>
      </c>
      <c r="AF15" s="50"/>
      <c r="AG15" s="49">
        <f t="shared" ref="AG15:AT15" si="46">R15+0.0001</f>
        <v>13.3808628233231</v>
      </c>
      <c r="AH15" s="49">
        <f t="shared" si="46"/>
        <v>12.7148628233231</v>
      </c>
      <c r="AI15" s="49">
        <f t="shared" si="46"/>
        <v>10.9638628233231</v>
      </c>
      <c r="AJ15" s="49">
        <f t="shared" si="46"/>
        <v>13.5878628233231</v>
      </c>
      <c r="AK15" s="49">
        <f t="shared" si="46"/>
        <v>15.0238628233231</v>
      </c>
      <c r="AL15" s="49">
        <f t="shared" si="46"/>
        <v>15.0538628233231</v>
      </c>
      <c r="AM15" s="49">
        <f t="shared" si="46"/>
        <v>13.9788628233231</v>
      </c>
      <c r="AN15" s="49">
        <f t="shared" si="46"/>
        <v>14.2698628233231</v>
      </c>
      <c r="AO15" s="49">
        <f t="shared" si="46"/>
        <v>14.3458628233231</v>
      </c>
      <c r="AP15" s="49">
        <f t="shared" si="46"/>
        <v>13.4808628233231</v>
      </c>
      <c r="AQ15" s="49">
        <f t="shared" si="46"/>
        <v>12.9658628233231</v>
      </c>
      <c r="AR15" s="49">
        <f t="shared" si="46"/>
        <v>13.5918628233231</v>
      </c>
      <c r="AS15" s="49">
        <f t="shared" si="46"/>
        <v>11.4738628233231</v>
      </c>
      <c r="AT15" s="49">
        <f t="shared" si="46"/>
        <v>10.9048628233231</v>
      </c>
      <c r="AU15" s="49">
        <f>SUM(AG15:AT15)</f>
        <v>185.737079526523</v>
      </c>
      <c r="AV15" s="50"/>
      <c r="AW15" s="49">
        <f t="shared" ref="AW15:BJ15" si="47">AG15/$AU$19</f>
        <v>0.00830112677306321</v>
      </c>
      <c r="AX15" s="49">
        <f t="shared" si="47"/>
        <v>0.00788795831719773</v>
      </c>
      <c r="AY15" s="49">
        <f t="shared" si="47"/>
        <v>0.00680168509464452</v>
      </c>
      <c r="AZ15" s="49">
        <f t="shared" si="47"/>
        <v>0.0084295439958322</v>
      </c>
      <c r="BA15" s="49">
        <f t="shared" si="47"/>
        <v>0.00932039970547607</v>
      </c>
      <c r="BB15" s="49">
        <f t="shared" si="47"/>
        <v>0.00933901089718172</v>
      </c>
      <c r="BC15" s="49">
        <f t="shared" si="47"/>
        <v>0.00867210986106253</v>
      </c>
      <c r="BD15" s="49">
        <f t="shared" si="47"/>
        <v>0.00885263842060736</v>
      </c>
      <c r="BE15" s="49">
        <f t="shared" si="47"/>
        <v>0.00889978677292834</v>
      </c>
      <c r="BF15" s="49">
        <f t="shared" si="47"/>
        <v>0.00836316407874871</v>
      </c>
      <c r="BG15" s="49">
        <f t="shared" si="47"/>
        <v>0.00804367195446836</v>
      </c>
      <c r="BH15" s="49">
        <f t="shared" si="47"/>
        <v>0.00843202548805962</v>
      </c>
      <c r="BI15" s="49">
        <f t="shared" si="47"/>
        <v>0.0071180753536406</v>
      </c>
      <c r="BJ15" s="49">
        <f t="shared" si="47"/>
        <v>0.00676508308429007</v>
      </c>
      <c r="BK15" s="49"/>
      <c r="BL15" s="49">
        <f t="shared" ref="BL15:BY15" si="48">AW15*LN(AW15)</f>
        <v>-0.0397737201260145</v>
      </c>
      <c r="BM15" s="49">
        <f t="shared" si="48"/>
        <v>-0.0381967909127087</v>
      </c>
      <c r="BN15" s="49">
        <f t="shared" si="48"/>
        <v>-0.0339443868562218</v>
      </c>
      <c r="BO15" s="49">
        <f t="shared" si="48"/>
        <v>-0.0402596083485932</v>
      </c>
      <c r="BP15" s="49">
        <f t="shared" si="48"/>
        <v>-0.043577992646592</v>
      </c>
      <c r="BQ15" s="49">
        <f t="shared" si="48"/>
        <v>-0.0436463804386047</v>
      </c>
      <c r="BR15" s="49">
        <f t="shared" si="48"/>
        <v>-0.0411720831156743</v>
      </c>
      <c r="BS15" s="49">
        <f t="shared" si="48"/>
        <v>-0.0418467735983285</v>
      </c>
      <c r="BT15" s="49">
        <f t="shared" si="48"/>
        <v>-0.0420223720493717</v>
      </c>
      <c r="BU15" s="49">
        <f t="shared" si="48"/>
        <v>-0.0400086948963188</v>
      </c>
      <c r="BV15" s="49">
        <f t="shared" si="48"/>
        <v>-0.0387935808554874</v>
      </c>
      <c r="BW15" s="49">
        <f t="shared" si="48"/>
        <v>-0.0402689781292989</v>
      </c>
      <c r="BX15" s="49">
        <f t="shared" si="48"/>
        <v>-0.0351997218846981</v>
      </c>
      <c r="BY15" s="49">
        <f t="shared" si="48"/>
        <v>-0.033798224766169</v>
      </c>
      <c r="BZ15" s="49">
        <f>SUM(BL15:BY15)</f>
        <v>-0.552509308624082</v>
      </c>
      <c r="CA15" s="49"/>
      <c r="CB15" s="49"/>
      <c r="CC15" s="50"/>
      <c r="CD15" s="49"/>
      <c r="CE15" s="49"/>
      <c r="CF15" s="49">
        <f t="shared" ref="CF15:CS15" si="49">AW15*$CD$19</f>
        <v>0.00182248178167705</v>
      </c>
      <c r="CG15" s="49">
        <f t="shared" si="49"/>
        <v>0.00173177217029972</v>
      </c>
      <c r="CH15" s="49">
        <f t="shared" si="49"/>
        <v>0.00149328488873562</v>
      </c>
      <c r="CI15" s="49">
        <f t="shared" si="49"/>
        <v>0.00185067530953757</v>
      </c>
      <c r="CJ15" s="49">
        <f t="shared" si="49"/>
        <v>0.00204625939653131</v>
      </c>
      <c r="CK15" s="49">
        <f t="shared" si="49"/>
        <v>0.00205034541506182</v>
      </c>
      <c r="CL15" s="49">
        <f t="shared" si="49"/>
        <v>0.00190392975105188</v>
      </c>
      <c r="CM15" s="49">
        <f t="shared" si="49"/>
        <v>0.00194356413079783</v>
      </c>
      <c r="CN15" s="49">
        <f t="shared" si="49"/>
        <v>0.00195391537774179</v>
      </c>
      <c r="CO15" s="49">
        <f t="shared" si="49"/>
        <v>0.00183610184344541</v>
      </c>
      <c r="CP15" s="49">
        <f t="shared" si="49"/>
        <v>0.00176595852533832</v>
      </c>
      <c r="CQ15" s="49">
        <f t="shared" si="49"/>
        <v>0.0018512201120083</v>
      </c>
      <c r="CR15" s="49">
        <f t="shared" si="49"/>
        <v>0.00156274720375429</v>
      </c>
      <c r="CS15" s="49">
        <f t="shared" si="49"/>
        <v>0.00148524905229228</v>
      </c>
      <c r="CT15" s="59">
        <v>2016</v>
      </c>
    </row>
    <row r="16" ht="22.5" customHeight="1" spans="1:98">
      <c r="A16" s="43" t="s">
        <v>180</v>
      </c>
      <c r="B16" s="40">
        <v>21.66</v>
      </c>
      <c r="C16" s="40">
        <v>12.45</v>
      </c>
      <c r="D16" s="40">
        <v>14.98</v>
      </c>
      <c r="E16" s="40">
        <v>24.58</v>
      </c>
      <c r="F16" s="40">
        <v>27.48</v>
      </c>
      <c r="G16" s="40">
        <v>58.13</v>
      </c>
      <c r="H16" s="40">
        <v>29.45</v>
      </c>
      <c r="I16" s="40">
        <v>23.14</v>
      </c>
      <c r="J16" s="40">
        <v>23.31</v>
      </c>
      <c r="K16" s="40">
        <v>27.3</v>
      </c>
      <c r="L16" s="40">
        <v>25.94</v>
      </c>
      <c r="M16" s="40">
        <v>30.31</v>
      </c>
      <c r="N16" s="40">
        <v>11.13</v>
      </c>
      <c r="O16" s="40">
        <v>15.97</v>
      </c>
      <c r="Q16" s="50"/>
      <c r="R16" s="49">
        <f>(B16-MIN($B$15:$O$18)/(MAX($B$15:$O$18)-MIN($B$15:$O$18)))</f>
        <v>21.6207628233231</v>
      </c>
      <c r="S16" s="49">
        <f>(C16-MIN($B$15:$O$18)/(MAX($B$15:$O$18)-MIN($B$15:$O$18)))</f>
        <v>12.4107628233231</v>
      </c>
      <c r="T16" s="49">
        <f>(D16-MIN($B$15:$O$18)/(MAX($B$15:$O$18)-MIN($B$15:$O$18)))</f>
        <v>14.9407628233231</v>
      </c>
      <c r="U16" s="49">
        <f>(E16-MIN($B$15:$O$18)/(MAX($B$15:$O$18)-MIN($B$15:$O$18)))</f>
        <v>24.5407628233231</v>
      </c>
      <c r="V16" s="49">
        <f>(F16-MIN($B$15:$O$18)/(MAX($B$15:$O$18)-MIN($B$15:$O$18)))</f>
        <v>27.4407628233231</v>
      </c>
      <c r="W16" s="49">
        <f>(G16-MIN($B$15:$O$18)/(MAX($B$15:$O$18)-MIN($B$15:$O$18)))</f>
        <v>58.0907628233231</v>
      </c>
      <c r="X16" s="49">
        <f>(H16-MIN($B$15:$O$18)/(MAX($B$15:$O$18)-MIN($B$15:$O$18)))</f>
        <v>29.4107628233231</v>
      </c>
      <c r="Y16" s="49">
        <f>(I16-MIN($B$15:$O$18)/(MAX($B$15:$O$18)-MIN($B$15:$O$18)))</f>
        <v>23.1007628233231</v>
      </c>
      <c r="Z16" s="49">
        <f>(J16-MIN($B$15:$O$18)/(MAX($B$15:$O$18)-MIN($B$15:$O$18)))</f>
        <v>23.2707628233231</v>
      </c>
      <c r="AA16" s="49">
        <f>(K16-MIN($B$15:$O$18)/(MAX($B$15:$O$18)-MIN($B$15:$O$18)))</f>
        <v>27.2607628233231</v>
      </c>
      <c r="AB16" s="49">
        <f>(L16-MIN($B$15:$O$18)/(MAX($B$15:$O$18)-MIN($B$15:$O$18)))</f>
        <v>25.9007628233231</v>
      </c>
      <c r="AC16" s="49">
        <f>(M16-MIN($B$15:$O$18)/(MAX($B$15:$O$18)-MIN($B$15:$O$18)))</f>
        <v>30.2707628233231</v>
      </c>
      <c r="AD16" s="49">
        <f>(N16-MIN($B$15:$O$18)/(MAX($B$15:$O$18)-MIN($B$15:$O$18)))</f>
        <v>11.0907628233231</v>
      </c>
      <c r="AE16" s="49">
        <f>(O16-MIN($B$15:$O$18)/(MAX($B$15:$O$18)-MIN($B$15:$O$18)))</f>
        <v>15.9307628233231</v>
      </c>
      <c r="AF16" s="50"/>
      <c r="AG16" s="49">
        <f t="shared" ref="AG16:AT16" si="50">R16+0.0001</f>
        <v>21.6208628233231</v>
      </c>
      <c r="AH16" s="49">
        <f t="shared" si="50"/>
        <v>12.4108628233231</v>
      </c>
      <c r="AI16" s="49">
        <f t="shared" si="50"/>
        <v>14.9408628233231</v>
      </c>
      <c r="AJ16" s="49">
        <f t="shared" si="50"/>
        <v>24.5408628233231</v>
      </c>
      <c r="AK16" s="49">
        <f t="shared" si="50"/>
        <v>27.4408628233231</v>
      </c>
      <c r="AL16" s="49">
        <f t="shared" si="50"/>
        <v>58.0908628233231</v>
      </c>
      <c r="AM16" s="49">
        <f t="shared" si="50"/>
        <v>29.4108628233231</v>
      </c>
      <c r="AN16" s="49">
        <f t="shared" si="50"/>
        <v>23.1008628233231</v>
      </c>
      <c r="AO16" s="49">
        <f t="shared" si="50"/>
        <v>23.2708628233231</v>
      </c>
      <c r="AP16" s="49">
        <f t="shared" si="50"/>
        <v>27.2608628233231</v>
      </c>
      <c r="AQ16" s="49">
        <f t="shared" si="50"/>
        <v>25.9008628233231</v>
      </c>
      <c r="AR16" s="49">
        <f t="shared" si="50"/>
        <v>30.2708628233231</v>
      </c>
      <c r="AS16" s="49">
        <f t="shared" si="50"/>
        <v>11.0908628233231</v>
      </c>
      <c r="AT16" s="49">
        <f t="shared" si="50"/>
        <v>15.9308628233231</v>
      </c>
      <c r="AU16" s="49">
        <f>SUM(AG16:AT16)</f>
        <v>345.282079526523</v>
      </c>
      <c r="AV16" s="50"/>
      <c r="AW16" s="49">
        <f t="shared" ref="AW16:BJ16" si="51">AG16/$AU$19</f>
        <v>0.0134130007615489</v>
      </c>
      <c r="AX16" s="49">
        <f t="shared" si="51"/>
        <v>0.0076993649079138</v>
      </c>
      <c r="AY16" s="49">
        <f t="shared" si="51"/>
        <v>0.0092689087417571</v>
      </c>
      <c r="AZ16" s="49">
        <f t="shared" si="51"/>
        <v>0.0152244900875657</v>
      </c>
      <c r="BA16" s="49">
        <f t="shared" si="51"/>
        <v>0.0170235719524454</v>
      </c>
      <c r="BB16" s="49">
        <f t="shared" si="51"/>
        <v>0.036038006145053</v>
      </c>
      <c r="BC16" s="49">
        <f t="shared" si="51"/>
        <v>0.0182457068744498</v>
      </c>
      <c r="BD16" s="49">
        <f t="shared" si="51"/>
        <v>0.0143311528856944</v>
      </c>
      <c r="BE16" s="49">
        <f t="shared" si="51"/>
        <v>0.0144366163053598</v>
      </c>
      <c r="BF16" s="49">
        <f t="shared" si="51"/>
        <v>0.0169119048022115</v>
      </c>
      <c r="BG16" s="49">
        <f t="shared" si="51"/>
        <v>0.0160681974448886</v>
      </c>
      <c r="BH16" s="49">
        <f t="shared" si="51"/>
        <v>0.0187792277033452</v>
      </c>
      <c r="BI16" s="49">
        <f t="shared" si="51"/>
        <v>0.00688047247286512</v>
      </c>
      <c r="BJ16" s="49">
        <f t="shared" si="51"/>
        <v>0.00988307806804361</v>
      </c>
      <c r="BK16" s="49"/>
      <c r="BL16" s="49">
        <f t="shared" ref="BL16:BY16" si="52">AW16*LN(AW16)</f>
        <v>-0.0578305663905358</v>
      </c>
      <c r="BM16" s="49">
        <f t="shared" si="52"/>
        <v>-0.0374698634840036</v>
      </c>
      <c r="BN16" s="49">
        <f t="shared" si="52"/>
        <v>-0.0433885925523178</v>
      </c>
      <c r="BO16" s="49">
        <f t="shared" si="52"/>
        <v>-0.0637122066994488</v>
      </c>
      <c r="BP16" s="49">
        <f t="shared" si="52"/>
        <v>-0.0693396695153071</v>
      </c>
      <c r="BQ16" s="49">
        <f t="shared" si="52"/>
        <v>-0.119760823467446</v>
      </c>
      <c r="BR16" s="49">
        <f t="shared" si="52"/>
        <v>-0.073052625836082</v>
      </c>
      <c r="BS16" s="49">
        <f t="shared" si="52"/>
        <v>-0.060840324061146</v>
      </c>
      <c r="BT16" s="49">
        <f t="shared" si="52"/>
        <v>-0.0611821994568292</v>
      </c>
      <c r="BU16" s="49">
        <f t="shared" si="52"/>
        <v>-0.0689961318608058</v>
      </c>
      <c r="BV16" s="49">
        <f t="shared" si="52"/>
        <v>-0.0663763301220464</v>
      </c>
      <c r="BW16" s="49">
        <f t="shared" si="52"/>
        <v>-0.0746475039119914</v>
      </c>
      <c r="BX16" s="49">
        <f t="shared" si="52"/>
        <v>-0.0342583400118738</v>
      </c>
      <c r="BY16" s="49">
        <f t="shared" si="52"/>
        <v>-0.0456294921800956</v>
      </c>
      <c r="BZ16" s="49">
        <f>SUM(BL16:BY16)</f>
        <v>-0.87648466954993</v>
      </c>
      <c r="CA16" s="49"/>
      <c r="CB16" s="49"/>
      <c r="CC16" s="50"/>
      <c r="CD16" s="49"/>
      <c r="CE16" s="49"/>
      <c r="CF16" s="49">
        <f t="shared" ref="CF16:CS16" si="53">AW16*$CD$19</f>
        <v>0.00294477487139048</v>
      </c>
      <c r="CG16" s="49">
        <f t="shared" si="53"/>
        <v>0.00169036718252389</v>
      </c>
      <c r="CH16" s="49">
        <f t="shared" si="53"/>
        <v>0.00203495474526357</v>
      </c>
      <c r="CI16" s="49">
        <f t="shared" si="53"/>
        <v>0.00334248067502679</v>
      </c>
      <c r="CJ16" s="49">
        <f t="shared" si="53"/>
        <v>0.00373746246630943</v>
      </c>
      <c r="CK16" s="49">
        <f t="shared" si="53"/>
        <v>0.00791201139831387</v>
      </c>
      <c r="CL16" s="49">
        <f t="shared" si="53"/>
        <v>0.00400577768314626</v>
      </c>
      <c r="CM16" s="49">
        <f t="shared" si="53"/>
        <v>0.00314635178556231</v>
      </c>
      <c r="CN16" s="49">
        <f t="shared" si="53"/>
        <v>0.00316950589056853</v>
      </c>
      <c r="CO16" s="49">
        <f t="shared" si="53"/>
        <v>0.00371294635512637</v>
      </c>
      <c r="CP16" s="49">
        <f t="shared" si="53"/>
        <v>0.00352771351507658</v>
      </c>
      <c r="CQ16" s="49">
        <f t="shared" si="53"/>
        <v>0.00412291021435421</v>
      </c>
      <c r="CR16" s="49">
        <f t="shared" si="53"/>
        <v>0.00151058236718144</v>
      </c>
      <c r="CS16" s="49">
        <f t="shared" si="53"/>
        <v>0.0021697933567704</v>
      </c>
      <c r="CT16" s="59">
        <v>2016</v>
      </c>
    </row>
    <row r="17" ht="22.5" customHeight="1" spans="1:98">
      <c r="A17" s="43" t="s">
        <v>181</v>
      </c>
      <c r="B17" s="40">
        <v>9.66</v>
      </c>
      <c r="C17" s="40">
        <v>13.84</v>
      </c>
      <c r="D17" s="40">
        <v>12.38</v>
      </c>
      <c r="E17" s="40">
        <v>9.96</v>
      </c>
      <c r="F17" s="40">
        <v>11.04</v>
      </c>
      <c r="G17" s="40">
        <v>10.4</v>
      </c>
      <c r="H17" s="40">
        <v>7.94</v>
      </c>
      <c r="I17" s="40">
        <v>7.16</v>
      </c>
      <c r="J17" s="40">
        <v>7.92</v>
      </c>
      <c r="K17" s="40">
        <v>11.71</v>
      </c>
      <c r="L17" s="40">
        <v>10.24</v>
      </c>
      <c r="M17" s="40">
        <v>9.86</v>
      </c>
      <c r="N17" s="40">
        <v>10.82</v>
      </c>
      <c r="O17" s="40">
        <v>189.64</v>
      </c>
      <c r="Q17" s="50"/>
      <c r="R17" s="49">
        <f>(B17-MIN($B$15:$O$18)/(MAX($B$15:$O$18)-MIN($B$15:$O$18)))</f>
        <v>9.6207628233231</v>
      </c>
      <c r="S17" s="49">
        <f>(C17-MIN($B$15:$O$18)/(MAX($B$15:$O$18)-MIN($B$15:$O$18)))</f>
        <v>13.8007628233231</v>
      </c>
      <c r="T17" s="49">
        <f>(D17-MIN($B$15:$O$18)/(MAX($B$15:$O$18)-MIN($B$15:$O$18)))</f>
        <v>12.3407628233231</v>
      </c>
      <c r="U17" s="49">
        <f>(E17-MIN($B$15:$O$18)/(MAX($B$15:$O$18)-MIN($B$15:$O$18)))</f>
        <v>9.92076282332311</v>
      </c>
      <c r="V17" s="49">
        <f>(F17-MIN($B$15:$O$18)/(MAX($B$15:$O$18)-MIN($B$15:$O$18)))</f>
        <v>11.0007628233231</v>
      </c>
      <c r="W17" s="49">
        <f>(G17-MIN($B$15:$O$18)/(MAX($B$15:$O$18)-MIN($B$15:$O$18)))</f>
        <v>10.3607628233231</v>
      </c>
      <c r="X17" s="49">
        <f>(H17-MIN($B$15:$O$18)/(MAX($B$15:$O$18)-MIN($B$15:$O$18)))</f>
        <v>7.9007628233231</v>
      </c>
      <c r="Y17" s="49">
        <f>(I17-MIN($B$15:$O$18)/(MAX($B$15:$O$18)-MIN($B$15:$O$18)))</f>
        <v>7.1207628233231</v>
      </c>
      <c r="Z17" s="49">
        <f>(J17-MIN($B$15:$O$18)/(MAX($B$15:$O$18)-MIN($B$15:$O$18)))</f>
        <v>7.8807628233231</v>
      </c>
      <c r="AA17" s="49">
        <f>(K17-MIN($B$15:$O$18)/(MAX($B$15:$O$18)-MIN($B$15:$O$18)))</f>
        <v>11.6707628233231</v>
      </c>
      <c r="AB17" s="49">
        <f>(L17-MIN($B$15:$O$18)/(MAX($B$15:$O$18)-MIN($B$15:$O$18)))</f>
        <v>10.2007628233231</v>
      </c>
      <c r="AC17" s="49">
        <f>(M17-MIN($B$15:$O$18)/(MAX($B$15:$O$18)-MIN($B$15:$O$18)))</f>
        <v>9.8207628233231</v>
      </c>
      <c r="AD17" s="49">
        <f>(N17-MIN($B$15:$O$18)/(MAX($B$15:$O$18)-MIN($B$15:$O$18)))</f>
        <v>10.7807628233231</v>
      </c>
      <c r="AE17" s="49">
        <f>(O17-MIN($B$15:$O$18)/(MAX($B$15:$O$18)-MIN($B$15:$O$18)))</f>
        <v>189.600762823323</v>
      </c>
      <c r="AF17" s="50"/>
      <c r="AG17" s="49">
        <f t="shared" ref="AG17:AT17" si="54">R17+0.0001</f>
        <v>9.6208628233231</v>
      </c>
      <c r="AH17" s="49">
        <f t="shared" si="54"/>
        <v>13.8008628233231</v>
      </c>
      <c r="AI17" s="49">
        <f t="shared" si="54"/>
        <v>12.3408628233231</v>
      </c>
      <c r="AJ17" s="49">
        <f t="shared" si="54"/>
        <v>9.92086282332311</v>
      </c>
      <c r="AK17" s="49">
        <f t="shared" si="54"/>
        <v>11.0008628233231</v>
      </c>
      <c r="AL17" s="49">
        <f t="shared" si="54"/>
        <v>10.3608628233231</v>
      </c>
      <c r="AM17" s="49">
        <f t="shared" si="54"/>
        <v>7.9008628233231</v>
      </c>
      <c r="AN17" s="49">
        <f t="shared" si="54"/>
        <v>7.1208628233231</v>
      </c>
      <c r="AO17" s="49">
        <f t="shared" si="54"/>
        <v>7.8808628233231</v>
      </c>
      <c r="AP17" s="49">
        <f t="shared" si="54"/>
        <v>11.6708628233231</v>
      </c>
      <c r="AQ17" s="49">
        <f t="shared" si="54"/>
        <v>10.2008628233231</v>
      </c>
      <c r="AR17" s="49">
        <f t="shared" si="54"/>
        <v>9.8208628233231</v>
      </c>
      <c r="AS17" s="49">
        <f t="shared" si="54"/>
        <v>10.7808628233231</v>
      </c>
      <c r="AT17" s="49">
        <f t="shared" si="54"/>
        <v>189.600862823323</v>
      </c>
      <c r="AU17" s="49">
        <f>SUM(AG17:AT17)</f>
        <v>322.022079526523</v>
      </c>
      <c r="AV17" s="50"/>
      <c r="AW17" s="49">
        <f t="shared" ref="AW17:BJ17" si="55">AG17/$AU$19</f>
        <v>0.00596852407928817</v>
      </c>
      <c r="AX17" s="49">
        <f t="shared" si="55"/>
        <v>0.00856168345694233</v>
      </c>
      <c r="AY17" s="49">
        <f t="shared" si="55"/>
        <v>0.00765593879393394</v>
      </c>
      <c r="AZ17" s="49">
        <f t="shared" si="55"/>
        <v>0.00615463599634469</v>
      </c>
      <c r="BA17" s="49">
        <f t="shared" si="55"/>
        <v>0.00682463889774816</v>
      </c>
      <c r="BB17" s="49">
        <f t="shared" si="55"/>
        <v>0.00642760014136092</v>
      </c>
      <c r="BC17" s="49">
        <f t="shared" si="55"/>
        <v>0.00490148242149747</v>
      </c>
      <c r="BD17" s="49">
        <f t="shared" si="55"/>
        <v>0.00441759143715052</v>
      </c>
      <c r="BE17" s="49">
        <f t="shared" si="55"/>
        <v>0.00488907496036037</v>
      </c>
      <c r="BF17" s="49">
        <f t="shared" si="55"/>
        <v>0.00724028884584105</v>
      </c>
      <c r="BG17" s="49">
        <f t="shared" si="55"/>
        <v>0.00632834045226411</v>
      </c>
      <c r="BH17" s="49">
        <f t="shared" si="55"/>
        <v>0.00609259869065919</v>
      </c>
      <c r="BI17" s="49">
        <f t="shared" si="55"/>
        <v>0.00668815682524005</v>
      </c>
      <c r="BJ17" s="49">
        <f t="shared" si="55"/>
        <v>0.117623266852062</v>
      </c>
      <c r="BK17" s="49"/>
      <c r="BL17" s="49">
        <f t="shared" ref="BL17:BY17" si="56">AW17*LN(AW17)</f>
        <v>-0.030566337394883</v>
      </c>
      <c r="BM17" s="49">
        <f t="shared" si="56"/>
        <v>-0.0407575382957607</v>
      </c>
      <c r="BN17" s="49">
        <f t="shared" si="56"/>
        <v>-0.0373018286173196</v>
      </c>
      <c r="BO17" s="49">
        <f t="shared" si="56"/>
        <v>-0.0313304801823082</v>
      </c>
      <c r="BP17" s="49">
        <f t="shared" si="56"/>
        <v>-0.0340359472681751</v>
      </c>
      <c r="BQ17" s="49">
        <f t="shared" si="56"/>
        <v>-0.0324410880132861</v>
      </c>
      <c r="BR17" s="49">
        <f t="shared" si="56"/>
        <v>-0.0260671500047164</v>
      </c>
      <c r="BS17" s="49">
        <f t="shared" si="56"/>
        <v>-0.0239528904809966</v>
      </c>
      <c r="BT17" s="49">
        <f t="shared" si="56"/>
        <v>-0.0260135561706542</v>
      </c>
      <c r="BU17" s="49">
        <f t="shared" si="56"/>
        <v>-0.03568082530494</v>
      </c>
      <c r="BV17" s="49">
        <f t="shared" si="56"/>
        <v>-0.0320385983654581</v>
      </c>
      <c r="BW17" s="49">
        <f t="shared" si="56"/>
        <v>-0.0310763997859108</v>
      </c>
      <c r="BX17" s="49">
        <f t="shared" si="56"/>
        <v>-0.0334903898825644</v>
      </c>
      <c r="BY17" s="49">
        <f t="shared" si="56"/>
        <v>-0.25174536299555</v>
      </c>
      <c r="BZ17" s="49">
        <f>SUM(BL17:BY17)</f>
        <v>-0.666498392762523</v>
      </c>
      <c r="CA17" s="49"/>
      <c r="CB17" s="49"/>
      <c r="CC17" s="50"/>
      <c r="CD17" s="49"/>
      <c r="CE17" s="49"/>
      <c r="CF17" s="49">
        <f t="shared" ref="CF17:CS17" si="57">AW17*$CD$19</f>
        <v>0.00131036745918645</v>
      </c>
      <c r="CG17" s="49">
        <f t="shared" si="57"/>
        <v>0.00187968604110419</v>
      </c>
      <c r="CH17" s="49">
        <f t="shared" si="57"/>
        <v>0.00168083313928603</v>
      </c>
      <c r="CI17" s="49">
        <f t="shared" si="57"/>
        <v>0.00135122764449155</v>
      </c>
      <c r="CJ17" s="49">
        <f t="shared" si="57"/>
        <v>0.00149832431158991</v>
      </c>
      <c r="CK17" s="49">
        <f t="shared" si="57"/>
        <v>0.00141115591627237</v>
      </c>
      <c r="CL17" s="49">
        <f t="shared" si="57"/>
        <v>0.00107610239677054</v>
      </c>
      <c r="CM17" s="49">
        <f t="shared" si="57"/>
        <v>0.00096986591497728</v>
      </c>
      <c r="CN17" s="49">
        <f t="shared" si="57"/>
        <v>0.00107337838441687</v>
      </c>
      <c r="CO17" s="49">
        <f t="shared" si="57"/>
        <v>0.00158957872543797</v>
      </c>
      <c r="CP17" s="49">
        <f t="shared" si="57"/>
        <v>0.00138936381744298</v>
      </c>
      <c r="CQ17" s="49">
        <f t="shared" si="57"/>
        <v>0.00133760758272319</v>
      </c>
      <c r="CR17" s="49">
        <f t="shared" si="57"/>
        <v>0.00146836017569951</v>
      </c>
      <c r="CS17" s="49">
        <f t="shared" si="57"/>
        <v>0.0258237546298931</v>
      </c>
      <c r="CT17" s="59">
        <v>2016</v>
      </c>
    </row>
    <row r="18" ht="22.5" customHeight="1" spans="1:98">
      <c r="A18" s="43" t="s">
        <v>182</v>
      </c>
      <c r="B18" s="40">
        <v>57.36</v>
      </c>
      <c r="C18" s="40">
        <v>58.65</v>
      </c>
      <c r="D18" s="40">
        <v>61.77</v>
      </c>
      <c r="E18" s="40">
        <v>56.88</v>
      </c>
      <c r="F18" s="40">
        <v>53.84</v>
      </c>
      <c r="G18" s="40">
        <v>50.96</v>
      </c>
      <c r="H18" s="40">
        <v>50.62</v>
      </c>
      <c r="I18" s="40">
        <v>39.75</v>
      </c>
      <c r="J18" s="40">
        <v>51.34</v>
      </c>
      <c r="K18" s="40">
        <v>50.58</v>
      </c>
      <c r="L18" s="40">
        <v>55.66</v>
      </c>
      <c r="M18" s="40">
        <v>53.75</v>
      </c>
      <c r="N18" s="40">
        <v>60.05</v>
      </c>
      <c r="O18" s="40">
        <v>58.23</v>
      </c>
      <c r="Q18" s="50"/>
      <c r="R18" s="49">
        <f>(B18-MIN($B$15:$O$18)/(MAX($B$15:$O$18)-MIN($B$15:$O$18)))</f>
        <v>57.3207628233231</v>
      </c>
      <c r="S18" s="49">
        <f>(C18-MIN($B$15:$O$18)/(MAX($B$15:$O$18)-MIN($B$15:$O$18)))</f>
        <v>58.6107628233231</v>
      </c>
      <c r="T18" s="49">
        <f>(D18-MIN($B$15:$O$18)/(MAX($B$15:$O$18)-MIN($B$15:$O$18)))</f>
        <v>61.7307628233231</v>
      </c>
      <c r="U18" s="49">
        <f>(E18-MIN($B$15:$O$18)/(MAX($B$15:$O$18)-MIN($B$15:$O$18)))</f>
        <v>56.8407628233231</v>
      </c>
      <c r="V18" s="49">
        <f>(F18-MIN($B$15:$O$18)/(MAX($B$15:$O$18)-MIN($B$15:$O$18)))</f>
        <v>53.8007628233231</v>
      </c>
      <c r="W18" s="49">
        <f>(G18-MIN($B$15:$O$18)/(MAX($B$15:$O$18)-MIN($B$15:$O$18)))</f>
        <v>50.9207628233231</v>
      </c>
      <c r="X18" s="49">
        <f>(H18-MIN($B$15:$O$18)/(MAX($B$15:$O$18)-MIN($B$15:$O$18)))</f>
        <v>50.5807628233231</v>
      </c>
      <c r="Y18" s="49">
        <f>(I18-MIN($B$15:$O$18)/(MAX($B$15:$O$18)-MIN($B$15:$O$18)))</f>
        <v>39.7107628233231</v>
      </c>
      <c r="Z18" s="49">
        <f>(J18-MIN($B$15:$O$18)/(MAX($B$15:$O$18)-MIN($B$15:$O$18)))</f>
        <v>51.3007628233231</v>
      </c>
      <c r="AA18" s="49">
        <f>(K18-MIN($B$15:$O$18)/(MAX($B$15:$O$18)-MIN($B$15:$O$18)))</f>
        <v>50.5407628233231</v>
      </c>
      <c r="AB18" s="49">
        <f>(L18-MIN($B$15:$O$18)/(MAX($B$15:$O$18)-MIN($B$15:$O$18)))</f>
        <v>55.6207628233231</v>
      </c>
      <c r="AC18" s="49">
        <f>(M18-MIN($B$15:$O$18)/(MAX($B$15:$O$18)-MIN($B$15:$O$18)))</f>
        <v>53.7107628233231</v>
      </c>
      <c r="AD18" s="49">
        <f>(N18-MIN($B$15:$O$18)/(MAX($B$15:$O$18)-MIN($B$15:$O$18)))</f>
        <v>60.0107628233231</v>
      </c>
      <c r="AE18" s="49">
        <f>(O18-MIN($B$15:$O$18)/(MAX($B$15:$O$18)-MIN($B$15:$O$18)))</f>
        <v>58.1907628233231</v>
      </c>
      <c r="AF18" s="50"/>
      <c r="AG18" s="49">
        <f t="shared" ref="AG18:AT18" si="58">R18+0.0001</f>
        <v>57.3208628233231</v>
      </c>
      <c r="AH18" s="49">
        <f t="shared" si="58"/>
        <v>58.6108628233231</v>
      </c>
      <c r="AI18" s="49">
        <f t="shared" si="58"/>
        <v>61.7308628233231</v>
      </c>
      <c r="AJ18" s="49">
        <f t="shared" si="58"/>
        <v>56.8408628233231</v>
      </c>
      <c r="AK18" s="49">
        <f t="shared" si="58"/>
        <v>53.8008628233231</v>
      </c>
      <c r="AL18" s="49">
        <f t="shared" si="58"/>
        <v>50.9208628233231</v>
      </c>
      <c r="AM18" s="49">
        <f t="shared" si="58"/>
        <v>50.5808628233231</v>
      </c>
      <c r="AN18" s="49">
        <f t="shared" si="58"/>
        <v>39.7108628233231</v>
      </c>
      <c r="AO18" s="49">
        <f t="shared" si="58"/>
        <v>51.3008628233231</v>
      </c>
      <c r="AP18" s="49">
        <f t="shared" si="58"/>
        <v>50.5408628233231</v>
      </c>
      <c r="AQ18" s="49">
        <f t="shared" si="58"/>
        <v>55.6208628233231</v>
      </c>
      <c r="AR18" s="49">
        <f t="shared" si="58"/>
        <v>53.7108628233231</v>
      </c>
      <c r="AS18" s="49">
        <f t="shared" si="58"/>
        <v>60.0108628233231</v>
      </c>
      <c r="AT18" s="49">
        <f t="shared" si="58"/>
        <v>58.1908628233231</v>
      </c>
      <c r="AU18" s="49">
        <f>SUM(AG18:AT18)</f>
        <v>758.892079526523</v>
      </c>
      <c r="AV18" s="50"/>
      <c r="AW18" s="49">
        <f t="shared" ref="AW18:BJ18" si="59">AG18/$AU$19</f>
        <v>0.0355603188912746</v>
      </c>
      <c r="AX18" s="49">
        <f t="shared" si="59"/>
        <v>0.0363606001346176</v>
      </c>
      <c r="AY18" s="49">
        <f t="shared" si="59"/>
        <v>0.0382961640720054</v>
      </c>
      <c r="AZ18" s="49">
        <f t="shared" si="59"/>
        <v>0.0352625398239842</v>
      </c>
      <c r="BA18" s="49">
        <f t="shared" si="59"/>
        <v>0.0333766057311448</v>
      </c>
      <c r="BB18" s="49">
        <f t="shared" si="59"/>
        <v>0.0315899313274022</v>
      </c>
      <c r="BC18" s="49">
        <f t="shared" si="59"/>
        <v>0.0313790044880715</v>
      </c>
      <c r="BD18" s="49">
        <f t="shared" si="59"/>
        <v>0.024635549360057</v>
      </c>
      <c r="BE18" s="49">
        <f t="shared" si="59"/>
        <v>0.0318256730890071</v>
      </c>
      <c r="BF18" s="49">
        <f t="shared" si="59"/>
        <v>0.0313541895657973</v>
      </c>
      <c r="BG18" s="49">
        <f t="shared" si="59"/>
        <v>0.034505684694621</v>
      </c>
      <c r="BH18" s="49">
        <f t="shared" si="59"/>
        <v>0.0333207721560278</v>
      </c>
      <c r="BI18" s="49">
        <f t="shared" si="59"/>
        <v>0.0372291224142147</v>
      </c>
      <c r="BJ18" s="49">
        <f t="shared" si="59"/>
        <v>0.0361000434507385</v>
      </c>
      <c r="BK18" s="49"/>
      <c r="BL18" s="49">
        <f t="shared" ref="BL18:BY18" si="60">AW18*LN(AW18)</f>
        <v>-0.118647889456877</v>
      </c>
      <c r="BM18" s="49">
        <f t="shared" si="60"/>
        <v>-0.120508828189902</v>
      </c>
      <c r="BN18" s="49">
        <f t="shared" si="60"/>
        <v>-0.124937617928419</v>
      </c>
      <c r="BO18" s="49">
        <f t="shared" si="60"/>
        <v>-0.117950870968227</v>
      </c>
      <c r="BP18" s="49">
        <f t="shared" si="60"/>
        <v>-0.113477123548368</v>
      </c>
      <c r="BQ18" s="49">
        <f t="shared" si="60"/>
        <v>-0.10914058565563</v>
      </c>
      <c r="BR18" s="49">
        <f t="shared" si="60"/>
        <v>-0.108622072051477</v>
      </c>
      <c r="BS18" s="49">
        <f t="shared" si="60"/>
        <v>-0.091239353025994</v>
      </c>
      <c r="BT18" s="49">
        <f t="shared" si="60"/>
        <v>-0.10971843463703</v>
      </c>
      <c r="BU18" s="49">
        <f t="shared" si="60"/>
        <v>-0.108560977420832</v>
      </c>
      <c r="BV18" s="49">
        <f t="shared" si="60"/>
        <v>-0.116167914489512</v>
      </c>
      <c r="BW18" s="49">
        <f t="shared" si="60"/>
        <v>-0.113343081822304</v>
      </c>
      <c r="BX18" s="49">
        <f t="shared" si="60"/>
        <v>-0.122508531516771</v>
      </c>
      <c r="BY18" s="49">
        <f t="shared" si="60"/>
        <v>-0.119904894001753</v>
      </c>
      <c r="BZ18" s="49">
        <f>SUM(BL18:BY18)</f>
        <v>-1.5947281747131</v>
      </c>
      <c r="CA18" s="52"/>
      <c r="CB18" s="52" t="s">
        <v>18</v>
      </c>
      <c r="CC18" s="52" t="s">
        <v>19</v>
      </c>
      <c r="CD18" s="52" t="s">
        <v>20</v>
      </c>
      <c r="CE18" s="52" t="s">
        <v>21</v>
      </c>
      <c r="CF18" s="49">
        <f t="shared" ref="CF18:CS18" si="61">AW18*$CD$19</f>
        <v>0.00780713692269745</v>
      </c>
      <c r="CG18" s="49">
        <f t="shared" si="61"/>
        <v>0.00798283571950938</v>
      </c>
      <c r="CH18" s="49">
        <f t="shared" si="61"/>
        <v>0.00840778164668243</v>
      </c>
      <c r="CI18" s="49">
        <f t="shared" si="61"/>
        <v>0.00774176062620929</v>
      </c>
      <c r="CJ18" s="49">
        <f t="shared" si="61"/>
        <v>0.00732771074845094</v>
      </c>
      <c r="CK18" s="49">
        <f t="shared" si="61"/>
        <v>0.00693545296952197</v>
      </c>
      <c r="CL18" s="49">
        <f t="shared" si="61"/>
        <v>0.00688914475950952</v>
      </c>
      <c r="CM18" s="49">
        <f t="shared" si="61"/>
        <v>0.00540864404528804</v>
      </c>
      <c r="CN18" s="49">
        <f t="shared" si="61"/>
        <v>0.00698720920424176</v>
      </c>
      <c r="CO18" s="49">
        <f t="shared" si="61"/>
        <v>0.00688369673480217</v>
      </c>
      <c r="CP18" s="49">
        <f t="shared" si="61"/>
        <v>0.00757559587263521</v>
      </c>
      <c r="CQ18" s="49">
        <f t="shared" si="61"/>
        <v>0.0073154526928594</v>
      </c>
      <c r="CR18" s="49">
        <f t="shared" si="61"/>
        <v>0.00817351658426652</v>
      </c>
      <c r="CS18" s="49">
        <f t="shared" si="61"/>
        <v>0.00792563146008224</v>
      </c>
      <c r="CT18" s="59">
        <v>2016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1611.93331810609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-3.69022054564963</v>
      </c>
      <c r="CA19" s="49">
        <f>-1/(LN(560))</f>
        <v>-0.158029391597474</v>
      </c>
      <c r="CB19" s="49">
        <f>BZ19*CA19</f>
        <v>0.583163307689509</v>
      </c>
      <c r="CC19" s="50">
        <f>1-CB19</f>
        <v>0.416836692310491</v>
      </c>
      <c r="CD19" s="49">
        <f>CC19/(CC9+CC14+CC19+CC24+CC30)</f>
        <v>0.219546313590936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3" t="s">
        <v>183</v>
      </c>
      <c r="B20" s="40">
        <v>6.59999999999999</v>
      </c>
      <c r="C20" s="40">
        <v>7.09999999999999</v>
      </c>
      <c r="D20" s="40">
        <v>6.90000000000001</v>
      </c>
      <c r="E20" s="40">
        <v>7.2</v>
      </c>
      <c r="F20" s="40">
        <v>7.40000000000001</v>
      </c>
      <c r="G20" s="40">
        <v>8.3</v>
      </c>
      <c r="H20" s="40">
        <v>8.7</v>
      </c>
      <c r="I20" s="40">
        <v>7.7</v>
      </c>
      <c r="J20" s="40">
        <v>7.40000000000001</v>
      </c>
      <c r="K20" s="40">
        <v>8.5</v>
      </c>
      <c r="L20" s="40">
        <v>8.09999999999999</v>
      </c>
      <c r="M20" s="40">
        <v>4.8</v>
      </c>
      <c r="N20" s="40">
        <v>3.5</v>
      </c>
      <c r="O20" s="40">
        <v>7.7</v>
      </c>
      <c r="Q20" s="50"/>
      <c r="R20" s="49">
        <f>(B20-MIN($B$20:$O$23)/(MAX($B$20:$O$23)-MIN($B$20:$O$23)))</f>
        <v>6.534218118869</v>
      </c>
      <c r="S20" s="49">
        <f>(C20-MIN($B$20:$O$23)/(MAX($B$20:$O$23)-MIN($B$20:$O$23)))</f>
        <v>7.034218118869</v>
      </c>
      <c r="T20" s="49">
        <f>(D20-MIN($B$20:$O$23)/(MAX($B$20:$O$23)-MIN($B$20:$O$23)))</f>
        <v>6.83421811886902</v>
      </c>
      <c r="U20" s="49">
        <f>(E20-MIN($B$20:$O$23)/(MAX($B$20:$O$23)-MIN($B$20:$O$23)))</f>
        <v>7.13421811886901</v>
      </c>
      <c r="V20" s="49">
        <f>(F20-MIN($B$20:$O$23)/(MAX($B$20:$O$23)-MIN($B$20:$O$23)))</f>
        <v>7.33421811886902</v>
      </c>
      <c r="W20" s="49">
        <f>(G20-MIN($B$20:$O$23)/(MAX($B$20:$O$23)-MIN($B$20:$O$23)))</f>
        <v>8.23421811886901</v>
      </c>
      <c r="X20" s="49">
        <f>(H20-MIN($B$20:$O$23)/(MAX($B$20:$O$23)-MIN($B$20:$O$23)))</f>
        <v>8.63421811886901</v>
      </c>
      <c r="Y20" s="49">
        <f>(I20-MIN($B$20:$O$23)/(MAX($B$20:$O$23)-MIN($B$20:$O$23)))</f>
        <v>7.63421811886901</v>
      </c>
      <c r="Z20" s="49">
        <f>(J20-MIN($B$20:$O$23)/(MAX($B$20:$O$23)-MIN($B$20:$O$23)))</f>
        <v>7.33421811886902</v>
      </c>
      <c r="AA20" s="49">
        <f>(K20-MIN($B$20:$O$23)/(MAX($B$20:$O$23)-MIN($B$20:$O$23)))</f>
        <v>8.43421811886901</v>
      </c>
      <c r="AB20" s="49">
        <f>(L20-MIN($B$20:$O$23)/(MAX($B$20:$O$23)-MIN($B$20:$O$23)))</f>
        <v>8.034218118869</v>
      </c>
      <c r="AC20" s="49">
        <f>(M20-MIN($B$20:$O$23)/(MAX($B$20:$O$23)-MIN($B$20:$O$23)))</f>
        <v>4.73421811886901</v>
      </c>
      <c r="AD20" s="49">
        <f>(N20-MIN($B$20:$O$23)/(MAX($B$20:$O$23)-MIN($B$20:$O$23)))</f>
        <v>3.43421811886901</v>
      </c>
      <c r="AE20" s="49">
        <f>(O20-MIN($B$20:$O$23)/(MAX($B$20:$O$23)-MIN($B$20:$O$23)))</f>
        <v>7.63421811886901</v>
      </c>
      <c r="AF20" s="50"/>
      <c r="AG20" s="49">
        <f t="shared" ref="AG20:AT20" si="62">R20+1.2479</f>
        <v>7.782118118869</v>
      </c>
      <c r="AH20" s="49">
        <f t="shared" si="62"/>
        <v>8.282118118869</v>
      </c>
      <c r="AI20" s="49">
        <f t="shared" si="62"/>
        <v>8.08211811886902</v>
      </c>
      <c r="AJ20" s="49">
        <f t="shared" si="62"/>
        <v>8.38211811886901</v>
      </c>
      <c r="AK20" s="49">
        <f t="shared" si="62"/>
        <v>8.58211811886902</v>
      </c>
      <c r="AL20" s="49">
        <f t="shared" si="62"/>
        <v>9.48211811886901</v>
      </c>
      <c r="AM20" s="49">
        <f t="shared" si="62"/>
        <v>9.88211811886901</v>
      </c>
      <c r="AN20" s="49">
        <f t="shared" si="62"/>
        <v>8.88211811886901</v>
      </c>
      <c r="AO20" s="49">
        <f t="shared" si="62"/>
        <v>8.58211811886902</v>
      </c>
      <c r="AP20" s="49">
        <f t="shared" si="62"/>
        <v>9.68211811886901</v>
      </c>
      <c r="AQ20" s="49">
        <f t="shared" si="62"/>
        <v>9.282118118869</v>
      </c>
      <c r="AR20" s="49">
        <f t="shared" si="62"/>
        <v>5.98211811886901</v>
      </c>
      <c r="AS20" s="49">
        <f t="shared" si="62"/>
        <v>4.68211811886901</v>
      </c>
      <c r="AT20" s="49">
        <f t="shared" si="62"/>
        <v>8.88211811886901</v>
      </c>
      <c r="AU20" s="49">
        <f>SUM(AG20:AT20)</f>
        <v>116.449653664166</v>
      </c>
      <c r="AV20" s="50"/>
      <c r="AW20" s="49">
        <f t="shared" ref="AW20:BJ20" si="63">AG20/$AU$24</f>
        <v>0.0212771738014658</v>
      </c>
      <c r="AX20" s="49">
        <f t="shared" si="63"/>
        <v>0.0226442292403878</v>
      </c>
      <c r="AY20" s="49">
        <f t="shared" si="63"/>
        <v>0.022097407064819</v>
      </c>
      <c r="AZ20" s="49">
        <f t="shared" si="63"/>
        <v>0.0229176403281722</v>
      </c>
      <c r="BA20" s="49">
        <f t="shared" si="63"/>
        <v>0.023464462503741</v>
      </c>
      <c r="BB20" s="49">
        <f t="shared" si="63"/>
        <v>0.0259251622938005</v>
      </c>
      <c r="BC20" s="49">
        <f t="shared" si="63"/>
        <v>0.027018806644938</v>
      </c>
      <c r="BD20" s="49">
        <f t="shared" si="63"/>
        <v>0.0242846957670941</v>
      </c>
      <c r="BE20" s="49">
        <f t="shared" si="63"/>
        <v>0.023464462503741</v>
      </c>
      <c r="BF20" s="49">
        <f t="shared" si="63"/>
        <v>0.0264719844693692</v>
      </c>
      <c r="BG20" s="49">
        <f t="shared" si="63"/>
        <v>0.0253783401182317</v>
      </c>
      <c r="BH20" s="49">
        <f t="shared" si="63"/>
        <v>0.0163557742213468</v>
      </c>
      <c r="BI20" s="49">
        <f t="shared" si="63"/>
        <v>0.0128014300801498</v>
      </c>
      <c r="BJ20" s="49">
        <f t="shared" si="63"/>
        <v>0.0242846957670941</v>
      </c>
      <c r="BK20" s="49"/>
      <c r="BL20" s="49">
        <f t="shared" ref="BL20:BY20" si="64">AW20*LN(AW20)</f>
        <v>-0.0819196816182443</v>
      </c>
      <c r="BM20" s="49">
        <f t="shared" si="64"/>
        <v>-0.0857729491444483</v>
      </c>
      <c r="BN20" s="49">
        <f t="shared" si="64"/>
        <v>-0.0842418345705973</v>
      </c>
      <c r="BO20" s="49">
        <f t="shared" si="64"/>
        <v>-0.0865335343034854</v>
      </c>
      <c r="BP20" s="49">
        <f t="shared" si="64"/>
        <v>-0.0880449573345248</v>
      </c>
      <c r="BQ20" s="49">
        <f t="shared" si="64"/>
        <v>-0.094692725073676</v>
      </c>
      <c r="BR20" s="49">
        <f t="shared" si="64"/>
        <v>-0.0975709120243081</v>
      </c>
      <c r="BS20" s="49">
        <f t="shared" si="64"/>
        <v>-0.0902882872759076</v>
      </c>
      <c r="BT20" s="49">
        <f t="shared" si="64"/>
        <v>-0.0880449573345248</v>
      </c>
      <c r="BU20" s="49">
        <f t="shared" si="64"/>
        <v>-0.0961374667043167</v>
      </c>
      <c r="BV20" s="49">
        <f t="shared" si="64"/>
        <v>-0.0932364488318529</v>
      </c>
      <c r="BW20" s="49">
        <f t="shared" si="64"/>
        <v>-0.0672741498665648</v>
      </c>
      <c r="BX20" s="49">
        <f t="shared" si="64"/>
        <v>-0.0557911719558614</v>
      </c>
      <c r="BY20" s="49">
        <f t="shared" si="64"/>
        <v>-0.0902882872759076</v>
      </c>
      <c r="BZ20" s="49">
        <f>SUM(BL20:BY20)</f>
        <v>-1.19983736331422</v>
      </c>
      <c r="CA20" s="49"/>
      <c r="CB20" s="49"/>
      <c r="CC20" s="50"/>
      <c r="CD20" s="49"/>
      <c r="CE20" s="49"/>
      <c r="CF20" s="49">
        <f t="shared" ref="CF20:CS20" si="65">AW20*$CD$24</f>
        <v>0.00421629433745665</v>
      </c>
      <c r="CG20" s="49">
        <f t="shared" si="65"/>
        <v>0.00448719065855164</v>
      </c>
      <c r="CH20" s="49">
        <f t="shared" si="65"/>
        <v>0.00437883213011365</v>
      </c>
      <c r="CI20" s="49">
        <f t="shared" si="65"/>
        <v>0.00454136992277065</v>
      </c>
      <c r="CJ20" s="49">
        <f t="shared" si="65"/>
        <v>0.00464972845120865</v>
      </c>
      <c r="CK20" s="49">
        <f t="shared" si="65"/>
        <v>0.00513734182917964</v>
      </c>
      <c r="CL20" s="49">
        <f t="shared" si="65"/>
        <v>0.00535405888605563</v>
      </c>
      <c r="CM20" s="49">
        <f t="shared" si="65"/>
        <v>0.00481226624386564</v>
      </c>
      <c r="CN20" s="49">
        <f t="shared" si="65"/>
        <v>0.00464972845120865</v>
      </c>
      <c r="CO20" s="49">
        <f t="shared" si="65"/>
        <v>0.00524570035761764</v>
      </c>
      <c r="CP20" s="49">
        <f t="shared" si="65"/>
        <v>0.00502898330074163</v>
      </c>
      <c r="CQ20" s="49">
        <f t="shared" si="65"/>
        <v>0.00324106758151467</v>
      </c>
      <c r="CR20" s="49">
        <f t="shared" si="65"/>
        <v>0.00253673714666768</v>
      </c>
      <c r="CS20" s="49">
        <f t="shared" si="65"/>
        <v>0.00481226624386564</v>
      </c>
      <c r="CT20" s="59">
        <v>2016</v>
      </c>
    </row>
    <row r="21" ht="22.5" customHeight="1" spans="1:98">
      <c r="A21" s="43" t="s">
        <v>184</v>
      </c>
      <c r="B21" s="40">
        <v>6.566</v>
      </c>
      <c r="C21" s="40">
        <v>6.751</v>
      </c>
      <c r="D21" s="40">
        <v>4.365</v>
      </c>
      <c r="E21" s="40">
        <v>4.304</v>
      </c>
      <c r="F21" s="40">
        <v>5.06</v>
      </c>
      <c r="G21" s="40">
        <v>5.618</v>
      </c>
      <c r="H21" s="40">
        <v>2.969</v>
      </c>
      <c r="I21" s="40">
        <v>3.568</v>
      </c>
      <c r="J21" s="40">
        <v>3.67</v>
      </c>
      <c r="K21" s="40">
        <v>3.266</v>
      </c>
      <c r="L21" s="40">
        <v>3.666</v>
      </c>
      <c r="M21" s="40">
        <v>3.119</v>
      </c>
      <c r="N21" s="40">
        <v>3.35</v>
      </c>
      <c r="O21" s="40">
        <v>3.219</v>
      </c>
      <c r="Q21" s="50"/>
      <c r="R21" s="49">
        <f>(B21-MIN($B$20:$O$23)/(MAX($B$20:$O$23)-MIN($B$20:$O$23)))</f>
        <v>6.50021811886901</v>
      </c>
      <c r="S21" s="49">
        <f>(C21-MIN($B$20:$O$23)/(MAX($B$20:$O$23)-MIN($B$20:$O$23)))</f>
        <v>6.68521811886901</v>
      </c>
      <c r="T21" s="49">
        <f>(D21-MIN($B$20:$O$23)/(MAX($B$20:$O$23)-MIN($B$20:$O$23)))</f>
        <v>4.29921811886901</v>
      </c>
      <c r="U21" s="49">
        <f>(E21-MIN($B$20:$O$23)/(MAX($B$20:$O$23)-MIN($B$20:$O$23)))</f>
        <v>4.23821811886901</v>
      </c>
      <c r="V21" s="49">
        <f>(F21-MIN($B$20:$O$23)/(MAX($B$20:$O$23)-MIN($B$20:$O$23)))</f>
        <v>4.99421811886901</v>
      </c>
      <c r="W21" s="49">
        <f>(G21-MIN($B$20:$O$23)/(MAX($B$20:$O$23)-MIN($B$20:$O$23)))</f>
        <v>5.55221811886901</v>
      </c>
      <c r="X21" s="49">
        <f>(H21-MIN($B$20:$O$23)/(MAX($B$20:$O$23)-MIN($B$20:$O$23)))</f>
        <v>2.90321811886901</v>
      </c>
      <c r="Y21" s="49">
        <f>(I21-MIN($B$20:$O$23)/(MAX($B$20:$O$23)-MIN($B$20:$O$23)))</f>
        <v>3.50221811886901</v>
      </c>
      <c r="Z21" s="49">
        <f>(J21-MIN($B$20:$O$23)/(MAX($B$20:$O$23)-MIN($B$20:$O$23)))</f>
        <v>3.60421811886901</v>
      </c>
      <c r="AA21" s="49">
        <f>(K21-MIN($B$20:$O$23)/(MAX($B$20:$O$23)-MIN($B$20:$O$23)))</f>
        <v>3.20021811886901</v>
      </c>
      <c r="AB21" s="49">
        <f>(L21-MIN($B$20:$O$23)/(MAX($B$20:$O$23)-MIN($B$20:$O$23)))</f>
        <v>3.60021811886901</v>
      </c>
      <c r="AC21" s="49">
        <f>(M21-MIN($B$20:$O$23)/(MAX($B$20:$O$23)-MIN($B$20:$O$23)))</f>
        <v>3.05321811886901</v>
      </c>
      <c r="AD21" s="49">
        <f>(N21-MIN($B$20:$O$23)/(MAX($B$20:$O$23)-MIN($B$20:$O$23)))</f>
        <v>3.28421811886901</v>
      </c>
      <c r="AE21" s="49">
        <f>(O21-MIN($B$20:$O$23)/(MAX($B$20:$O$23)-MIN($B$20:$O$23)))</f>
        <v>3.15321811886901</v>
      </c>
      <c r="AF21" s="50"/>
      <c r="AG21" s="49">
        <f t="shared" ref="AG21:AT21" si="66">R21+1.2479</f>
        <v>7.74811811886901</v>
      </c>
      <c r="AH21" s="49">
        <f t="shared" si="66"/>
        <v>7.93311811886901</v>
      </c>
      <c r="AI21" s="49">
        <f t="shared" si="66"/>
        <v>5.54711811886901</v>
      </c>
      <c r="AJ21" s="49">
        <f t="shared" si="66"/>
        <v>5.48611811886901</v>
      </c>
      <c r="AK21" s="49">
        <f t="shared" si="66"/>
        <v>6.24211811886901</v>
      </c>
      <c r="AL21" s="49">
        <f t="shared" si="66"/>
        <v>6.80011811886901</v>
      </c>
      <c r="AM21" s="49">
        <f t="shared" si="66"/>
        <v>4.15111811886901</v>
      </c>
      <c r="AN21" s="49">
        <f t="shared" si="66"/>
        <v>4.75011811886901</v>
      </c>
      <c r="AO21" s="49">
        <f t="shared" si="66"/>
        <v>4.85211811886901</v>
      </c>
      <c r="AP21" s="49">
        <f t="shared" si="66"/>
        <v>4.44811811886901</v>
      </c>
      <c r="AQ21" s="49">
        <f t="shared" si="66"/>
        <v>4.84811811886901</v>
      </c>
      <c r="AR21" s="49">
        <f t="shared" si="66"/>
        <v>4.30111811886901</v>
      </c>
      <c r="AS21" s="49">
        <f t="shared" si="66"/>
        <v>4.53211811886901</v>
      </c>
      <c r="AT21" s="49">
        <f t="shared" si="66"/>
        <v>4.40111811886901</v>
      </c>
      <c r="AU21" s="49">
        <f>SUM(AG21:AT21)</f>
        <v>76.0406536641662</v>
      </c>
      <c r="AV21" s="50"/>
      <c r="AW21" s="49">
        <f t="shared" ref="AW21:BJ21" si="67">AG21/$AU$24</f>
        <v>0.0211842140316191</v>
      </c>
      <c r="AX21" s="49">
        <f t="shared" si="67"/>
        <v>0.0216900245440203</v>
      </c>
      <c r="AY21" s="49">
        <f t="shared" si="67"/>
        <v>0.0151664359894847</v>
      </c>
      <c r="AZ21" s="49">
        <f t="shared" si="67"/>
        <v>0.0149996552259363</v>
      </c>
      <c r="BA21" s="49">
        <f t="shared" si="67"/>
        <v>0.0170666430495862</v>
      </c>
      <c r="BB21" s="49">
        <f t="shared" si="67"/>
        <v>0.0185922769194231</v>
      </c>
      <c r="BC21" s="49">
        <f t="shared" si="67"/>
        <v>0.0113496172040147</v>
      </c>
      <c r="BD21" s="49">
        <f t="shared" si="67"/>
        <v>0.0129873496198432</v>
      </c>
      <c r="BE21" s="49">
        <f t="shared" si="67"/>
        <v>0.0132662289293832</v>
      </c>
      <c r="BF21" s="49">
        <f t="shared" si="67"/>
        <v>0.0121616481347343</v>
      </c>
      <c r="BG21" s="49">
        <f t="shared" si="67"/>
        <v>0.0132552924858719</v>
      </c>
      <c r="BH21" s="49">
        <f t="shared" si="67"/>
        <v>0.0117597338356912</v>
      </c>
      <c r="BI21" s="49">
        <f t="shared" si="67"/>
        <v>0.0123913134484732</v>
      </c>
      <c r="BJ21" s="49">
        <f t="shared" si="67"/>
        <v>0.0120331449234756</v>
      </c>
      <c r="BK21" s="49"/>
      <c r="BL21" s="49">
        <f t="shared" ref="BL21:BY21" si="68">AW21*LN(AW21)</f>
        <v>-0.0816545317121593</v>
      </c>
      <c r="BM21" s="49">
        <f t="shared" si="68"/>
        <v>-0.0830923762471195</v>
      </c>
      <c r="BN21" s="49">
        <f t="shared" si="68"/>
        <v>-0.0635272022805895</v>
      </c>
      <c r="BO21" s="49">
        <f t="shared" si="68"/>
        <v>-0.0629944729889141</v>
      </c>
      <c r="BP21" s="49">
        <f t="shared" si="68"/>
        <v>-0.0694719792883694</v>
      </c>
      <c r="BQ21" s="49">
        <f t="shared" si="68"/>
        <v>-0.0740903909264622</v>
      </c>
      <c r="BR21" s="49">
        <f t="shared" si="68"/>
        <v>-0.0508300694462126</v>
      </c>
      <c r="BS21" s="49">
        <f t="shared" si="68"/>
        <v>-0.0564141830569911</v>
      </c>
      <c r="BT21" s="49">
        <f t="shared" si="68"/>
        <v>-0.0573437209714746</v>
      </c>
      <c r="BU21" s="49">
        <f t="shared" si="68"/>
        <v>-0.0536263967478313</v>
      </c>
      <c r="BV21" s="49">
        <f t="shared" si="68"/>
        <v>-0.0573073797607397</v>
      </c>
      <c r="BW21" s="49">
        <f t="shared" si="68"/>
        <v>-0.052249367296986</v>
      </c>
      <c r="BX21" s="49">
        <f t="shared" si="68"/>
        <v>-0.0544072782352032</v>
      </c>
      <c r="BY21" s="49">
        <f t="shared" si="68"/>
        <v>-0.0531875878738843</v>
      </c>
      <c r="BZ21" s="49">
        <f>SUM(BL21:BY21)</f>
        <v>-0.870196936832937</v>
      </c>
      <c r="CA21" s="49"/>
      <c r="CB21" s="49"/>
      <c r="CC21" s="50"/>
      <c r="CD21" s="49"/>
      <c r="CE21" s="49"/>
      <c r="CF21" s="49">
        <f t="shared" ref="CF21:CS21" si="69">AW21*$CD$24</f>
        <v>0.00419787338762219</v>
      </c>
      <c r="CG21" s="49">
        <f t="shared" si="69"/>
        <v>0.00429810502642734</v>
      </c>
      <c r="CH21" s="49">
        <f t="shared" si="69"/>
        <v>0.00300538778216202</v>
      </c>
      <c r="CI21" s="49">
        <f t="shared" si="69"/>
        <v>0.00297233843098843</v>
      </c>
      <c r="CJ21" s="49">
        <f t="shared" si="69"/>
        <v>0.00338193366848406</v>
      </c>
      <c r="CK21" s="49">
        <f t="shared" si="69"/>
        <v>0.00368425396282608</v>
      </c>
      <c r="CL21" s="49">
        <f t="shared" si="69"/>
        <v>0.00224904525366479</v>
      </c>
      <c r="CM21" s="49">
        <f t="shared" si="69"/>
        <v>0.0025735790463366</v>
      </c>
      <c r="CN21" s="49">
        <f t="shared" si="69"/>
        <v>0.00262884189583998</v>
      </c>
      <c r="CO21" s="49">
        <f t="shared" si="69"/>
        <v>0.00240995766839522</v>
      </c>
      <c r="CP21" s="49">
        <f t="shared" si="69"/>
        <v>0.00262667472527122</v>
      </c>
      <c r="CQ21" s="49">
        <f t="shared" si="69"/>
        <v>0.00233031414999329</v>
      </c>
      <c r="CR21" s="49">
        <f t="shared" si="69"/>
        <v>0.00245546825033918</v>
      </c>
      <c r="CS21" s="49">
        <f t="shared" si="69"/>
        <v>0.00238449341421229</v>
      </c>
      <c r="CT21" s="59">
        <v>2016</v>
      </c>
    </row>
    <row r="22" ht="22.5" customHeight="1" spans="1:98">
      <c r="A22" s="43" t="s">
        <v>185</v>
      </c>
      <c r="B22" s="40">
        <v>18.47</v>
      </c>
      <c r="C22" s="40">
        <v>9.56</v>
      </c>
      <c r="D22" s="40">
        <v>7.33</v>
      </c>
      <c r="E22" s="40">
        <v>2.34</v>
      </c>
      <c r="F22" s="40">
        <v>2.63</v>
      </c>
      <c r="G22" s="40">
        <v>1.17</v>
      </c>
      <c r="H22" s="40">
        <v>3.13</v>
      </c>
      <c r="I22" s="40">
        <v>3.25</v>
      </c>
      <c r="J22" s="40">
        <v>6.39</v>
      </c>
      <c r="K22" s="40">
        <v>2.86</v>
      </c>
      <c r="L22" s="40">
        <v>1.35</v>
      </c>
      <c r="M22" s="40">
        <v>2.29</v>
      </c>
      <c r="N22" s="40">
        <v>1.14</v>
      </c>
      <c r="O22" s="40">
        <v>1.63</v>
      </c>
      <c r="Q22" s="50"/>
      <c r="R22" s="49">
        <f>(B22-MIN($B$20:$O$23)/(MAX($B$20:$O$23)-MIN($B$20:$O$23)))</f>
        <v>18.404218118869</v>
      </c>
      <c r="S22" s="49">
        <f>(C22-MIN($B$20:$O$23)/(MAX($B$20:$O$23)-MIN($B$20:$O$23)))</f>
        <v>9.49421811886901</v>
      </c>
      <c r="T22" s="49">
        <f>(D22-MIN($B$20:$O$23)/(MAX($B$20:$O$23)-MIN($B$20:$O$23)))</f>
        <v>7.26421811886901</v>
      </c>
      <c r="U22" s="49">
        <f>(E22-MIN($B$20:$O$23)/(MAX($B$20:$O$23)-MIN($B$20:$O$23)))</f>
        <v>2.27421811886901</v>
      </c>
      <c r="V22" s="49">
        <f>(F22-MIN($B$20:$O$23)/(MAX($B$20:$O$23)-MIN($B$20:$O$23)))</f>
        <v>2.56421811886901</v>
      </c>
      <c r="W22" s="49">
        <f>(G22-MIN($B$20:$O$23)/(MAX($B$20:$O$23)-MIN($B$20:$O$23)))</f>
        <v>1.10421811886901</v>
      </c>
      <c r="X22" s="49">
        <f>(H22-MIN($B$20:$O$23)/(MAX($B$20:$O$23)-MIN($B$20:$O$23)))</f>
        <v>3.06421811886901</v>
      </c>
      <c r="Y22" s="49">
        <f>(I22-MIN($B$20:$O$23)/(MAX($B$20:$O$23)-MIN($B$20:$O$23)))</f>
        <v>3.18421811886901</v>
      </c>
      <c r="Z22" s="49">
        <f>(J22-MIN($B$20:$O$23)/(MAX($B$20:$O$23)-MIN($B$20:$O$23)))</f>
        <v>6.32421811886901</v>
      </c>
      <c r="AA22" s="49">
        <f>(K22-MIN($B$20:$O$23)/(MAX($B$20:$O$23)-MIN($B$20:$O$23)))</f>
        <v>2.79421811886901</v>
      </c>
      <c r="AB22" s="49">
        <f>(L22-MIN($B$20:$O$23)/(MAX($B$20:$O$23)-MIN($B$20:$O$23)))</f>
        <v>1.28421811886901</v>
      </c>
      <c r="AC22" s="49">
        <f>(M22-MIN($B$20:$O$23)/(MAX($B$20:$O$23)-MIN($B$20:$O$23)))</f>
        <v>2.22421811886901</v>
      </c>
      <c r="AD22" s="49">
        <f>(N22-MIN($B$20:$O$23)/(MAX($B$20:$O$23)-MIN($B$20:$O$23)))</f>
        <v>1.07421811886901</v>
      </c>
      <c r="AE22" s="49">
        <f>(O22-MIN($B$20:$O$23)/(MAX($B$20:$O$23)-MIN($B$20:$O$23)))</f>
        <v>1.56421811886901</v>
      </c>
      <c r="AF22" s="50"/>
      <c r="AG22" s="49">
        <f t="shared" ref="AG22:AT22" si="70">R22+1.2479</f>
        <v>19.652118118869</v>
      </c>
      <c r="AH22" s="49">
        <f t="shared" si="70"/>
        <v>10.742118118869</v>
      </c>
      <c r="AI22" s="49">
        <f t="shared" si="70"/>
        <v>8.51211811886901</v>
      </c>
      <c r="AJ22" s="49">
        <f t="shared" si="70"/>
        <v>3.52211811886901</v>
      </c>
      <c r="AK22" s="49">
        <f t="shared" si="70"/>
        <v>3.81211811886901</v>
      </c>
      <c r="AL22" s="49">
        <f t="shared" si="70"/>
        <v>2.35211811886901</v>
      </c>
      <c r="AM22" s="49">
        <f t="shared" si="70"/>
        <v>4.31211811886901</v>
      </c>
      <c r="AN22" s="49">
        <f t="shared" si="70"/>
        <v>4.43211811886901</v>
      </c>
      <c r="AO22" s="49">
        <f t="shared" si="70"/>
        <v>7.57211811886901</v>
      </c>
      <c r="AP22" s="49">
        <f t="shared" si="70"/>
        <v>4.04211811886901</v>
      </c>
      <c r="AQ22" s="49">
        <f t="shared" si="70"/>
        <v>2.53211811886901</v>
      </c>
      <c r="AR22" s="49">
        <f t="shared" si="70"/>
        <v>3.47211811886901</v>
      </c>
      <c r="AS22" s="49">
        <f t="shared" si="70"/>
        <v>2.32211811886901</v>
      </c>
      <c r="AT22" s="49">
        <f t="shared" si="70"/>
        <v>2.81211811886901</v>
      </c>
      <c r="AU22" s="49">
        <f>SUM(AG22:AT22)</f>
        <v>80.0896536641662</v>
      </c>
      <c r="AV22" s="50"/>
      <c r="AW22" s="49">
        <f t="shared" ref="AW22:BJ22" si="71">AG22/$AU$24</f>
        <v>0.0537310699214729</v>
      </c>
      <c r="AX22" s="49">
        <f t="shared" si="71"/>
        <v>0.0293701419998838</v>
      </c>
      <c r="AY22" s="49">
        <f t="shared" si="71"/>
        <v>0.0232730747422919</v>
      </c>
      <c r="AZ22" s="49">
        <f t="shared" si="71"/>
        <v>0.00962986146185085</v>
      </c>
      <c r="BA22" s="49">
        <f t="shared" si="71"/>
        <v>0.0104227536164256</v>
      </c>
      <c r="BB22" s="49">
        <f t="shared" si="71"/>
        <v>0.00643095173477349</v>
      </c>
      <c r="BC22" s="49">
        <f t="shared" si="71"/>
        <v>0.0117898090553475</v>
      </c>
      <c r="BD22" s="49">
        <f t="shared" si="71"/>
        <v>0.0121179023606888</v>
      </c>
      <c r="BE22" s="49">
        <f t="shared" si="71"/>
        <v>0.0207030105171186</v>
      </c>
      <c r="BF22" s="49">
        <f t="shared" si="71"/>
        <v>0.0110515991183297</v>
      </c>
      <c r="BG22" s="49">
        <f t="shared" si="71"/>
        <v>0.00692309169278539</v>
      </c>
      <c r="BH22" s="49">
        <f t="shared" si="71"/>
        <v>0.00949315591795865</v>
      </c>
      <c r="BI22" s="49">
        <f t="shared" si="71"/>
        <v>0.00634892840843817</v>
      </c>
      <c r="BJ22" s="49">
        <f t="shared" si="71"/>
        <v>0.00768864273858168</v>
      </c>
      <c r="BK22" s="49"/>
      <c r="BL22" s="49">
        <f t="shared" ref="BL22:BY22" si="72">AW22*LN(AW22)</f>
        <v>-0.157096960476907</v>
      </c>
      <c r="BM22" s="49">
        <f t="shared" si="72"/>
        <v>-0.103611302591213</v>
      </c>
      <c r="BN22" s="49">
        <f t="shared" si="72"/>
        <v>-0.087517424220435</v>
      </c>
      <c r="BO22" s="49">
        <f t="shared" si="72"/>
        <v>-0.044710353194299</v>
      </c>
      <c r="BP22" s="49">
        <f t="shared" si="72"/>
        <v>-0.0475669878913884</v>
      </c>
      <c r="BQ22" s="49">
        <f t="shared" si="72"/>
        <v>-0.0324546515544304</v>
      </c>
      <c r="BR22" s="49">
        <f t="shared" si="72"/>
        <v>-0.0523528800773597</v>
      </c>
      <c r="BS22" s="49">
        <f t="shared" si="72"/>
        <v>-0.0534771681647244</v>
      </c>
      <c r="BT22" s="49">
        <f t="shared" si="72"/>
        <v>-0.0802754295894299</v>
      </c>
      <c r="BU22" s="49">
        <f t="shared" si="72"/>
        <v>-0.0497894449172699</v>
      </c>
      <c r="BV22" s="49">
        <f t="shared" si="72"/>
        <v>-0.0344277930592698</v>
      </c>
      <c r="BW22" s="49">
        <f t="shared" si="72"/>
        <v>-0.0442113754615955</v>
      </c>
      <c r="BX22" s="49">
        <f t="shared" si="72"/>
        <v>-0.0321222079570429</v>
      </c>
      <c r="BY22" s="49">
        <f t="shared" si="72"/>
        <v>-0.0374283974878062</v>
      </c>
      <c r="BZ22" s="49">
        <f>SUM(BL22:BY22)</f>
        <v>-0.857042376643172</v>
      </c>
      <c r="CA22" s="49"/>
      <c r="CB22" s="49"/>
      <c r="CC22" s="50"/>
      <c r="CD22" s="49"/>
      <c r="CE22" s="49"/>
      <c r="CF22" s="49">
        <f t="shared" ref="CF22:CS22" si="73">AW22*$CD$24</f>
        <v>0.0106473730002519</v>
      </c>
      <c r="CG22" s="49">
        <f t="shared" si="73"/>
        <v>0.00582000055833903</v>
      </c>
      <c r="CH22" s="49">
        <f t="shared" si="73"/>
        <v>0.00461180296625535</v>
      </c>
      <c r="CI22" s="49">
        <f t="shared" si="73"/>
        <v>0.00190825768172729</v>
      </c>
      <c r="CJ22" s="49">
        <f t="shared" si="73"/>
        <v>0.00206537754796238</v>
      </c>
      <c r="CK22" s="49">
        <f t="shared" si="73"/>
        <v>0.001274360290365</v>
      </c>
      <c r="CL22" s="49">
        <f t="shared" si="73"/>
        <v>0.00233627386905738</v>
      </c>
      <c r="CM22" s="49">
        <f t="shared" si="73"/>
        <v>0.00240128898612018</v>
      </c>
      <c r="CN22" s="49">
        <f t="shared" si="73"/>
        <v>0.00410251788259675</v>
      </c>
      <c r="CO22" s="49">
        <f t="shared" si="73"/>
        <v>0.00218998985566608</v>
      </c>
      <c r="CP22" s="49">
        <f t="shared" si="73"/>
        <v>0.00137188296595919</v>
      </c>
      <c r="CQ22" s="49">
        <f t="shared" si="73"/>
        <v>0.00188116804961779</v>
      </c>
      <c r="CR22" s="49">
        <f t="shared" si="73"/>
        <v>0.0012581065110993</v>
      </c>
      <c r="CS22" s="49">
        <f t="shared" si="73"/>
        <v>0.00152358490577239</v>
      </c>
      <c r="CT22" s="59">
        <v>2016</v>
      </c>
    </row>
    <row r="23" ht="22.5" customHeight="1" spans="1:98">
      <c r="A23" s="43" t="s">
        <v>186</v>
      </c>
      <c r="B23" s="40">
        <v>6.62</v>
      </c>
      <c r="C23" s="40">
        <v>5.88</v>
      </c>
      <c r="D23" s="40">
        <v>5.63</v>
      </c>
      <c r="E23" s="40">
        <v>5.01</v>
      </c>
      <c r="F23" s="40">
        <v>5.21</v>
      </c>
      <c r="G23" s="40">
        <v>5.01</v>
      </c>
      <c r="H23" s="40">
        <v>5.13</v>
      </c>
      <c r="I23" s="40">
        <v>5.19</v>
      </c>
      <c r="J23" s="40">
        <v>5.12</v>
      </c>
      <c r="K23" s="40">
        <v>5.46</v>
      </c>
      <c r="L23" s="40">
        <v>5.86</v>
      </c>
      <c r="M23" s="40">
        <v>5.72</v>
      </c>
      <c r="N23" s="40">
        <v>5.65</v>
      </c>
      <c r="O23" s="40">
        <v>5.13</v>
      </c>
      <c r="Q23" s="50"/>
      <c r="R23" s="49">
        <f>(B23-MIN($B$20:$O$23)/(MAX($B$20:$O$23)-MIN($B$20:$O$23)))</f>
        <v>6.55421811886901</v>
      </c>
      <c r="S23" s="49">
        <f>(C23-MIN($B$20:$O$23)/(MAX($B$20:$O$23)-MIN($B$20:$O$23)))</f>
        <v>5.81421811886901</v>
      </c>
      <c r="T23" s="49">
        <f>(D23-MIN($B$20:$O$23)/(MAX($B$20:$O$23)-MIN($B$20:$O$23)))</f>
        <v>5.56421811886901</v>
      </c>
      <c r="U23" s="49">
        <f>(E23-MIN($B$20:$O$23)/(MAX($B$20:$O$23)-MIN($B$20:$O$23)))</f>
        <v>4.94421811886901</v>
      </c>
      <c r="V23" s="49">
        <f>(F23-MIN($B$20:$O$23)/(MAX($B$20:$O$23)-MIN($B$20:$O$23)))</f>
        <v>5.14421811886901</v>
      </c>
      <c r="W23" s="49">
        <f>(G23-MIN($B$20:$O$23)/(MAX($B$20:$O$23)-MIN($B$20:$O$23)))</f>
        <v>4.94421811886901</v>
      </c>
      <c r="X23" s="49">
        <f>(H23-MIN($B$20:$O$23)/(MAX($B$20:$O$23)-MIN($B$20:$O$23)))</f>
        <v>5.06421811886901</v>
      </c>
      <c r="Y23" s="49">
        <f>(I23-MIN($B$20:$O$23)/(MAX($B$20:$O$23)-MIN($B$20:$O$23)))</f>
        <v>5.12421811886901</v>
      </c>
      <c r="Z23" s="49">
        <f>(J23-MIN($B$20:$O$23)/(MAX($B$20:$O$23)-MIN($B$20:$O$23)))</f>
        <v>5.05421811886901</v>
      </c>
      <c r="AA23" s="49">
        <f>(K23-MIN($B$20:$O$23)/(MAX($B$20:$O$23)-MIN($B$20:$O$23)))</f>
        <v>5.39421811886901</v>
      </c>
      <c r="AB23" s="49">
        <f>(L23-MIN($B$20:$O$23)/(MAX($B$20:$O$23)-MIN($B$20:$O$23)))</f>
        <v>5.79421811886901</v>
      </c>
      <c r="AC23" s="49">
        <f>(M23-MIN($B$20:$O$23)/(MAX($B$20:$O$23)-MIN($B$20:$O$23)))</f>
        <v>5.65421811886901</v>
      </c>
      <c r="AD23" s="49">
        <f>(N23-MIN($B$20:$O$23)/(MAX($B$20:$O$23)-MIN($B$20:$O$23)))</f>
        <v>5.58421811886901</v>
      </c>
      <c r="AE23" s="49">
        <f>(O23-MIN($B$20:$O$23)/(MAX($B$20:$O$23)-MIN($B$20:$O$23)))</f>
        <v>5.06421811886901</v>
      </c>
      <c r="AF23" s="50"/>
      <c r="AG23" s="49">
        <f t="shared" ref="AG23:AT23" si="74">R23+1.2479</f>
        <v>7.80211811886901</v>
      </c>
      <c r="AH23" s="49">
        <f t="shared" si="74"/>
        <v>7.06211811886901</v>
      </c>
      <c r="AI23" s="49">
        <f t="shared" si="74"/>
        <v>6.81211811886901</v>
      </c>
      <c r="AJ23" s="49">
        <f t="shared" si="74"/>
        <v>6.19211811886901</v>
      </c>
      <c r="AK23" s="49">
        <f t="shared" si="74"/>
        <v>6.39211811886901</v>
      </c>
      <c r="AL23" s="49">
        <f t="shared" si="74"/>
        <v>6.19211811886901</v>
      </c>
      <c r="AM23" s="49">
        <f t="shared" si="74"/>
        <v>6.31211811886901</v>
      </c>
      <c r="AN23" s="49">
        <f t="shared" si="74"/>
        <v>6.37211811886901</v>
      </c>
      <c r="AO23" s="49">
        <f t="shared" si="74"/>
        <v>6.30211811886901</v>
      </c>
      <c r="AP23" s="49">
        <f t="shared" si="74"/>
        <v>6.64211811886901</v>
      </c>
      <c r="AQ23" s="49">
        <f t="shared" si="74"/>
        <v>7.04211811886901</v>
      </c>
      <c r="AR23" s="49">
        <f t="shared" si="74"/>
        <v>6.90211811886901</v>
      </c>
      <c r="AS23" s="49">
        <f t="shared" si="74"/>
        <v>6.83211811886901</v>
      </c>
      <c r="AT23" s="49">
        <f t="shared" si="74"/>
        <v>6.31211811886901</v>
      </c>
      <c r="AU23" s="49">
        <f>SUM(AG23:AT23)</f>
        <v>93.1696536641662</v>
      </c>
      <c r="AV23" s="50"/>
      <c r="AW23" s="49">
        <f t="shared" ref="AW23:BJ23" si="75">AG23/$AU$24</f>
        <v>0.0213318560190227</v>
      </c>
      <c r="AX23" s="49">
        <f t="shared" si="75"/>
        <v>0.0193086139694182</v>
      </c>
      <c r="AY23" s="49">
        <f t="shared" si="75"/>
        <v>0.0186250862499573</v>
      </c>
      <c r="AZ23" s="49">
        <f t="shared" si="75"/>
        <v>0.016929937505694</v>
      </c>
      <c r="BA23" s="49">
        <f t="shared" si="75"/>
        <v>0.0174767596812628</v>
      </c>
      <c r="BB23" s="49">
        <f t="shared" si="75"/>
        <v>0.016929937505694</v>
      </c>
      <c r="BC23" s="49">
        <f t="shared" si="75"/>
        <v>0.0172580308110353</v>
      </c>
      <c r="BD23" s="49">
        <f t="shared" si="75"/>
        <v>0.0174220774637059</v>
      </c>
      <c r="BE23" s="49">
        <f t="shared" si="75"/>
        <v>0.0172306897022569</v>
      </c>
      <c r="BF23" s="49">
        <f t="shared" si="75"/>
        <v>0.0181602874007238</v>
      </c>
      <c r="BG23" s="49">
        <f t="shared" si="75"/>
        <v>0.0192539317518614</v>
      </c>
      <c r="BH23" s="49">
        <f t="shared" si="75"/>
        <v>0.0188711562289632</v>
      </c>
      <c r="BI23" s="49">
        <f t="shared" si="75"/>
        <v>0.0186797684675141</v>
      </c>
      <c r="BJ23" s="49">
        <f t="shared" si="75"/>
        <v>0.0172580308110353</v>
      </c>
      <c r="BK23" s="49"/>
      <c r="BL23" s="49">
        <f t="shared" ref="BL23:BY23" si="76">AW23*LN(AW23)</f>
        <v>-0.0820754623174685</v>
      </c>
      <c r="BM23" s="49">
        <f t="shared" si="76"/>
        <v>-0.0762150375798026</v>
      </c>
      <c r="BN23" s="49">
        <f t="shared" si="76"/>
        <v>-0.0741882981416248</v>
      </c>
      <c r="BO23" s="49">
        <f t="shared" si="76"/>
        <v>-0.0690516582430915</v>
      </c>
      <c r="BP23" s="49">
        <f t="shared" si="76"/>
        <v>-0.0707264068723605</v>
      </c>
      <c r="BQ23" s="49">
        <f t="shared" si="76"/>
        <v>-0.0690516582430915</v>
      </c>
      <c r="BR23" s="49">
        <f t="shared" si="76"/>
        <v>-0.0700585910434582</v>
      </c>
      <c r="BS23" s="49">
        <f t="shared" si="76"/>
        <v>-0.0705597109012622</v>
      </c>
      <c r="BT23" s="49">
        <f t="shared" si="76"/>
        <v>-0.0699749198620621</v>
      </c>
      <c r="BU23" s="49">
        <f t="shared" si="76"/>
        <v>-0.0727958403820392</v>
      </c>
      <c r="BV23" s="49">
        <f t="shared" si="76"/>
        <v>-0.0760538004279806</v>
      </c>
      <c r="BW23" s="49">
        <f t="shared" si="76"/>
        <v>-0.0749207669978228</v>
      </c>
      <c r="BX23" s="49">
        <f t="shared" si="76"/>
        <v>-0.0743513484485394</v>
      </c>
      <c r="BY23" s="49">
        <f t="shared" si="76"/>
        <v>-0.0700585910434582</v>
      </c>
      <c r="BZ23" s="49">
        <f>SUM(BL23:BY23)</f>
        <v>-1.02008209050406</v>
      </c>
      <c r="CA23" s="52"/>
      <c r="CB23" s="52" t="s">
        <v>18</v>
      </c>
      <c r="CC23" s="52" t="s">
        <v>19</v>
      </c>
      <c r="CD23" s="52" t="s">
        <v>20</v>
      </c>
      <c r="CE23" s="52" t="s">
        <v>21</v>
      </c>
      <c r="CF23" s="49">
        <f t="shared" ref="CF23:CS23" si="77">AW23*$CD$24</f>
        <v>0.00422713019030045</v>
      </c>
      <c r="CG23" s="49">
        <f t="shared" si="77"/>
        <v>0.00382620363507986</v>
      </c>
      <c r="CH23" s="49">
        <f t="shared" si="77"/>
        <v>0.00369075547453236</v>
      </c>
      <c r="CI23" s="49">
        <f t="shared" si="77"/>
        <v>0.00335484403637456</v>
      </c>
      <c r="CJ23" s="49">
        <f t="shared" si="77"/>
        <v>0.00346320256481256</v>
      </c>
      <c r="CK23" s="49">
        <f t="shared" si="77"/>
        <v>0.00335484403637456</v>
      </c>
      <c r="CL23" s="49">
        <f t="shared" si="77"/>
        <v>0.00341985915343736</v>
      </c>
      <c r="CM23" s="49">
        <f t="shared" si="77"/>
        <v>0.00345236671196876</v>
      </c>
      <c r="CN23" s="49">
        <f t="shared" si="77"/>
        <v>0.00341444122701546</v>
      </c>
      <c r="CO23" s="49">
        <f t="shared" si="77"/>
        <v>0.00359865072536006</v>
      </c>
      <c r="CP23" s="49">
        <f t="shared" si="77"/>
        <v>0.00381536778223606</v>
      </c>
      <c r="CQ23" s="49">
        <f t="shared" si="77"/>
        <v>0.00373951681232946</v>
      </c>
      <c r="CR23" s="49">
        <f t="shared" si="77"/>
        <v>0.00370159132737616</v>
      </c>
      <c r="CS23" s="49">
        <f t="shared" si="77"/>
        <v>0.00341985915343736</v>
      </c>
      <c r="CT23" s="59">
        <v>2016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365.749614656665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-3.94715876729439</v>
      </c>
      <c r="CA24" s="49">
        <f>-1/(LN(560))</f>
        <v>-0.158029391597474</v>
      </c>
      <c r="CB24" s="49">
        <f>BZ24*CA24</f>
        <v>0.623767098534167</v>
      </c>
      <c r="CC24" s="50">
        <f>1-CB24</f>
        <v>0.376232901465833</v>
      </c>
      <c r="CD24" s="49">
        <f>CC24/(CC9+CC14+CC19+CC24+CC30)</f>
        <v>0.198160450104806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187</v>
      </c>
      <c r="B25" s="44">
        <v>5.374</v>
      </c>
      <c r="C25" s="44">
        <v>1.628</v>
      </c>
      <c r="D25" s="44">
        <v>10.227</v>
      </c>
      <c r="E25" s="44">
        <v>9.526</v>
      </c>
      <c r="F25" s="44">
        <v>16.192</v>
      </c>
      <c r="G25" s="44">
        <v>8.929</v>
      </c>
      <c r="H25" s="44">
        <v>8.847</v>
      </c>
      <c r="I25" s="44">
        <v>11.582</v>
      </c>
      <c r="J25" s="44">
        <v>10.64</v>
      </c>
      <c r="K25" s="44">
        <v>9.824</v>
      </c>
      <c r="L25" s="44">
        <v>9.861</v>
      </c>
      <c r="M25" s="44">
        <v>7.841</v>
      </c>
      <c r="N25" s="44">
        <v>16.394</v>
      </c>
      <c r="O25" s="44">
        <v>0.75</v>
      </c>
      <c r="Q25" s="50"/>
      <c r="R25" s="49">
        <f>(B25-MIN($B$25:$O$29)/(MAX($B$25:$O$29)-MIN($B$25:$O$29)))</f>
        <v>5.36616381627867</v>
      </c>
      <c r="S25" s="49">
        <f>(C25-MIN($B$25:$O$29)/(MAX($B$25:$O$29)-MIN($B$25:$O$29)))</f>
        <v>1.62016381627867</v>
      </c>
      <c r="T25" s="49">
        <f>(D25-MIN($B$25:$O$29)/(MAX($B$25:$O$29)-MIN($B$25:$O$29)))</f>
        <v>10.2191638162787</v>
      </c>
      <c r="U25" s="49">
        <f>(E25-MIN($B$25:$O$29)/(MAX($B$25:$O$29)-MIN($B$25:$O$29)))</f>
        <v>9.51816381627867</v>
      </c>
      <c r="V25" s="49">
        <f>(F25-MIN($B$25:$O$29)/(MAX($B$25:$O$29)-MIN($B$25:$O$29)))</f>
        <v>16.1841638162787</v>
      </c>
      <c r="W25" s="49">
        <f>(G25-MIN($B$25:$O$29)/(MAX($B$25:$O$29)-MIN($B$25:$O$29)))</f>
        <v>8.92116381627867</v>
      </c>
      <c r="X25" s="49">
        <f>(H25-MIN($B$25:$O$29)/(MAX($B$25:$O$29)-MIN($B$25:$O$29)))</f>
        <v>8.83916381627867</v>
      </c>
      <c r="Y25" s="49">
        <f>(I25-MIN($B$25:$O$29)/(MAX($B$25:$O$29)-MIN($B$25:$O$29)))</f>
        <v>11.5741638162787</v>
      </c>
      <c r="Z25" s="49">
        <f>(J25-MIN($B$25:$O$29)/(MAX($B$25:$O$29)-MIN($B$25:$O$29)))</f>
        <v>10.6321638162787</v>
      </c>
      <c r="AA25" s="49">
        <f>(K25-MIN($B$25:$O$29)/(MAX($B$25:$O$29)-MIN($B$25:$O$29)))</f>
        <v>9.81616381627867</v>
      </c>
      <c r="AB25" s="49">
        <f>(L25-MIN($B$25:$O$29)/(MAX($B$25:$O$29)-MIN($B$25:$O$29)))</f>
        <v>9.85316381627867</v>
      </c>
      <c r="AC25" s="49">
        <f>(M25-MIN($B$25:$O$29)/(MAX($B$25:$O$29)-MIN($B$25:$O$29)))</f>
        <v>7.83316381627867</v>
      </c>
      <c r="AD25" s="49">
        <f>(N25-MIN($B$25:$O$29)/(MAX($B$25:$O$29)-MIN($B$25:$O$29)))</f>
        <v>16.3861638162787</v>
      </c>
      <c r="AE25" s="49">
        <f>(O25-MIN($B$25:$O$29)/(MAX($B$25:$O$29)-MIN($B$25:$O$29)))</f>
        <v>0.742163816278671</v>
      </c>
      <c r="AF25" s="50"/>
      <c r="AG25" s="49">
        <f t="shared" ref="AG25:AT25" si="78">R25+14.6944</f>
        <v>20.0605638162787</v>
      </c>
      <c r="AH25" s="49">
        <f t="shared" si="78"/>
        <v>16.3145638162787</v>
      </c>
      <c r="AI25" s="49">
        <f t="shared" si="78"/>
        <v>24.9135638162787</v>
      </c>
      <c r="AJ25" s="49">
        <f t="shared" si="78"/>
        <v>24.2125638162787</v>
      </c>
      <c r="AK25" s="49">
        <f t="shared" si="78"/>
        <v>30.8785638162787</v>
      </c>
      <c r="AL25" s="49">
        <f t="shared" si="78"/>
        <v>23.6155638162787</v>
      </c>
      <c r="AM25" s="49">
        <f t="shared" si="78"/>
        <v>23.5335638162787</v>
      </c>
      <c r="AN25" s="49">
        <f t="shared" si="78"/>
        <v>26.2685638162787</v>
      </c>
      <c r="AO25" s="49">
        <f t="shared" si="78"/>
        <v>25.3265638162787</v>
      </c>
      <c r="AP25" s="49">
        <f t="shared" si="78"/>
        <v>24.5105638162787</v>
      </c>
      <c r="AQ25" s="49">
        <f t="shared" si="78"/>
        <v>24.5475638162787</v>
      </c>
      <c r="AR25" s="49">
        <f t="shared" si="78"/>
        <v>22.5275638162787</v>
      </c>
      <c r="AS25" s="49">
        <f t="shared" si="78"/>
        <v>31.0805638162787</v>
      </c>
      <c r="AT25" s="49">
        <f t="shared" si="78"/>
        <v>15.4365638162787</v>
      </c>
      <c r="AU25" s="49">
        <f>SUM(AG25:AT25)</f>
        <v>333.226893427901</v>
      </c>
      <c r="AV25" s="50"/>
      <c r="AW25" s="49">
        <f t="shared" ref="AW25:BJ25" si="79">AG25/$AU$30</f>
        <v>0.0126814502549952</v>
      </c>
      <c r="AX25" s="49">
        <f t="shared" si="79"/>
        <v>0.0103133855739485</v>
      </c>
      <c r="AY25" s="49">
        <f t="shared" si="79"/>
        <v>0.0157493140823095</v>
      </c>
      <c r="AZ25" s="49">
        <f t="shared" si="79"/>
        <v>0.0153061711721616</v>
      </c>
      <c r="BA25" s="49">
        <f t="shared" si="79"/>
        <v>0.0195201378469766</v>
      </c>
      <c r="BB25" s="49">
        <f t="shared" si="79"/>
        <v>0.0149287727165864</v>
      </c>
      <c r="BC25" s="49">
        <f t="shared" si="79"/>
        <v>0.0148769357427888</v>
      </c>
      <c r="BD25" s="49">
        <f t="shared" si="79"/>
        <v>0.016605888466404</v>
      </c>
      <c r="BE25" s="49">
        <f t="shared" si="79"/>
        <v>0.0160103954259486</v>
      </c>
      <c r="BF25" s="49">
        <f t="shared" si="79"/>
        <v>0.0154945543208407</v>
      </c>
      <c r="BG25" s="49">
        <f t="shared" si="79"/>
        <v>0.0155179441748714</v>
      </c>
      <c r="BH25" s="49">
        <f t="shared" si="79"/>
        <v>0.0142409845764426</v>
      </c>
      <c r="BI25" s="49">
        <f t="shared" si="79"/>
        <v>0.0196478338068195</v>
      </c>
      <c r="BJ25" s="49">
        <f t="shared" si="79"/>
        <v>0.00975835065938392</v>
      </c>
      <c r="BK25" s="49"/>
      <c r="BL25" s="49">
        <f t="shared" ref="BL25:BY25" si="80">AW25*LN(AW25)</f>
        <v>-0.0553876918874093</v>
      </c>
      <c r="BM25" s="49">
        <f t="shared" si="80"/>
        <v>-0.047176650169196</v>
      </c>
      <c r="BN25" s="49">
        <f t="shared" si="80"/>
        <v>-0.0653747486077234</v>
      </c>
      <c r="BO25" s="49">
        <f t="shared" si="80"/>
        <v>-0.063972129975024</v>
      </c>
      <c r="BP25" s="49">
        <f t="shared" si="80"/>
        <v>-0.0768372871866599</v>
      </c>
      <c r="BQ25" s="49">
        <f t="shared" si="80"/>
        <v>-0.0627675004886026</v>
      </c>
      <c r="BR25" s="49">
        <f t="shared" si="80"/>
        <v>-0.0626013006261752</v>
      </c>
      <c r="BS25" s="49">
        <f t="shared" si="80"/>
        <v>-0.0680508963889072</v>
      </c>
      <c r="BT25" s="49">
        <f t="shared" si="80"/>
        <v>-0.0661952529233585</v>
      </c>
      <c r="BU25" s="49">
        <f t="shared" si="80"/>
        <v>-0.0645699394922404</v>
      </c>
      <c r="BV25" s="49">
        <f t="shared" si="80"/>
        <v>-0.0646440037516438</v>
      </c>
      <c r="BW25" s="49">
        <f t="shared" si="80"/>
        <v>-0.0605474148250447</v>
      </c>
      <c r="BX25" s="49">
        <f t="shared" si="80"/>
        <v>-0.0772118251663241</v>
      </c>
      <c r="BY25" s="49">
        <f t="shared" si="80"/>
        <v>-0.0451775713348088</v>
      </c>
      <c r="BZ25" s="49">
        <f>SUM(BL25:BY25)</f>
        <v>-0.880514212823118</v>
      </c>
      <c r="CA25" s="49"/>
      <c r="CB25" s="49"/>
      <c r="CC25" s="50"/>
      <c r="CD25" s="49"/>
      <c r="CE25" s="49"/>
      <c r="CF25" s="49">
        <f t="shared" ref="CF25:CS25" si="81">AW25*$CD$30</f>
        <v>0.00239378356066463</v>
      </c>
      <c r="CG25" s="49">
        <f t="shared" si="81"/>
        <v>0.00194678150726406</v>
      </c>
      <c r="CH25" s="49">
        <f t="shared" si="81"/>
        <v>0.00297288152253141</v>
      </c>
      <c r="CI25" s="49">
        <f t="shared" si="81"/>
        <v>0.00288923271328586</v>
      </c>
      <c r="CJ25" s="49">
        <f t="shared" si="81"/>
        <v>0.00368467203201736</v>
      </c>
      <c r="CK25" s="49">
        <f t="shared" si="81"/>
        <v>0.00281799399842197</v>
      </c>
      <c r="CL25" s="49">
        <f t="shared" si="81"/>
        <v>0.00280820911631336</v>
      </c>
      <c r="CM25" s="49">
        <f t="shared" si="81"/>
        <v>0.00313457073298463</v>
      </c>
      <c r="CN25" s="49">
        <f t="shared" si="81"/>
        <v>0.00302216391656623</v>
      </c>
      <c r="CO25" s="49">
        <f t="shared" si="81"/>
        <v>0.00292479240680251</v>
      </c>
      <c r="CP25" s="49">
        <f t="shared" si="81"/>
        <v>0.00292920753653445</v>
      </c>
      <c r="CQ25" s="49">
        <f t="shared" si="81"/>
        <v>0.00268816531873702</v>
      </c>
      <c r="CR25" s="49">
        <f t="shared" si="81"/>
        <v>0.0037087762537971</v>
      </c>
      <c r="CS25" s="49">
        <f t="shared" si="81"/>
        <v>0.00184201167200359</v>
      </c>
      <c r="CT25" s="49">
        <v>2016</v>
      </c>
    </row>
    <row r="26" ht="22.5" customHeight="1" spans="1:98">
      <c r="A26" s="44" t="s">
        <v>188</v>
      </c>
      <c r="B26" s="44">
        <v>0.533</v>
      </c>
      <c r="C26" s="44">
        <v>0.331</v>
      </c>
      <c r="D26" s="44">
        <v>1.741</v>
      </c>
      <c r="E26" s="44">
        <v>2.012</v>
      </c>
      <c r="F26" s="44">
        <v>6.166</v>
      </c>
      <c r="G26" s="44">
        <v>6.087</v>
      </c>
      <c r="H26" s="44">
        <v>1.543</v>
      </c>
      <c r="I26" s="44">
        <v>1.459</v>
      </c>
      <c r="J26" s="44">
        <v>1.031</v>
      </c>
      <c r="K26" s="44">
        <v>1.742</v>
      </c>
      <c r="L26" s="44">
        <v>3.127</v>
      </c>
      <c r="M26" s="44">
        <v>1.342</v>
      </c>
      <c r="N26" s="44">
        <v>5.302</v>
      </c>
      <c r="O26" s="44">
        <v>0.274</v>
      </c>
      <c r="Q26" s="50"/>
      <c r="R26" s="49">
        <f>(B26-MIN($B$25:$O$29)/(MAX($B$25:$O$29)-MIN($B$25:$O$29)))</f>
        <v>0.525163816278671</v>
      </c>
      <c r="S26" s="49">
        <f>(C26-MIN($B$25:$O$29)/(MAX($B$25:$O$29)-MIN($B$25:$O$29)))</f>
        <v>0.323163816278671</v>
      </c>
      <c r="T26" s="49">
        <f>(D26-MIN($B$25:$O$29)/(MAX($B$25:$O$29)-MIN($B$25:$O$29)))</f>
        <v>1.73316381627867</v>
      </c>
      <c r="U26" s="49">
        <f>(E26-MIN($B$25:$O$29)/(MAX($B$25:$O$29)-MIN($B$25:$O$29)))</f>
        <v>2.00416381627867</v>
      </c>
      <c r="V26" s="49">
        <f>(F26-MIN($B$25:$O$29)/(MAX($B$25:$O$29)-MIN($B$25:$O$29)))</f>
        <v>6.15816381627867</v>
      </c>
      <c r="W26" s="49">
        <f>(G26-MIN($B$25:$O$29)/(MAX($B$25:$O$29)-MIN($B$25:$O$29)))</f>
        <v>6.07916381627867</v>
      </c>
      <c r="X26" s="49">
        <f>(H26-MIN($B$25:$O$29)/(MAX($B$25:$O$29)-MIN($B$25:$O$29)))</f>
        <v>1.53516381627867</v>
      </c>
      <c r="Y26" s="49">
        <f>(I26-MIN($B$25:$O$29)/(MAX($B$25:$O$29)-MIN($B$25:$O$29)))</f>
        <v>1.45116381627867</v>
      </c>
      <c r="Z26" s="49">
        <f>(J26-MIN($B$25:$O$29)/(MAX($B$25:$O$29)-MIN($B$25:$O$29)))</f>
        <v>1.02316381627867</v>
      </c>
      <c r="AA26" s="49">
        <f>(K26-MIN($B$25:$O$29)/(MAX($B$25:$O$29)-MIN($B$25:$O$29)))</f>
        <v>1.73416381627867</v>
      </c>
      <c r="AB26" s="49">
        <f>(L26-MIN($B$25:$O$29)/(MAX($B$25:$O$29)-MIN($B$25:$O$29)))</f>
        <v>3.11916381627867</v>
      </c>
      <c r="AC26" s="49">
        <f>(M26-MIN($B$25:$O$29)/(MAX($B$25:$O$29)-MIN($B$25:$O$29)))</f>
        <v>1.33416381627867</v>
      </c>
      <c r="AD26" s="49">
        <f>(N26-MIN($B$25:$O$29)/(MAX($B$25:$O$29)-MIN($B$25:$O$29)))</f>
        <v>5.29416381627867</v>
      </c>
      <c r="AE26" s="49">
        <f>(O26-MIN($B$25:$O$29)/(MAX($B$25:$O$29)-MIN($B$25:$O$29)))</f>
        <v>0.266163816278671</v>
      </c>
      <c r="AF26" s="50"/>
      <c r="AG26" s="49">
        <f t="shared" ref="AG26:AT26" si="82">R26+14.6944</f>
        <v>15.2195638162787</v>
      </c>
      <c r="AH26" s="49">
        <f t="shared" si="82"/>
        <v>15.0175638162787</v>
      </c>
      <c r="AI26" s="49">
        <f t="shared" si="82"/>
        <v>16.4275638162787</v>
      </c>
      <c r="AJ26" s="49">
        <f t="shared" si="82"/>
        <v>16.6985638162787</v>
      </c>
      <c r="AK26" s="49">
        <f t="shared" si="82"/>
        <v>20.8525638162787</v>
      </c>
      <c r="AL26" s="49">
        <f t="shared" si="82"/>
        <v>20.7735638162787</v>
      </c>
      <c r="AM26" s="49">
        <f t="shared" si="82"/>
        <v>16.2295638162787</v>
      </c>
      <c r="AN26" s="49">
        <f t="shared" si="82"/>
        <v>16.1455638162787</v>
      </c>
      <c r="AO26" s="49">
        <f t="shared" si="82"/>
        <v>15.7175638162787</v>
      </c>
      <c r="AP26" s="49">
        <f t="shared" si="82"/>
        <v>16.4285638162787</v>
      </c>
      <c r="AQ26" s="49">
        <f t="shared" si="82"/>
        <v>17.8135638162787</v>
      </c>
      <c r="AR26" s="49">
        <f t="shared" si="82"/>
        <v>16.0285638162787</v>
      </c>
      <c r="AS26" s="49">
        <f t="shared" si="82"/>
        <v>19.9885638162787</v>
      </c>
      <c r="AT26" s="49">
        <f t="shared" si="82"/>
        <v>14.9605638162787</v>
      </c>
      <c r="AU26" s="49">
        <f>SUM(AG26:AT26)</f>
        <v>238.301893427901</v>
      </c>
      <c r="AV26" s="50"/>
      <c r="AW26" s="49">
        <f t="shared" ref="AW26:BJ26" si="83">AG26/$AU$30</f>
        <v>0.00962117232628538</v>
      </c>
      <c r="AX26" s="49">
        <f t="shared" si="83"/>
        <v>0.0094934763664425</v>
      </c>
      <c r="AY26" s="49">
        <f t="shared" si="83"/>
        <v>0.0103848194524745</v>
      </c>
      <c r="AZ26" s="49">
        <f t="shared" si="83"/>
        <v>0.0105561343292934</v>
      </c>
      <c r="BA26" s="49">
        <f t="shared" si="83"/>
        <v>0.013182119562894</v>
      </c>
      <c r="BB26" s="49">
        <f t="shared" si="83"/>
        <v>0.0131321790637475</v>
      </c>
      <c r="BC26" s="49">
        <f t="shared" si="83"/>
        <v>0.0102596521254998</v>
      </c>
      <c r="BD26" s="49">
        <f t="shared" si="83"/>
        <v>0.0102065508352681</v>
      </c>
      <c r="BE26" s="49">
        <f t="shared" si="83"/>
        <v>0.00993598711837327</v>
      </c>
      <c r="BF26" s="49">
        <f t="shared" si="83"/>
        <v>0.0103854516106915</v>
      </c>
      <c r="BG26" s="49">
        <f t="shared" si="83"/>
        <v>0.0112609907412974</v>
      </c>
      <c r="BH26" s="49">
        <f t="shared" si="83"/>
        <v>0.0101325883238739</v>
      </c>
      <c r="BI26" s="49">
        <f t="shared" si="83"/>
        <v>0.012635934863368</v>
      </c>
      <c r="BJ26" s="49">
        <f t="shared" si="83"/>
        <v>0.009457443348071</v>
      </c>
      <c r="BK26" s="49"/>
      <c r="BL26" s="49">
        <f t="shared" ref="BL26:BY26" si="84">AW26*LN(AW26)</f>
        <v>-0.0446786957388442</v>
      </c>
      <c r="BM26" s="49">
        <f t="shared" si="84"/>
        <v>-0.0442125473953094</v>
      </c>
      <c r="BN26" s="49">
        <f t="shared" si="84"/>
        <v>-0.0474317303673614</v>
      </c>
      <c r="BO26" s="49">
        <f t="shared" si="84"/>
        <v>-0.0480414754524017</v>
      </c>
      <c r="BP26" s="49">
        <f t="shared" si="84"/>
        <v>-0.0570639975742831</v>
      </c>
      <c r="BQ26" s="49">
        <f t="shared" si="84"/>
        <v>-0.0568976562294472</v>
      </c>
      <c r="BR26" s="49">
        <f t="shared" si="84"/>
        <v>-0.0469844498030777</v>
      </c>
      <c r="BS26" s="49">
        <f t="shared" si="84"/>
        <v>-0.0467942341477601</v>
      </c>
      <c r="BT26" s="49">
        <f t="shared" si="84"/>
        <v>-0.0458207192064952</v>
      </c>
      <c r="BU26" s="49">
        <f t="shared" si="84"/>
        <v>-0.0474339855157971</v>
      </c>
      <c r="BV26" s="49">
        <f t="shared" si="84"/>
        <v>-0.0505214290442237</v>
      </c>
      <c r="BW26" s="49">
        <f t="shared" si="84"/>
        <v>-0.0465288302081529</v>
      </c>
      <c r="BX26" s="49">
        <f t="shared" si="84"/>
        <v>-0.0552343317952573</v>
      </c>
      <c r="BY26" s="49">
        <f t="shared" si="84"/>
        <v>-0.0440807007578898</v>
      </c>
      <c r="BZ26" s="49">
        <f>SUM(BL26:BY26)</f>
        <v>-0.681724783236301</v>
      </c>
      <c r="CA26" s="49"/>
      <c r="CB26" s="49"/>
      <c r="CC26" s="50"/>
      <c r="CD26" s="49"/>
      <c r="CE26" s="49"/>
      <c r="CF26" s="49">
        <f t="shared" ref="CF26:CS26" si="85">AW26*$CD$30</f>
        <v>0.00181611753276496</v>
      </c>
      <c r="CG26" s="49">
        <f t="shared" si="85"/>
        <v>0.00179201331098522</v>
      </c>
      <c r="CH26" s="49">
        <f t="shared" si="85"/>
        <v>0.00196026555212104</v>
      </c>
      <c r="CI26" s="49">
        <f t="shared" si="85"/>
        <v>0.00199260339421169</v>
      </c>
      <c r="CJ26" s="49">
        <f t="shared" si="85"/>
        <v>0.00248829120249411</v>
      </c>
      <c r="CK26" s="49">
        <f t="shared" si="85"/>
        <v>0.00247886430387728</v>
      </c>
      <c r="CL26" s="49">
        <f t="shared" si="85"/>
        <v>0.00193663864166367</v>
      </c>
      <c r="CM26" s="49">
        <f t="shared" si="85"/>
        <v>0.00192661510389388</v>
      </c>
      <c r="CN26" s="49">
        <f t="shared" si="85"/>
        <v>0.00187554279240017</v>
      </c>
      <c r="CO26" s="49">
        <f t="shared" si="85"/>
        <v>0.00196038487995164</v>
      </c>
      <c r="CP26" s="49">
        <f t="shared" si="85"/>
        <v>0.00212565392532264</v>
      </c>
      <c r="CQ26" s="49">
        <f t="shared" si="85"/>
        <v>0.00191265374771452</v>
      </c>
      <c r="CR26" s="49">
        <f t="shared" si="85"/>
        <v>0.00238519195686195</v>
      </c>
      <c r="CS26" s="49">
        <f t="shared" si="85"/>
        <v>0.00178521162464143</v>
      </c>
      <c r="CT26" s="49">
        <v>2016</v>
      </c>
    </row>
    <row r="27" ht="22.5" customHeight="1" spans="1:98">
      <c r="A27" s="44" t="s">
        <v>189</v>
      </c>
      <c r="B27" s="44">
        <v>4.559</v>
      </c>
      <c r="C27" s="44">
        <v>5.111</v>
      </c>
      <c r="D27" s="44">
        <v>2.867</v>
      </c>
      <c r="E27" s="44">
        <v>3.14</v>
      </c>
      <c r="F27" s="44">
        <v>3.717</v>
      </c>
      <c r="G27" s="44">
        <v>3.22</v>
      </c>
      <c r="H27" s="44">
        <v>7.631</v>
      </c>
      <c r="I27" s="44">
        <v>2.054</v>
      </c>
      <c r="J27" s="44">
        <v>2.419</v>
      </c>
      <c r="K27" s="44">
        <v>4.528</v>
      </c>
      <c r="L27" s="44">
        <v>2.944</v>
      </c>
      <c r="M27" s="44">
        <v>2.877</v>
      </c>
      <c r="N27" s="44">
        <v>3.094</v>
      </c>
      <c r="O27" s="44">
        <v>3.133</v>
      </c>
      <c r="Q27" s="50"/>
      <c r="R27" s="49">
        <f>(B27-MIN($B$25:$O$29)/(MAX($B$25:$O$29)-MIN($B$25:$O$29)))</f>
        <v>4.55116381627867</v>
      </c>
      <c r="S27" s="49">
        <f>(C27-MIN($B$25:$O$29)/(MAX($B$25:$O$29)-MIN($B$25:$O$29)))</f>
        <v>5.10316381627867</v>
      </c>
      <c r="T27" s="49">
        <f>(D27-MIN($B$25:$O$29)/(MAX($B$25:$O$29)-MIN($B$25:$O$29)))</f>
        <v>2.85916381627867</v>
      </c>
      <c r="U27" s="49">
        <f>(E27-MIN($B$25:$O$29)/(MAX($B$25:$O$29)-MIN($B$25:$O$29)))</f>
        <v>3.13216381627867</v>
      </c>
      <c r="V27" s="49">
        <f>(F27-MIN($B$25:$O$29)/(MAX($B$25:$O$29)-MIN($B$25:$O$29)))</f>
        <v>3.70916381627867</v>
      </c>
      <c r="W27" s="49">
        <f>(G27-MIN($B$25:$O$29)/(MAX($B$25:$O$29)-MIN($B$25:$O$29)))</f>
        <v>3.21216381627867</v>
      </c>
      <c r="X27" s="49">
        <f>(H27-MIN($B$25:$O$29)/(MAX($B$25:$O$29)-MIN($B$25:$O$29)))</f>
        <v>7.62316381627867</v>
      </c>
      <c r="Y27" s="49">
        <f>(I27-MIN($B$25:$O$29)/(MAX($B$25:$O$29)-MIN($B$25:$O$29)))</f>
        <v>2.04616381627867</v>
      </c>
      <c r="Z27" s="49">
        <f>(J27-MIN($B$25:$O$29)/(MAX($B$25:$O$29)-MIN($B$25:$O$29)))</f>
        <v>2.41116381627867</v>
      </c>
      <c r="AA27" s="49">
        <f>(K27-MIN($B$25:$O$29)/(MAX($B$25:$O$29)-MIN($B$25:$O$29)))</f>
        <v>4.52016381627867</v>
      </c>
      <c r="AB27" s="49">
        <f>(L27-MIN($B$25:$O$29)/(MAX($B$25:$O$29)-MIN($B$25:$O$29)))</f>
        <v>2.93616381627867</v>
      </c>
      <c r="AC27" s="49">
        <f>(M27-MIN($B$25:$O$29)/(MAX($B$25:$O$29)-MIN($B$25:$O$29)))</f>
        <v>2.86916381627867</v>
      </c>
      <c r="AD27" s="49">
        <f>(N27-MIN($B$25:$O$29)/(MAX($B$25:$O$29)-MIN($B$25:$O$29)))</f>
        <v>3.08616381627867</v>
      </c>
      <c r="AE27" s="49">
        <f>(O27-MIN($B$25:$O$29)/(MAX($B$25:$O$29)-MIN($B$25:$O$29)))</f>
        <v>3.12516381627867</v>
      </c>
      <c r="AF27" s="50"/>
      <c r="AG27" s="49">
        <f t="shared" ref="AG27:AT27" si="86">R27+14.6944</f>
        <v>19.2455638162787</v>
      </c>
      <c r="AH27" s="49">
        <f t="shared" si="86"/>
        <v>19.7975638162787</v>
      </c>
      <c r="AI27" s="49">
        <f t="shared" si="86"/>
        <v>17.5535638162787</v>
      </c>
      <c r="AJ27" s="49">
        <f t="shared" si="86"/>
        <v>17.8265638162787</v>
      </c>
      <c r="AK27" s="49">
        <f t="shared" si="86"/>
        <v>18.4035638162787</v>
      </c>
      <c r="AL27" s="49">
        <f t="shared" si="86"/>
        <v>17.9065638162787</v>
      </c>
      <c r="AM27" s="49">
        <f t="shared" si="86"/>
        <v>22.3175638162787</v>
      </c>
      <c r="AN27" s="49">
        <f t="shared" si="86"/>
        <v>16.7405638162787</v>
      </c>
      <c r="AO27" s="49">
        <f t="shared" si="86"/>
        <v>17.1055638162787</v>
      </c>
      <c r="AP27" s="49">
        <f t="shared" si="86"/>
        <v>19.2145638162787</v>
      </c>
      <c r="AQ27" s="49">
        <f t="shared" si="86"/>
        <v>17.6305638162787</v>
      </c>
      <c r="AR27" s="49">
        <f t="shared" si="86"/>
        <v>17.5635638162787</v>
      </c>
      <c r="AS27" s="49">
        <f t="shared" si="86"/>
        <v>17.7805638162787</v>
      </c>
      <c r="AT27" s="49">
        <f t="shared" si="86"/>
        <v>17.8195638162787</v>
      </c>
      <c r="AU27" s="49">
        <f>SUM(AG27:AT27)</f>
        <v>256.905893427901</v>
      </c>
      <c r="AV27" s="50"/>
      <c r="AW27" s="49">
        <f t="shared" ref="AW27:BJ27" si="87">AG27/$AU$30</f>
        <v>0.0121662413081043</v>
      </c>
      <c r="AX27" s="49">
        <f t="shared" si="87"/>
        <v>0.0125151926439126</v>
      </c>
      <c r="AY27" s="49">
        <f t="shared" si="87"/>
        <v>0.011096629604866</v>
      </c>
      <c r="AZ27" s="49">
        <f t="shared" si="87"/>
        <v>0.011269208798119</v>
      </c>
      <c r="BA27" s="49">
        <f t="shared" si="87"/>
        <v>0.0116339640893533</v>
      </c>
      <c r="BB27" s="49">
        <f t="shared" si="87"/>
        <v>0.0113197814554825</v>
      </c>
      <c r="BC27" s="49">
        <f t="shared" si="87"/>
        <v>0.0141082313508634</v>
      </c>
      <c r="BD27" s="49">
        <f t="shared" si="87"/>
        <v>0.0105826849744092</v>
      </c>
      <c r="BE27" s="49">
        <f t="shared" si="87"/>
        <v>0.0108134227236303</v>
      </c>
      <c r="BF27" s="49">
        <f t="shared" si="87"/>
        <v>0.012146644403376</v>
      </c>
      <c r="BG27" s="49">
        <f t="shared" si="87"/>
        <v>0.0111453057875784</v>
      </c>
      <c r="BH27" s="49">
        <f t="shared" si="87"/>
        <v>0.0111029511870364</v>
      </c>
      <c r="BI27" s="49">
        <f t="shared" si="87"/>
        <v>0.0112401295201349</v>
      </c>
      <c r="BJ27" s="49">
        <f t="shared" si="87"/>
        <v>0.0112647836905997</v>
      </c>
      <c r="BK27" s="49"/>
      <c r="BL27" s="49">
        <f t="shared" ref="BL27:BY27" si="88">AW27*LN(AW27)</f>
        <v>-0.0536420561576187</v>
      </c>
      <c r="BM27" s="49">
        <f t="shared" si="88"/>
        <v>-0.0548267056308681</v>
      </c>
      <c r="BN27" s="49">
        <f t="shared" si="88"/>
        <v>-0.0499471932690605</v>
      </c>
      <c r="BO27" s="49">
        <f t="shared" si="88"/>
        <v>-0.0505500775672717</v>
      </c>
      <c r="BP27" s="49">
        <f t="shared" si="88"/>
        <v>-0.0518156577961758</v>
      </c>
      <c r="BQ27" s="49">
        <f t="shared" si="88"/>
        <v>-0.050726244418432</v>
      </c>
      <c r="BR27" s="49">
        <f t="shared" si="88"/>
        <v>-0.0601151296016481</v>
      </c>
      <c r="BS27" s="49">
        <f t="shared" si="88"/>
        <v>-0.0481357247092725</v>
      </c>
      <c r="BT27" s="49">
        <f t="shared" si="88"/>
        <v>-0.0489520086029348</v>
      </c>
      <c r="BU27" s="49">
        <f t="shared" si="88"/>
        <v>-0.0535752327489694</v>
      </c>
      <c r="BV27" s="49">
        <f t="shared" si="88"/>
        <v>-0.0501175075217444</v>
      </c>
      <c r="BW27" s="49">
        <f t="shared" si="88"/>
        <v>-0.049969324047676</v>
      </c>
      <c r="BX27" s="49">
        <f t="shared" si="88"/>
        <v>-0.0504486789252548</v>
      </c>
      <c r="BY27" s="49">
        <f t="shared" si="88"/>
        <v>-0.0505346521844486</v>
      </c>
      <c r="BZ27" s="49">
        <f>SUM(BL27:BY27)</f>
        <v>-0.723356193181375</v>
      </c>
      <c r="CA27" s="49"/>
      <c r="CB27" s="49"/>
      <c r="CC27" s="50"/>
      <c r="CD27" s="49"/>
      <c r="CE27" s="49"/>
      <c r="CF27" s="49">
        <f t="shared" ref="CF27:CS27" si="89">AW27*$CD$30</f>
        <v>0.00229653137873151</v>
      </c>
      <c r="CG27" s="49">
        <f t="shared" si="89"/>
        <v>0.00236240034121872</v>
      </c>
      <c r="CH27" s="49">
        <f t="shared" si="89"/>
        <v>0.00209462868936852</v>
      </c>
      <c r="CI27" s="49">
        <f t="shared" si="89"/>
        <v>0.00212720518712035</v>
      </c>
      <c r="CJ27" s="49">
        <f t="shared" si="89"/>
        <v>0.00219605734537238</v>
      </c>
      <c r="CK27" s="49">
        <f t="shared" si="89"/>
        <v>0.00213675141356777</v>
      </c>
      <c r="CL27" s="49">
        <f t="shared" si="89"/>
        <v>0.00266310647431254</v>
      </c>
      <c r="CM27" s="49">
        <f t="shared" si="89"/>
        <v>0.00199761516309658</v>
      </c>
      <c r="CN27" s="49">
        <f t="shared" si="89"/>
        <v>0.00204116982126295</v>
      </c>
      <c r="CO27" s="49">
        <f t="shared" si="89"/>
        <v>0.00229283221598313</v>
      </c>
      <c r="CP27" s="49">
        <f t="shared" si="89"/>
        <v>0.00210381693232416</v>
      </c>
      <c r="CQ27" s="49">
        <f t="shared" si="89"/>
        <v>0.00209582196767445</v>
      </c>
      <c r="CR27" s="49">
        <f t="shared" si="89"/>
        <v>0.00212171610691308</v>
      </c>
      <c r="CS27" s="49">
        <f t="shared" si="89"/>
        <v>0.0021263698923062</v>
      </c>
      <c r="CT27" s="49">
        <v>2016</v>
      </c>
    </row>
    <row r="28" ht="22.5" customHeight="1" spans="1:98">
      <c r="A28" s="44" t="s">
        <v>190</v>
      </c>
      <c r="B28" s="44">
        <v>14.73</v>
      </c>
      <c r="C28" s="44">
        <v>12.76</v>
      </c>
      <c r="D28" s="44">
        <v>14.08</v>
      </c>
      <c r="E28" s="44">
        <v>17.48</v>
      </c>
      <c r="F28" s="44">
        <v>20.69</v>
      </c>
      <c r="G28" s="44">
        <v>33.11</v>
      </c>
      <c r="H28" s="44">
        <v>35.24</v>
      </c>
      <c r="I28" s="44">
        <v>20.43</v>
      </c>
      <c r="J28" s="44">
        <v>15.45</v>
      </c>
      <c r="K28" s="44">
        <v>19.83</v>
      </c>
      <c r="L28" s="44">
        <v>18.49</v>
      </c>
      <c r="M28" s="44">
        <v>13.16</v>
      </c>
      <c r="N28" s="44">
        <v>21.5</v>
      </c>
      <c r="O28" s="44">
        <v>13.8</v>
      </c>
      <c r="Q28" s="50"/>
      <c r="R28" s="49">
        <f>(B28-MIN($B$25:$O$29)/(MAX($B$25:$O$29)-MIN($B$25:$O$29)))</f>
        <v>14.7221638162787</v>
      </c>
      <c r="S28" s="49">
        <f>(C28-MIN($B$25:$O$29)/(MAX($B$25:$O$29)-MIN($B$25:$O$29)))</f>
        <v>12.7521638162787</v>
      </c>
      <c r="T28" s="49">
        <f>(D28-MIN($B$25:$O$29)/(MAX($B$25:$O$29)-MIN($B$25:$O$29)))</f>
        <v>14.0721638162787</v>
      </c>
      <c r="U28" s="49">
        <f>(E28-MIN($B$25:$O$29)/(MAX($B$25:$O$29)-MIN($B$25:$O$29)))</f>
        <v>17.4721638162787</v>
      </c>
      <c r="V28" s="49">
        <f>(F28-MIN($B$25:$O$29)/(MAX($B$25:$O$29)-MIN($B$25:$O$29)))</f>
        <v>20.6821638162787</v>
      </c>
      <c r="W28" s="49">
        <f>(G28-MIN($B$25:$O$29)/(MAX($B$25:$O$29)-MIN($B$25:$O$29)))</f>
        <v>33.1021638162787</v>
      </c>
      <c r="X28" s="49">
        <f>(H28-MIN($B$25:$O$29)/(MAX($B$25:$O$29)-MIN($B$25:$O$29)))</f>
        <v>35.2321638162787</v>
      </c>
      <c r="Y28" s="49">
        <f>(I28-MIN($B$25:$O$29)/(MAX($B$25:$O$29)-MIN($B$25:$O$29)))</f>
        <v>20.4221638162787</v>
      </c>
      <c r="Z28" s="49">
        <f>(J28-MIN($B$25:$O$29)/(MAX($B$25:$O$29)-MIN($B$25:$O$29)))</f>
        <v>15.4421638162787</v>
      </c>
      <c r="AA28" s="49">
        <f>(K28-MIN($B$25:$O$29)/(MAX($B$25:$O$29)-MIN($B$25:$O$29)))</f>
        <v>19.8221638162787</v>
      </c>
      <c r="AB28" s="49">
        <f>(L28-MIN($B$25:$O$29)/(MAX($B$25:$O$29)-MIN($B$25:$O$29)))</f>
        <v>18.4821638162787</v>
      </c>
      <c r="AC28" s="49">
        <f>(M28-MIN($B$25:$O$29)/(MAX($B$25:$O$29)-MIN($B$25:$O$29)))</f>
        <v>13.1521638162787</v>
      </c>
      <c r="AD28" s="49">
        <f>(N28-MIN($B$25:$O$29)/(MAX($B$25:$O$29)-MIN($B$25:$O$29)))</f>
        <v>21.4921638162787</v>
      </c>
      <c r="AE28" s="49">
        <f>(O28-MIN($B$25:$O$29)/(MAX($B$25:$O$29)-MIN($B$25:$O$29)))</f>
        <v>13.7921638162787</v>
      </c>
      <c r="AF28" s="50"/>
      <c r="AG28" s="49">
        <f t="shared" ref="AG28:AT28" si="90">R28+14.6944</f>
        <v>29.4165638162787</v>
      </c>
      <c r="AH28" s="49">
        <f t="shared" si="90"/>
        <v>27.4465638162787</v>
      </c>
      <c r="AI28" s="49">
        <f t="shared" si="90"/>
        <v>28.7665638162787</v>
      </c>
      <c r="AJ28" s="49">
        <f t="shared" si="90"/>
        <v>32.1665638162787</v>
      </c>
      <c r="AK28" s="49">
        <f t="shared" si="90"/>
        <v>35.3765638162787</v>
      </c>
      <c r="AL28" s="49">
        <f t="shared" si="90"/>
        <v>47.7965638162787</v>
      </c>
      <c r="AM28" s="49">
        <f t="shared" si="90"/>
        <v>49.9265638162787</v>
      </c>
      <c r="AN28" s="49">
        <f t="shared" si="90"/>
        <v>35.1165638162787</v>
      </c>
      <c r="AO28" s="49">
        <f t="shared" si="90"/>
        <v>30.1365638162787</v>
      </c>
      <c r="AP28" s="49">
        <f t="shared" si="90"/>
        <v>34.5165638162787</v>
      </c>
      <c r="AQ28" s="49">
        <f t="shared" si="90"/>
        <v>33.1765638162787</v>
      </c>
      <c r="AR28" s="49">
        <f t="shared" si="90"/>
        <v>27.8465638162787</v>
      </c>
      <c r="AS28" s="49">
        <f t="shared" si="90"/>
        <v>36.1865638162787</v>
      </c>
      <c r="AT28" s="49">
        <f t="shared" si="90"/>
        <v>28.4865638162787</v>
      </c>
      <c r="AU28" s="49">
        <f>SUM(AG28:AT28)</f>
        <v>476.361893427901</v>
      </c>
      <c r="AV28" s="50"/>
      <c r="AW28" s="49">
        <f t="shared" ref="AW28:BJ28" si="91">AG28/$AU$30</f>
        <v>0.0185959225336584</v>
      </c>
      <c r="AX28" s="49">
        <f t="shared" si="91"/>
        <v>0.0173505708460818</v>
      </c>
      <c r="AY28" s="49">
        <f t="shared" si="91"/>
        <v>0.0181850196925798</v>
      </c>
      <c r="AZ28" s="49">
        <f t="shared" si="91"/>
        <v>0.0203343576305292</v>
      </c>
      <c r="BA28" s="49">
        <f t="shared" si="91"/>
        <v>0.0223635855072403</v>
      </c>
      <c r="BB28" s="49">
        <f t="shared" si="91"/>
        <v>0.0302149905629262</v>
      </c>
      <c r="BC28" s="49">
        <f t="shared" si="91"/>
        <v>0.0315614875652299</v>
      </c>
      <c r="BD28" s="49">
        <f t="shared" si="91"/>
        <v>0.0221992243708089</v>
      </c>
      <c r="BE28" s="49">
        <f t="shared" si="91"/>
        <v>0.01905107644993</v>
      </c>
      <c r="BF28" s="49">
        <f t="shared" si="91"/>
        <v>0.0218199294405825</v>
      </c>
      <c r="BG28" s="49">
        <f t="shared" si="91"/>
        <v>0.0209728374297436</v>
      </c>
      <c r="BH28" s="49">
        <f t="shared" si="91"/>
        <v>0.0176034341328994</v>
      </c>
      <c r="BI28" s="49">
        <f t="shared" si="91"/>
        <v>0.0228756336630459</v>
      </c>
      <c r="BJ28" s="49">
        <f t="shared" si="91"/>
        <v>0.0180080153918075</v>
      </c>
      <c r="BK28" s="49"/>
      <c r="BL28" s="49">
        <f t="shared" ref="BL28:BY28" si="92">AW28*LN(AW28)</f>
        <v>-0.0741012727603824</v>
      </c>
      <c r="BM28" s="49">
        <f t="shared" si="92"/>
        <v>-0.0703414675518849</v>
      </c>
      <c r="BN28" s="49">
        <f t="shared" si="92"/>
        <v>-0.07287023109557</v>
      </c>
      <c r="BO28" s="49">
        <f t="shared" si="92"/>
        <v>-0.0792113377909798</v>
      </c>
      <c r="BP28" s="49">
        <f t="shared" si="92"/>
        <v>-0.0849888101220496</v>
      </c>
      <c r="BQ28" s="49">
        <f t="shared" si="92"/>
        <v>-0.105734854697548</v>
      </c>
      <c r="BR28" s="49">
        <f t="shared" si="92"/>
        <v>-0.109070745775624</v>
      </c>
      <c r="BS28" s="49">
        <f t="shared" si="92"/>
        <v>-0.0845279406613831</v>
      </c>
      <c r="BT28" s="49">
        <f t="shared" si="92"/>
        <v>-0.0754542967818183</v>
      </c>
      <c r="BU28" s="49">
        <f t="shared" si="92"/>
        <v>-0.0834597361495456</v>
      </c>
      <c r="BV28" s="49">
        <f t="shared" si="92"/>
        <v>-0.0810500993288521</v>
      </c>
      <c r="BW28" s="49">
        <f t="shared" si="92"/>
        <v>-0.0711119111698885</v>
      </c>
      <c r="BX28" s="49">
        <f t="shared" si="92"/>
        <v>-0.0864168916502211</v>
      </c>
      <c r="BY28" s="49">
        <f t="shared" si="92"/>
        <v>-0.0723370871063422</v>
      </c>
      <c r="BZ28" s="49">
        <f>SUM(BL28:BY28)</f>
        <v>-1.15067668264209</v>
      </c>
      <c r="CA28" s="49"/>
      <c r="CB28" s="49"/>
      <c r="CC28" s="50"/>
      <c r="CD28" s="49"/>
      <c r="CE28" s="49"/>
      <c r="CF28" s="49">
        <f t="shared" ref="CF28:CS28" si="93">AW28*$CD$30</f>
        <v>0.00351021474369071</v>
      </c>
      <c r="CG28" s="49">
        <f t="shared" si="93"/>
        <v>0.00327513891742293</v>
      </c>
      <c r="CH28" s="49">
        <f t="shared" si="93"/>
        <v>0.0034326516538054</v>
      </c>
      <c r="CI28" s="49">
        <f t="shared" si="93"/>
        <v>0.00383836627782087</v>
      </c>
      <c r="CJ28" s="49">
        <f t="shared" si="93"/>
        <v>0.0042214086140237</v>
      </c>
      <c r="CK28" s="49">
        <f t="shared" si="93"/>
        <v>0.00570346026998607</v>
      </c>
      <c r="CL28" s="49">
        <f t="shared" si="93"/>
        <v>0.0059576285491487</v>
      </c>
      <c r="CM28" s="49">
        <f t="shared" si="93"/>
        <v>0.00419038337806958</v>
      </c>
      <c r="CN28" s="49">
        <f t="shared" si="93"/>
        <v>0.00359613078171751</v>
      </c>
      <c r="CO28" s="49">
        <f t="shared" si="93"/>
        <v>0.00411878667971391</v>
      </c>
      <c r="CP28" s="49">
        <f t="shared" si="93"/>
        <v>0.00395888738671958</v>
      </c>
      <c r="CQ28" s="49">
        <f t="shared" si="93"/>
        <v>0.00332287004966004</v>
      </c>
      <c r="CR28" s="49">
        <f t="shared" si="93"/>
        <v>0.00431806415680386</v>
      </c>
      <c r="CS28" s="49">
        <f t="shared" si="93"/>
        <v>0.00339923986123942</v>
      </c>
      <c r="CT28" s="49">
        <v>2016</v>
      </c>
    </row>
    <row r="29" ht="22.5" customHeight="1" spans="1:98">
      <c r="A29" s="44" t="s">
        <v>191</v>
      </c>
      <c r="B29" s="44">
        <v>8.146</v>
      </c>
      <c r="C29" s="44">
        <v>7.873</v>
      </c>
      <c r="D29" s="44">
        <v>5.952</v>
      </c>
      <c r="E29" s="44">
        <v>5.173</v>
      </c>
      <c r="F29" s="44">
        <v>5.566</v>
      </c>
      <c r="G29" s="44">
        <v>5.754</v>
      </c>
      <c r="H29" s="44">
        <v>4.15</v>
      </c>
      <c r="I29" s="44">
        <v>3.408</v>
      </c>
      <c r="J29" s="44">
        <v>3.382</v>
      </c>
      <c r="K29" s="44">
        <v>4.92</v>
      </c>
      <c r="L29" s="44">
        <v>4.29</v>
      </c>
      <c r="M29" s="44">
        <v>4.499</v>
      </c>
      <c r="N29" s="44">
        <v>4.082</v>
      </c>
      <c r="O29" s="44">
        <v>4.279</v>
      </c>
      <c r="Q29" s="50"/>
      <c r="R29" s="49">
        <f>(B29-MIN($B$25:$O$29)/(MAX($B$25:$O$29)-MIN($B$25:$O$29)))</f>
        <v>8.13816381627867</v>
      </c>
      <c r="S29" s="49">
        <f>(C29-MIN($B$25:$O$29)/(MAX($B$25:$O$29)-MIN($B$25:$O$29)))</f>
        <v>7.86516381627867</v>
      </c>
      <c r="T29" s="49">
        <f>(D29-MIN($B$25:$O$29)/(MAX($B$25:$O$29)-MIN($B$25:$O$29)))</f>
        <v>5.94416381627867</v>
      </c>
      <c r="U29" s="49">
        <f>(E29-MIN($B$25:$O$29)/(MAX($B$25:$O$29)-MIN($B$25:$O$29)))</f>
        <v>5.16516381627867</v>
      </c>
      <c r="V29" s="49">
        <f>(F29-MIN($B$25:$O$29)/(MAX($B$25:$O$29)-MIN($B$25:$O$29)))</f>
        <v>5.55816381627867</v>
      </c>
      <c r="W29" s="49">
        <f>(G29-MIN($B$25:$O$29)/(MAX($B$25:$O$29)-MIN($B$25:$O$29)))</f>
        <v>5.74616381627867</v>
      </c>
      <c r="X29" s="49">
        <f>(H29-MIN($B$25:$O$29)/(MAX($B$25:$O$29)-MIN($B$25:$O$29)))</f>
        <v>4.14216381627867</v>
      </c>
      <c r="Y29" s="49">
        <f>(I29-MIN($B$25:$O$29)/(MAX($B$25:$O$29)-MIN($B$25:$O$29)))</f>
        <v>3.40016381627867</v>
      </c>
      <c r="Z29" s="49">
        <f>(J29-MIN($B$25:$O$29)/(MAX($B$25:$O$29)-MIN($B$25:$O$29)))</f>
        <v>3.37416381627867</v>
      </c>
      <c r="AA29" s="49">
        <f>(K29-MIN($B$25:$O$29)/(MAX($B$25:$O$29)-MIN($B$25:$O$29)))</f>
        <v>4.91216381627867</v>
      </c>
      <c r="AB29" s="49">
        <f>(L29-MIN($B$25:$O$29)/(MAX($B$25:$O$29)-MIN($B$25:$O$29)))</f>
        <v>4.28216381627867</v>
      </c>
      <c r="AC29" s="49">
        <f>(M29-MIN($B$25:$O$29)/(MAX($B$25:$O$29)-MIN($B$25:$O$29)))</f>
        <v>4.49116381627867</v>
      </c>
      <c r="AD29" s="49">
        <f>(N29-MIN($B$25:$O$29)/(MAX($B$25:$O$29)-MIN($B$25:$O$29)))</f>
        <v>4.07416381627867</v>
      </c>
      <c r="AE29" s="49">
        <f>(O29-MIN($B$25:$O$29)/(MAX($B$25:$O$29)-MIN($B$25:$O$29)))</f>
        <v>4.27116381627867</v>
      </c>
      <c r="AF29" s="50"/>
      <c r="AG29" s="49">
        <f t="shared" ref="AG29:AT29" si="94">R29+14.6944</f>
        <v>22.8325638162787</v>
      </c>
      <c r="AH29" s="49">
        <f t="shared" si="94"/>
        <v>22.5595638162787</v>
      </c>
      <c r="AI29" s="49">
        <f t="shared" si="94"/>
        <v>20.6385638162787</v>
      </c>
      <c r="AJ29" s="49">
        <f t="shared" si="94"/>
        <v>19.8595638162787</v>
      </c>
      <c r="AK29" s="49">
        <f t="shared" si="94"/>
        <v>20.2525638162787</v>
      </c>
      <c r="AL29" s="49">
        <f t="shared" si="94"/>
        <v>20.4405638162787</v>
      </c>
      <c r="AM29" s="49">
        <f t="shared" si="94"/>
        <v>18.8365638162787</v>
      </c>
      <c r="AN29" s="49">
        <f t="shared" si="94"/>
        <v>18.0945638162787</v>
      </c>
      <c r="AO29" s="49">
        <f t="shared" si="94"/>
        <v>18.0685638162787</v>
      </c>
      <c r="AP29" s="49">
        <f t="shared" si="94"/>
        <v>19.6065638162787</v>
      </c>
      <c r="AQ29" s="49">
        <f t="shared" si="94"/>
        <v>18.9765638162787</v>
      </c>
      <c r="AR29" s="49">
        <f t="shared" si="94"/>
        <v>19.1855638162787</v>
      </c>
      <c r="AS29" s="49">
        <f t="shared" si="94"/>
        <v>18.7685638162787</v>
      </c>
      <c r="AT29" s="49">
        <f t="shared" si="94"/>
        <v>18.9655638162787</v>
      </c>
      <c r="AU29" s="49">
        <f>SUM(AG29:AT29)</f>
        <v>277.085893427901</v>
      </c>
      <c r="AV29" s="50"/>
      <c r="AW29" s="49">
        <f t="shared" ref="AW29:BJ29" si="95">AG29/$AU$30</f>
        <v>0.014433792832641</v>
      </c>
      <c r="AX29" s="49">
        <f t="shared" si="95"/>
        <v>0.014261213639388</v>
      </c>
      <c r="AY29" s="49">
        <f t="shared" si="95"/>
        <v>0.0130468377044466</v>
      </c>
      <c r="AZ29" s="49">
        <f t="shared" si="95"/>
        <v>0.0125543864533693</v>
      </c>
      <c r="BA29" s="49">
        <f t="shared" si="95"/>
        <v>0.0128028246326676</v>
      </c>
      <c r="BB29" s="49">
        <f t="shared" si="95"/>
        <v>0.0129216703774719</v>
      </c>
      <c r="BC29" s="49">
        <f t="shared" si="95"/>
        <v>0.0119076885973334</v>
      </c>
      <c r="BD29" s="49">
        <f t="shared" si="95"/>
        <v>0.0114386272002867</v>
      </c>
      <c r="BE29" s="49">
        <f t="shared" si="95"/>
        <v>0.0114221910866436</v>
      </c>
      <c r="BF29" s="49">
        <f t="shared" si="95"/>
        <v>0.0123944504244572</v>
      </c>
      <c r="BG29" s="49">
        <f t="shared" si="95"/>
        <v>0.0119961907477195</v>
      </c>
      <c r="BH29" s="49">
        <f t="shared" si="95"/>
        <v>0.0121283118150817</v>
      </c>
      <c r="BI29" s="49">
        <f t="shared" si="95"/>
        <v>0.0118647018385744</v>
      </c>
      <c r="BJ29" s="49">
        <f t="shared" si="95"/>
        <v>0.011989237007332</v>
      </c>
      <c r="BK29" s="49"/>
      <c r="BL29" s="49">
        <f t="shared" ref="BL29:BY29" si="96">AW29*LN(AW29)</f>
        <v>-0.0611730568113354</v>
      </c>
      <c r="BM29" s="49">
        <f t="shared" si="96"/>
        <v>-0.0606131779172359</v>
      </c>
      <c r="BN29" s="49">
        <f t="shared" si="96"/>
        <v>-0.0566129620609019</v>
      </c>
      <c r="BO29" s="49">
        <f t="shared" si="96"/>
        <v>-0.0549591512230528</v>
      </c>
      <c r="BP29" s="49">
        <f t="shared" si="96"/>
        <v>-0.055795855063924</v>
      </c>
      <c r="BQ29" s="49">
        <f t="shared" si="96"/>
        <v>-0.0561943997964448</v>
      </c>
      <c r="BR29" s="49">
        <f t="shared" si="96"/>
        <v>-0.0527578596201654</v>
      </c>
      <c r="BS29" s="49">
        <f t="shared" si="96"/>
        <v>-0.0511393489372712</v>
      </c>
      <c r="BT29" s="49">
        <f t="shared" si="96"/>
        <v>-0.051082291328835</v>
      </c>
      <c r="BU29" s="49">
        <f t="shared" si="96"/>
        <v>-0.0544179145695301</v>
      </c>
      <c r="BV29" s="49">
        <f t="shared" si="96"/>
        <v>-0.053061144451719</v>
      </c>
      <c r="BW29" s="49">
        <f t="shared" si="96"/>
        <v>-0.0535126919059986</v>
      </c>
      <c r="BX29" s="49">
        <f t="shared" si="96"/>
        <v>-0.0526103128081051</v>
      </c>
      <c r="BY29" s="49">
        <f t="shared" si="96"/>
        <v>-0.0530373386274359</v>
      </c>
      <c r="BZ29" s="49">
        <f>SUM(BL29:BY29)</f>
        <v>-0.766967505121955</v>
      </c>
      <c r="CA29" s="52"/>
      <c r="CB29" s="52" t="s">
        <v>18</v>
      </c>
      <c r="CC29" s="52" t="s">
        <v>19</v>
      </c>
      <c r="CD29" s="52" t="s">
        <v>20</v>
      </c>
      <c r="CE29" s="52" t="s">
        <v>21</v>
      </c>
      <c r="CF29" s="49">
        <f t="shared" ref="CF29:CS29" si="97">AW29*$CD$30</f>
        <v>0.00272456030706782</v>
      </c>
      <c r="CG29" s="49">
        <f t="shared" si="97"/>
        <v>0.00269198380931599</v>
      </c>
      <c r="CH29" s="49">
        <f t="shared" si="97"/>
        <v>0.00246275504674726</v>
      </c>
      <c r="CI29" s="49">
        <f t="shared" si="97"/>
        <v>0.00236979866671548</v>
      </c>
      <c r="CJ29" s="49">
        <f t="shared" si="97"/>
        <v>0.00241669450413844</v>
      </c>
      <c r="CK29" s="49">
        <f t="shared" si="97"/>
        <v>0.00243912813628988</v>
      </c>
      <c r="CL29" s="49">
        <f t="shared" si="97"/>
        <v>0.00224772629601906</v>
      </c>
      <c r="CM29" s="49">
        <f t="shared" si="97"/>
        <v>0.00215918504571921</v>
      </c>
      <c r="CN29" s="49">
        <f t="shared" si="97"/>
        <v>0.0021560825221238</v>
      </c>
      <c r="CO29" s="49">
        <f t="shared" si="97"/>
        <v>0.0023396087255755</v>
      </c>
      <c r="CP29" s="49">
        <f t="shared" si="97"/>
        <v>0.00226443219230205</v>
      </c>
      <c r="CQ29" s="49">
        <f t="shared" si="97"/>
        <v>0.00228937170889594</v>
      </c>
      <c r="CR29" s="49">
        <f t="shared" si="97"/>
        <v>0.00223961200353875</v>
      </c>
      <c r="CS29" s="49">
        <f t="shared" si="97"/>
        <v>0.00226311958616553</v>
      </c>
      <c r="CT29" s="49">
        <v>2016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1581.88246713951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-4.20323937700484</v>
      </c>
      <c r="CA30" s="49">
        <f>-1/(LN(700))</f>
        <v>-0.152646578710193</v>
      </c>
      <c r="CB30" s="49">
        <f>BZ30*CA30</f>
        <v>0.641610110399751</v>
      </c>
      <c r="CC30" s="50">
        <f>1-CB30</f>
        <v>0.358389889600249</v>
      </c>
      <c r="CD30" s="49">
        <f>CC30/(CC9+CC14+CC19+CC24+CC30)</f>
        <v>0.188762603056518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2016</v>
      </c>
      <c r="CF34" s="40">
        <f t="shared" ref="CF34:CS34" si="98">SUM(CF2+CF3+CF4+CF5+CF6+CF7+CF8+CF10+CF11+CF12+CF13+CF15+CF16+CF17+CF18+CF20+CF21+CF22+CF23+CF25+CF26+CF27+CF28+CF29)</f>
        <v>0.0846643746435303</v>
      </c>
      <c r="CG34" s="40">
        <f t="shared" si="98"/>
        <v>0.078531553272173</v>
      </c>
      <c r="CH34" s="40">
        <f t="shared" si="98"/>
        <v>0.0738211150166536</v>
      </c>
      <c r="CI34" s="40">
        <f t="shared" si="98"/>
        <v>0.0675120799660555</v>
      </c>
      <c r="CJ34" s="40">
        <f t="shared" si="98"/>
        <v>0.0712232758938728</v>
      </c>
      <c r="CK34" s="40">
        <f t="shared" si="98"/>
        <v>0.0736771025831213</v>
      </c>
      <c r="CL34" s="40">
        <f t="shared" si="98"/>
        <v>0.0683574107064526</v>
      </c>
      <c r="CM34" s="40">
        <f t="shared" si="98"/>
        <v>0.0628161767685112</v>
      </c>
      <c r="CN34" s="40">
        <f t="shared" si="98"/>
        <v>0.0685635652130298</v>
      </c>
      <c r="CO34" s="40">
        <f t="shared" si="98"/>
        <v>0.0701713453388975</v>
      </c>
      <c r="CP34" s="40">
        <f t="shared" si="98"/>
        <v>0.0653447198171889</v>
      </c>
      <c r="CQ34" s="40">
        <f t="shared" si="98"/>
        <v>0.06447858704106</v>
      </c>
      <c r="CR34" s="40">
        <f t="shared" si="98"/>
        <v>0.0628342136746365</v>
      </c>
      <c r="CS34" s="40">
        <f t="shared" si="98"/>
        <v>0.0880044800648171</v>
      </c>
      <c r="CT34" s="49">
        <f>SUM(CF34:CS34)</f>
        <v>1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topLeftCell="BT5" workbookViewId="0">
      <selection activeCell="CD9" sqref="CD9:CD30"/>
    </sheetView>
  </sheetViews>
  <sheetFormatPr defaultColWidth="9" defaultRowHeight="27.75"/>
  <cols>
    <col min="1" max="1" width="109.616666666667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22.5" customHeight="1" spans="1:98">
      <c r="A2" s="43" t="s">
        <v>192</v>
      </c>
      <c r="B2" s="43">
        <v>11.714</v>
      </c>
      <c r="C2" s="43">
        <v>7.076</v>
      </c>
      <c r="D2" s="43">
        <v>7.744</v>
      </c>
      <c r="E2" s="43">
        <v>4.971</v>
      </c>
      <c r="F2" s="43">
        <v>2.852</v>
      </c>
      <c r="G2" s="43">
        <v>1.661</v>
      </c>
      <c r="H2" s="43">
        <v>4.992</v>
      </c>
      <c r="I2" s="43">
        <v>5.288</v>
      </c>
      <c r="J2" s="43">
        <v>8.541</v>
      </c>
      <c r="K2" s="43">
        <v>6.994</v>
      </c>
      <c r="L2" s="43">
        <v>3.209</v>
      </c>
      <c r="M2" s="43">
        <v>6.12</v>
      </c>
      <c r="N2" s="43">
        <v>3.115</v>
      </c>
      <c r="O2" s="43">
        <v>3.45</v>
      </c>
      <c r="Q2" s="50"/>
      <c r="R2" s="49">
        <f>(B2-MIN($B$2:$O$8)/(MAX($B$2:$O$8)-MIN($B$2:$O$8)))</f>
        <v>11.6898699073265</v>
      </c>
      <c r="S2" s="49">
        <f>(C2-MIN($B$2:$O$8)/(MAX($B$2:$O$8)-MIN($B$2:$O$8)))</f>
        <v>7.05186990732646</v>
      </c>
      <c r="T2" s="49">
        <f>(D2-MIN($B$2:$O$8)/(MAX($B$2:$O$8)-MIN($B$2:$O$8)))</f>
        <v>7.71986990732646</v>
      </c>
      <c r="U2" s="49">
        <f>(E2-MIN($B$2:$O$8)/(MAX($B$2:$O$8)-MIN($B$2:$O$8)))</f>
        <v>4.94686990732646</v>
      </c>
      <c r="V2" s="49">
        <f>(F2-MIN($B$2:$O$8)/(MAX($B$2:$O$8)-MIN($B$2:$O$8)))</f>
        <v>2.82786990732646</v>
      </c>
      <c r="W2" s="49">
        <f>(G2-MIN($B$2:$O$8)/(MAX($B$2:$O$8)-MIN($B$2:$O$8)))</f>
        <v>1.63686990732646</v>
      </c>
      <c r="X2" s="49">
        <f>(H2-MIN($B$2:$O$8)/(MAX($B$2:$O$8)-MIN($B$2:$O$8)))</f>
        <v>4.96786990732646</v>
      </c>
      <c r="Y2" s="49">
        <f>(I2-MIN($B$2:$O$8)/(MAX($B$2:$O$8)-MIN($B$2:$O$8)))</f>
        <v>5.26386990732646</v>
      </c>
      <c r="Z2" s="49">
        <f>(J2-MIN($B$2:$O$8)/(MAX($B$2:$O$8)-MIN($B$2:$O$8)))</f>
        <v>8.51686990732646</v>
      </c>
      <c r="AA2" s="49">
        <f>(K2-MIN($B$2:$O$8)/(MAX($B$2:$O$8)-MIN($B$2:$O$8)))</f>
        <v>6.96986990732646</v>
      </c>
      <c r="AB2" s="49">
        <f>(L2-MIN($B$2:$O$8)/(MAX($B$2:$O$8)-MIN($B$2:$O$8)))</f>
        <v>3.18486990732646</v>
      </c>
      <c r="AC2" s="49">
        <f>(M2-MIN($B$2:$O$8)/(MAX($B$2:$O$8)-MIN($B$2:$O$8)))</f>
        <v>6.09586990732646</v>
      </c>
      <c r="AD2" s="49">
        <f>(N2-MIN($B$2:$O$8)/(MAX($B$2:$O$8)-MIN($B$2:$O$8)))</f>
        <v>3.09086990732646</v>
      </c>
      <c r="AE2" s="49">
        <f>(O2-MIN($B$2:$O$8)/(MAX($B$2:$O$8)-MIN($B$2:$O$8)))</f>
        <v>3.42586990732646</v>
      </c>
      <c r="AF2" s="50"/>
      <c r="AG2" s="49">
        <f t="shared" ref="AG2:AT2" si="0">R2+0.0001</f>
        <v>11.6899699073265</v>
      </c>
      <c r="AH2" s="49">
        <f t="shared" si="0"/>
        <v>7.05196990732646</v>
      </c>
      <c r="AI2" s="49">
        <f t="shared" si="0"/>
        <v>7.71996990732646</v>
      </c>
      <c r="AJ2" s="49">
        <f t="shared" si="0"/>
        <v>4.94696990732646</v>
      </c>
      <c r="AK2" s="49">
        <f t="shared" si="0"/>
        <v>2.82796990732646</v>
      </c>
      <c r="AL2" s="49">
        <f t="shared" si="0"/>
        <v>1.63696990732646</v>
      </c>
      <c r="AM2" s="49">
        <f t="shared" si="0"/>
        <v>4.96796990732646</v>
      </c>
      <c r="AN2" s="49">
        <f t="shared" si="0"/>
        <v>5.26396990732646</v>
      </c>
      <c r="AO2" s="49">
        <f t="shared" si="0"/>
        <v>8.51696990732646</v>
      </c>
      <c r="AP2" s="49">
        <f t="shared" si="0"/>
        <v>6.96996990732646</v>
      </c>
      <c r="AQ2" s="49">
        <f t="shared" si="0"/>
        <v>3.18496990732646</v>
      </c>
      <c r="AR2" s="49">
        <f t="shared" si="0"/>
        <v>6.09596990732646</v>
      </c>
      <c r="AS2" s="49">
        <f t="shared" si="0"/>
        <v>3.09096990732646</v>
      </c>
      <c r="AT2" s="49">
        <f t="shared" si="0"/>
        <v>3.42596990732646</v>
      </c>
      <c r="AU2" s="49">
        <f t="shared" ref="AU2:AU8" si="1">SUM(AG2:AT2)</f>
        <v>77.3905787025704</v>
      </c>
      <c r="AV2" s="48" t="s">
        <v>41</v>
      </c>
      <c r="AW2" s="49">
        <f t="shared" ref="AW2:BJ2" si="2">AG2/$AU$9</f>
        <v>0.0445215072623984</v>
      </c>
      <c r="AX2" s="49">
        <f t="shared" si="2"/>
        <v>0.0268575823489912</v>
      </c>
      <c r="AY2" s="49">
        <f t="shared" si="2"/>
        <v>0.0294016750273345</v>
      </c>
      <c r="AZ2" s="49">
        <f t="shared" si="2"/>
        <v>0.0188406435946311</v>
      </c>
      <c r="BA2" s="49">
        <f t="shared" si="2"/>
        <v>0.0107703855326411</v>
      </c>
      <c r="BB2" s="49">
        <f t="shared" si="2"/>
        <v>0.00623443586212194</v>
      </c>
      <c r="BC2" s="49">
        <f t="shared" si="2"/>
        <v>0.0189206225560761</v>
      </c>
      <c r="BD2" s="49">
        <f t="shared" si="2"/>
        <v>0.0200479450602521</v>
      </c>
      <c r="BE2" s="49">
        <f t="shared" si="2"/>
        <v>0.0324370670402679</v>
      </c>
      <c r="BF2" s="49">
        <f t="shared" si="2"/>
        <v>0.0265452835471587</v>
      </c>
      <c r="BG2" s="49">
        <f t="shared" si="2"/>
        <v>0.0121300278772048</v>
      </c>
      <c r="BH2" s="49">
        <f t="shared" si="2"/>
        <v>0.0232166353422605</v>
      </c>
      <c r="BI2" s="49">
        <f t="shared" si="2"/>
        <v>0.0117720268116894</v>
      </c>
      <c r="BJ2" s="49">
        <f t="shared" si="2"/>
        <v>0.0130478816728346</v>
      </c>
      <c r="BK2" s="49"/>
      <c r="BL2" s="49">
        <f t="shared" ref="BL2:BY2" si="3">AW2*LN(AW2)</f>
        <v>-0.138541264861099</v>
      </c>
      <c r="BM2" s="49">
        <f t="shared" si="3"/>
        <v>-0.0971494375960696</v>
      </c>
      <c r="BN2" s="49">
        <f t="shared" si="3"/>
        <v>-0.103690994121708</v>
      </c>
      <c r="BO2" s="49">
        <f t="shared" si="3"/>
        <v>-0.0748301161114323</v>
      </c>
      <c r="BP2" s="49">
        <f t="shared" si="3"/>
        <v>-0.0488001320900589</v>
      </c>
      <c r="BQ2" s="49">
        <f t="shared" si="3"/>
        <v>-0.0316563903825764</v>
      </c>
      <c r="BR2" s="49">
        <f t="shared" si="3"/>
        <v>-0.0750676231817292</v>
      </c>
      <c r="BS2" s="49">
        <f t="shared" si="3"/>
        <v>-0.0783800198046606</v>
      </c>
      <c r="BT2" s="49">
        <f t="shared" si="3"/>
        <v>-0.11120897490977</v>
      </c>
      <c r="BU2" s="49">
        <f t="shared" si="3"/>
        <v>-0.0963302641769096</v>
      </c>
      <c r="BV2" s="49">
        <f t="shared" si="3"/>
        <v>-0.0535185473536388</v>
      </c>
      <c r="BW2" s="49">
        <f t="shared" si="3"/>
        <v>-0.0873615571262882</v>
      </c>
      <c r="BX2" s="49">
        <f t="shared" si="3"/>
        <v>-0.0522916864996953</v>
      </c>
      <c r="BY2" s="49">
        <f t="shared" si="3"/>
        <v>-0.0566164480482904</v>
      </c>
      <c r="BZ2" s="49">
        <f t="shared" ref="BZ2:BZ8" si="4">SUM(BL2:BY2)</f>
        <v>-1.10544345626393</v>
      </c>
      <c r="CA2" s="49"/>
      <c r="CB2" s="49"/>
      <c r="CC2" s="50"/>
      <c r="CD2" s="49"/>
      <c r="CE2" s="49"/>
      <c r="CF2" s="49">
        <f t="shared" ref="CF2:CS2" si="5">AW2*$CD$9</f>
        <v>0.00870997684255632</v>
      </c>
      <c r="CG2" s="49">
        <f t="shared" si="5"/>
        <v>0.00525429022265679</v>
      </c>
      <c r="CH2" s="49">
        <f t="shared" si="5"/>
        <v>0.00575200446631632</v>
      </c>
      <c r="CI2" s="49">
        <f t="shared" si="5"/>
        <v>0.00368589429016681</v>
      </c>
      <c r="CJ2" s="49">
        <f t="shared" si="5"/>
        <v>0.00210706722083367</v>
      </c>
      <c r="CK2" s="49">
        <f t="shared" si="5"/>
        <v>0.00121967550796167</v>
      </c>
      <c r="CL2" s="49">
        <f t="shared" si="5"/>
        <v>0.00370154099543156</v>
      </c>
      <c r="CM2" s="49">
        <f t="shared" si="5"/>
        <v>0.00392208503154416</v>
      </c>
      <c r="CN2" s="49">
        <f t="shared" si="5"/>
        <v>0.00634583418517357</v>
      </c>
      <c r="CO2" s="49">
        <f t="shared" si="5"/>
        <v>0.00519319356400397</v>
      </c>
      <c r="CP2" s="49">
        <f t="shared" si="5"/>
        <v>0.00237306121033435</v>
      </c>
      <c r="CQ2" s="49">
        <f t="shared" si="5"/>
        <v>0.00454199259250932</v>
      </c>
      <c r="CR2" s="49">
        <f t="shared" si="5"/>
        <v>0.00230302357724453</v>
      </c>
      <c r="CS2" s="49">
        <f t="shared" si="5"/>
        <v>0.00255262578027738</v>
      </c>
      <c r="CT2" s="59">
        <v>2017</v>
      </c>
    </row>
    <row r="3" ht="22.5" customHeight="1" spans="1:98">
      <c r="A3" s="43" t="s">
        <v>193</v>
      </c>
      <c r="B3" s="44">
        <v>3.804</v>
      </c>
      <c r="C3" s="44">
        <v>2.687</v>
      </c>
      <c r="D3" s="44">
        <v>1.746</v>
      </c>
      <c r="E3" s="44">
        <v>0.879</v>
      </c>
      <c r="F3" s="44">
        <v>1.046</v>
      </c>
      <c r="G3" s="44">
        <v>0.622</v>
      </c>
      <c r="H3" s="44">
        <v>1.092</v>
      </c>
      <c r="I3" s="44">
        <v>0.976</v>
      </c>
      <c r="J3" s="44">
        <v>1.383</v>
      </c>
      <c r="K3" s="44">
        <v>1.033</v>
      </c>
      <c r="L3" s="44">
        <v>0.55</v>
      </c>
      <c r="M3" s="44">
        <v>0.741</v>
      </c>
      <c r="N3" s="44">
        <v>0.565</v>
      </c>
      <c r="O3" s="44">
        <v>0.632</v>
      </c>
      <c r="Q3" s="50"/>
      <c r="R3" s="49">
        <f>(B3-MIN($B$2:$O$8)/(MAX($B$2:$O$8)-MIN($B$2:$O$8)))</f>
        <v>3.77986990732646</v>
      </c>
      <c r="S3" s="49">
        <f>(C3-MIN($B$2:$O$8)/(MAX($B$2:$O$8)-MIN($B$2:$O$8)))</f>
        <v>2.66286990732646</v>
      </c>
      <c r="T3" s="49">
        <f>(D3-MIN($B$2:$O$8)/(MAX($B$2:$O$8)-MIN($B$2:$O$8)))</f>
        <v>1.72186990732646</v>
      </c>
      <c r="U3" s="49">
        <f>(E3-MIN($B$2:$O$8)/(MAX($B$2:$O$8)-MIN($B$2:$O$8)))</f>
        <v>0.854869907326456</v>
      </c>
      <c r="V3" s="49">
        <f>(F3-MIN($B$2:$O$8)/(MAX($B$2:$O$8)-MIN($B$2:$O$8)))</f>
        <v>1.02186990732646</v>
      </c>
      <c r="W3" s="49">
        <f>(G3-MIN($B$2:$O$8)/(MAX($B$2:$O$8)-MIN($B$2:$O$8)))</f>
        <v>0.597869907326456</v>
      </c>
      <c r="X3" s="49">
        <f>(H3-MIN($B$2:$O$8)/(MAX($B$2:$O$8)-MIN($B$2:$O$8)))</f>
        <v>1.06786990732646</v>
      </c>
      <c r="Y3" s="49">
        <f>(I3-MIN($B$2:$O$8)/(MAX($B$2:$O$8)-MIN($B$2:$O$8)))</f>
        <v>0.951869907326456</v>
      </c>
      <c r="Z3" s="49">
        <f>(J3-MIN($B$2:$O$8)/(MAX($B$2:$O$8)-MIN($B$2:$O$8)))</f>
        <v>1.35886990732646</v>
      </c>
      <c r="AA3" s="49">
        <f>(K3-MIN($B$2:$O$8)/(MAX($B$2:$O$8)-MIN($B$2:$O$8)))</f>
        <v>1.00886990732646</v>
      </c>
      <c r="AB3" s="49">
        <f>(L3-MIN($B$2:$O$8)/(MAX($B$2:$O$8)-MIN($B$2:$O$8)))</f>
        <v>0.525869907326456</v>
      </c>
      <c r="AC3" s="49">
        <f>(M3-MIN($B$2:$O$8)/(MAX($B$2:$O$8)-MIN($B$2:$O$8)))</f>
        <v>0.716869907326456</v>
      </c>
      <c r="AD3" s="49">
        <f>(N3-MIN($B$2:$O$8)/(MAX($B$2:$O$8)-MIN($B$2:$O$8)))</f>
        <v>0.540869907326456</v>
      </c>
      <c r="AE3" s="49">
        <f>(O3-MIN($B$2:$O$8)/(MAX($B$2:$O$8)-MIN($B$2:$O$8)))</f>
        <v>0.607869907326456</v>
      </c>
      <c r="AF3" s="50"/>
      <c r="AG3" s="49">
        <f t="shared" ref="AG3:AT3" si="6">R3+0.0001</f>
        <v>3.77996990732646</v>
      </c>
      <c r="AH3" s="49">
        <f t="shared" si="6"/>
        <v>2.66296990732646</v>
      </c>
      <c r="AI3" s="49">
        <f t="shared" si="6"/>
        <v>1.72196990732646</v>
      </c>
      <c r="AJ3" s="49">
        <f t="shared" si="6"/>
        <v>0.854969907326456</v>
      </c>
      <c r="AK3" s="49">
        <f t="shared" si="6"/>
        <v>1.02196990732646</v>
      </c>
      <c r="AL3" s="49">
        <f t="shared" si="6"/>
        <v>0.597969907326456</v>
      </c>
      <c r="AM3" s="49">
        <f t="shared" si="6"/>
        <v>1.06796990732646</v>
      </c>
      <c r="AN3" s="49">
        <f t="shared" si="6"/>
        <v>0.951969907326456</v>
      </c>
      <c r="AO3" s="49">
        <f t="shared" si="6"/>
        <v>1.35896990732646</v>
      </c>
      <c r="AP3" s="49">
        <f t="shared" si="6"/>
        <v>1.00896990732646</v>
      </c>
      <c r="AQ3" s="49">
        <f t="shared" si="6"/>
        <v>0.525969907326456</v>
      </c>
      <c r="AR3" s="49">
        <f t="shared" si="6"/>
        <v>0.716969907326456</v>
      </c>
      <c r="AS3" s="49">
        <f t="shared" si="6"/>
        <v>0.540969907326456</v>
      </c>
      <c r="AT3" s="49">
        <f t="shared" si="6"/>
        <v>0.607969907326456</v>
      </c>
      <c r="AU3" s="49">
        <f t="shared" si="1"/>
        <v>17.4195787025704</v>
      </c>
      <c r="AV3" s="50"/>
      <c r="AW3" s="49">
        <f t="shared" ref="AW3:BJ3" si="7">AG3/$AU$9</f>
        <v>0.0143960984514776</v>
      </c>
      <c r="AX3" s="49">
        <f t="shared" si="7"/>
        <v>0.0101419794070024</v>
      </c>
      <c r="AY3" s="49">
        <f t="shared" si="7"/>
        <v>0.0065581602298752</v>
      </c>
      <c r="AZ3" s="49">
        <f t="shared" si="7"/>
        <v>0.00325617167879197</v>
      </c>
      <c r="BA3" s="49">
        <f t="shared" si="7"/>
        <v>0.00389219484837779</v>
      </c>
      <c r="BB3" s="49">
        <f t="shared" si="7"/>
        <v>0.00227738153158507</v>
      </c>
      <c r="BC3" s="49">
        <f t="shared" si="7"/>
        <v>0.0040673868591619</v>
      </c>
      <c r="BD3" s="49">
        <f t="shared" si="7"/>
        <v>0.00362559831022804</v>
      </c>
      <c r="BE3" s="49">
        <f t="shared" si="7"/>
        <v>0.00517566675347011</v>
      </c>
      <c r="BF3" s="49">
        <f t="shared" si="7"/>
        <v>0.00384268406272141</v>
      </c>
      <c r="BG3" s="49">
        <f t="shared" si="7"/>
        <v>0.00200316794948819</v>
      </c>
      <c r="BH3" s="49">
        <f t="shared" si="7"/>
        <v>0.00273059564643963</v>
      </c>
      <c r="BI3" s="49">
        <f t="shared" si="7"/>
        <v>0.00206029577909171</v>
      </c>
      <c r="BJ3" s="49">
        <f t="shared" si="7"/>
        <v>0.00231546675132074</v>
      </c>
      <c r="BK3" s="49"/>
      <c r="BL3" s="49">
        <f t="shared" ref="BL3:BY3" si="8">AW3*LN(AW3)</f>
        <v>-0.0610509462403593</v>
      </c>
      <c r="BM3" s="49">
        <f t="shared" si="8"/>
        <v>-0.0465625586139237</v>
      </c>
      <c r="BN3" s="49">
        <f t="shared" si="8"/>
        <v>-0.0329681676953725</v>
      </c>
      <c r="BO3" s="49">
        <f t="shared" si="8"/>
        <v>-0.0186487565502655</v>
      </c>
      <c r="BP3" s="49">
        <f t="shared" si="8"/>
        <v>-0.0215969409179314</v>
      </c>
      <c r="BQ3" s="49">
        <f t="shared" si="8"/>
        <v>-0.0138572493287133</v>
      </c>
      <c r="BR3" s="49">
        <f t="shared" si="8"/>
        <v>-0.0223899662588782</v>
      </c>
      <c r="BS3" s="49">
        <f t="shared" si="8"/>
        <v>-0.0203749051758408</v>
      </c>
      <c r="BT3" s="49">
        <f t="shared" si="8"/>
        <v>-0.0272436079264222</v>
      </c>
      <c r="BU3" s="49">
        <f t="shared" si="8"/>
        <v>-0.021371410899211</v>
      </c>
      <c r="BV3" s="49">
        <f t="shared" si="8"/>
        <v>-0.0124457333042486</v>
      </c>
      <c r="BW3" s="49">
        <f t="shared" si="8"/>
        <v>-0.0161193491782581</v>
      </c>
      <c r="BX3" s="49">
        <f t="shared" si="8"/>
        <v>-0.0127427351580701</v>
      </c>
      <c r="BY3" s="49">
        <f t="shared" si="8"/>
        <v>-0.0140505856541414</v>
      </c>
      <c r="BZ3" s="49">
        <f t="shared" si="4"/>
        <v>-0.341422912901636</v>
      </c>
      <c r="CA3" s="49"/>
      <c r="CB3" s="49"/>
      <c r="CC3" s="50"/>
      <c r="CD3" s="49"/>
      <c r="CE3" s="49"/>
      <c r="CF3" s="49">
        <f t="shared" ref="CF3:CS3" si="9">AW3*$CD$9</f>
        <v>0.0028163845261688</v>
      </c>
      <c r="CG3" s="49">
        <f t="shared" si="9"/>
        <v>0.00198412882232495</v>
      </c>
      <c r="CH3" s="49">
        <f t="shared" si="9"/>
        <v>0.00128300741022373</v>
      </c>
      <c r="CI3" s="49">
        <f t="shared" si="9"/>
        <v>0.000637022007150663</v>
      </c>
      <c r="CJ3" s="49">
        <f t="shared" si="9"/>
        <v>0.000761450568065545</v>
      </c>
      <c r="CK3" s="49">
        <f t="shared" si="9"/>
        <v>0.0004455361379583</v>
      </c>
      <c r="CL3" s="49">
        <f t="shared" si="9"/>
        <v>0.000795724303407369</v>
      </c>
      <c r="CM3" s="49">
        <f t="shared" si="9"/>
        <v>0.000709294883849727</v>
      </c>
      <c r="CN3" s="49">
        <f t="shared" si="9"/>
        <v>0.00101254293350456</v>
      </c>
      <c r="CO3" s="49">
        <f t="shared" si="9"/>
        <v>0.000751764512425465</v>
      </c>
      <c r="CP3" s="49">
        <f t="shared" si="9"/>
        <v>0.000391890291336315</v>
      </c>
      <c r="CQ3" s="49">
        <f t="shared" si="9"/>
        <v>0.000534200801125192</v>
      </c>
      <c r="CR3" s="49">
        <f t="shared" si="9"/>
        <v>0.000403066509382562</v>
      </c>
      <c r="CS3" s="49">
        <f t="shared" si="9"/>
        <v>0.000452986949989132</v>
      </c>
      <c r="CT3" s="59">
        <v>2017</v>
      </c>
    </row>
    <row r="4" ht="22.5" customHeight="1" spans="1:98">
      <c r="A4" s="43" t="s">
        <v>194</v>
      </c>
      <c r="B4" s="43">
        <v>5.0264</v>
      </c>
      <c r="C4" s="43">
        <v>6.9505</v>
      </c>
      <c r="D4" s="43">
        <v>3.2688</v>
      </c>
      <c r="E4" s="43">
        <v>2.5168</v>
      </c>
      <c r="F4" s="43">
        <v>5.9648</v>
      </c>
      <c r="G4" s="43">
        <v>6.3653</v>
      </c>
      <c r="H4" s="43">
        <v>2.6574</v>
      </c>
      <c r="I4" s="43">
        <v>1.7554</v>
      </c>
      <c r="J4" s="43">
        <v>1.9102</v>
      </c>
      <c r="K4" s="43">
        <v>2.4726</v>
      </c>
      <c r="L4" s="43">
        <v>2.2579</v>
      </c>
      <c r="M4" s="43">
        <v>1.7248</v>
      </c>
      <c r="N4" s="43">
        <v>2.1071</v>
      </c>
      <c r="O4" s="43">
        <v>2.527</v>
      </c>
      <c r="Q4" s="50"/>
      <c r="R4" s="49">
        <f>(B4-MIN($B$2:$O$8)/(MAX($B$2:$O$8)-MIN($B$2:$O$8)))</f>
        <v>5.00226990732646</v>
      </c>
      <c r="S4" s="49">
        <f>(C4-MIN($B$2:$O$8)/(MAX($B$2:$O$8)-MIN($B$2:$O$8)))</f>
        <v>6.92636990732646</v>
      </c>
      <c r="T4" s="49">
        <f>(D4-MIN($B$2:$O$8)/(MAX($B$2:$O$8)-MIN($B$2:$O$8)))</f>
        <v>3.24466990732646</v>
      </c>
      <c r="U4" s="49">
        <f>(E4-MIN($B$2:$O$8)/(MAX($B$2:$O$8)-MIN($B$2:$O$8)))</f>
        <v>2.49266990732646</v>
      </c>
      <c r="V4" s="49">
        <f>(F4-MIN($B$2:$O$8)/(MAX($B$2:$O$8)-MIN($B$2:$O$8)))</f>
        <v>5.94066990732646</v>
      </c>
      <c r="W4" s="49">
        <f>(G4-MIN($B$2:$O$8)/(MAX($B$2:$O$8)-MIN($B$2:$O$8)))</f>
        <v>6.34116990732646</v>
      </c>
      <c r="X4" s="49">
        <f>(H4-MIN($B$2:$O$8)/(MAX($B$2:$O$8)-MIN($B$2:$O$8)))</f>
        <v>2.63326990732646</v>
      </c>
      <c r="Y4" s="49">
        <f>(I4-MIN($B$2:$O$8)/(MAX($B$2:$O$8)-MIN($B$2:$O$8)))</f>
        <v>1.73126990732646</v>
      </c>
      <c r="Z4" s="49">
        <f>(J4-MIN($B$2:$O$8)/(MAX($B$2:$O$8)-MIN($B$2:$O$8)))</f>
        <v>1.88606990732646</v>
      </c>
      <c r="AA4" s="49">
        <f>(K4-MIN($B$2:$O$8)/(MAX($B$2:$O$8)-MIN($B$2:$O$8)))</f>
        <v>2.44846990732646</v>
      </c>
      <c r="AB4" s="49">
        <f>(L4-MIN($B$2:$O$8)/(MAX($B$2:$O$8)-MIN($B$2:$O$8)))</f>
        <v>2.23376990732646</v>
      </c>
      <c r="AC4" s="49">
        <f>(M4-MIN($B$2:$O$8)/(MAX($B$2:$O$8)-MIN($B$2:$O$8)))</f>
        <v>1.70066990732646</v>
      </c>
      <c r="AD4" s="49">
        <f>(N4-MIN($B$2:$O$8)/(MAX($B$2:$O$8)-MIN($B$2:$O$8)))</f>
        <v>2.08296990732646</v>
      </c>
      <c r="AE4" s="49">
        <f>(O4-MIN($B$2:$O$8)/(MAX($B$2:$O$8)-MIN($B$2:$O$8)))</f>
        <v>2.50286990732646</v>
      </c>
      <c r="AF4" s="50"/>
      <c r="AG4" s="49">
        <f t="shared" ref="AG4:AT4" si="10">R4+0.0001</f>
        <v>5.00236990732646</v>
      </c>
      <c r="AH4" s="49">
        <f t="shared" si="10"/>
        <v>6.92646990732646</v>
      </c>
      <c r="AI4" s="49">
        <f t="shared" si="10"/>
        <v>3.24476990732646</v>
      </c>
      <c r="AJ4" s="49">
        <f t="shared" si="10"/>
        <v>2.49276990732646</v>
      </c>
      <c r="AK4" s="49">
        <f t="shared" si="10"/>
        <v>5.94076990732646</v>
      </c>
      <c r="AL4" s="49">
        <f t="shared" si="10"/>
        <v>6.34126990732646</v>
      </c>
      <c r="AM4" s="49">
        <f t="shared" si="10"/>
        <v>2.63336990732646</v>
      </c>
      <c r="AN4" s="49">
        <f t="shared" si="10"/>
        <v>1.73136990732646</v>
      </c>
      <c r="AO4" s="49">
        <f t="shared" si="10"/>
        <v>1.88616990732646</v>
      </c>
      <c r="AP4" s="49">
        <f t="shared" si="10"/>
        <v>2.44856990732646</v>
      </c>
      <c r="AQ4" s="49">
        <f t="shared" si="10"/>
        <v>2.23386990732646</v>
      </c>
      <c r="AR4" s="49">
        <f t="shared" si="10"/>
        <v>1.70076990732646</v>
      </c>
      <c r="AS4" s="49">
        <f t="shared" si="10"/>
        <v>2.08306990732646</v>
      </c>
      <c r="AT4" s="49">
        <f t="shared" si="10"/>
        <v>2.50296990732646</v>
      </c>
      <c r="AU4" s="49">
        <f t="shared" si="1"/>
        <v>47.1685787025704</v>
      </c>
      <c r="AV4" s="50"/>
      <c r="AW4" s="49">
        <f t="shared" ref="AW4:BJ4" si="11">AG4/$AU$9</f>
        <v>0.0190516357119668</v>
      </c>
      <c r="AX4" s="49">
        <f t="shared" si="11"/>
        <v>0.0263796128413085</v>
      </c>
      <c r="AY4" s="49">
        <f t="shared" si="11"/>
        <v>0.0123577774912241</v>
      </c>
      <c r="AZ4" s="49">
        <f t="shared" si="11"/>
        <v>0.00949376896710121</v>
      </c>
      <c r="BA4" s="49">
        <f t="shared" si="11"/>
        <v>0.0226255527319628</v>
      </c>
      <c r="BB4" s="49">
        <f t="shared" si="11"/>
        <v>0.0241508657823766</v>
      </c>
      <c r="BC4" s="49">
        <f t="shared" si="11"/>
        <v>0.0100292471565848</v>
      </c>
      <c r="BD4" s="49">
        <f t="shared" si="11"/>
        <v>0.00659396033642674</v>
      </c>
      <c r="BE4" s="49">
        <f t="shared" si="11"/>
        <v>0.00718351953793502</v>
      </c>
      <c r="BF4" s="49">
        <f t="shared" si="11"/>
        <v>0.00932543229586952</v>
      </c>
      <c r="BG4" s="49">
        <f t="shared" si="11"/>
        <v>0.00850774262814452</v>
      </c>
      <c r="BH4" s="49">
        <f t="shared" si="11"/>
        <v>0.00647741956403556</v>
      </c>
      <c r="BI4" s="49">
        <f t="shared" si="11"/>
        <v>0.00793341751453051</v>
      </c>
      <c r="BJ4" s="49">
        <f t="shared" si="11"/>
        <v>0.0095326158912316</v>
      </c>
      <c r="BK4" s="49"/>
      <c r="BL4" s="49">
        <f t="shared" ref="BL4:BY4" si="12">AW4*LN(AW4)</f>
        <v>-0.0754559525425088</v>
      </c>
      <c r="BM4" s="49">
        <f t="shared" si="12"/>
        <v>-0.0958942138703297</v>
      </c>
      <c r="BN4" s="49">
        <f t="shared" si="12"/>
        <v>-0.0542935204448829</v>
      </c>
      <c r="BO4" s="49">
        <f t="shared" si="12"/>
        <v>-0.0442136174754206</v>
      </c>
      <c r="BP4" s="49">
        <f t="shared" si="12"/>
        <v>-0.0857208741318444</v>
      </c>
      <c r="BQ4" s="49">
        <f t="shared" si="12"/>
        <v>-0.0899241801256263</v>
      </c>
      <c r="BR4" s="49">
        <f t="shared" si="12"/>
        <v>-0.0461571001086527</v>
      </c>
      <c r="BS4" s="49">
        <f t="shared" si="12"/>
        <v>-0.0331122388048366</v>
      </c>
      <c r="BT4" s="49">
        <f t="shared" si="12"/>
        <v>-0.0354576069761014</v>
      </c>
      <c r="BU4" s="49">
        <f t="shared" si="12"/>
        <v>-0.0435964888245866</v>
      </c>
      <c r="BV4" s="49">
        <f t="shared" si="12"/>
        <v>-0.0405545257721154</v>
      </c>
      <c r="BW4" s="49">
        <f t="shared" si="12"/>
        <v>-0.0326425223162129</v>
      </c>
      <c r="BX4" s="49">
        <f t="shared" si="12"/>
        <v>-0.0383713334060206</v>
      </c>
      <c r="BY4" s="49">
        <f t="shared" si="12"/>
        <v>-0.04435560595342</v>
      </c>
      <c r="BZ4" s="49">
        <f t="shared" si="4"/>
        <v>-0.759749780752559</v>
      </c>
      <c r="CA4" s="49"/>
      <c r="CB4" s="49"/>
      <c r="CC4" s="50"/>
      <c r="CD4" s="49"/>
      <c r="CE4" s="49"/>
      <c r="CF4" s="49">
        <f t="shared" ref="CF4:CS4" si="13">AW4*$CD$9</f>
        <v>0.00372717178881762</v>
      </c>
      <c r="CG4" s="49">
        <f t="shared" si="13"/>
        <v>0.00516078253166986</v>
      </c>
      <c r="CH4" s="49">
        <f t="shared" si="13"/>
        <v>0.00241761706627872</v>
      </c>
      <c r="CI4" s="49">
        <f t="shared" si="13"/>
        <v>0.00185731600156021</v>
      </c>
      <c r="CJ4" s="49">
        <f t="shared" si="13"/>
        <v>0.00442635598979082</v>
      </c>
      <c r="CK4" s="49">
        <f t="shared" si="13"/>
        <v>0.00472476101162561</v>
      </c>
      <c r="CL4" s="49">
        <f t="shared" si="13"/>
        <v>0.00196207441871369</v>
      </c>
      <c r="CM4" s="49">
        <f t="shared" si="13"/>
        <v>0.00129001117353271</v>
      </c>
      <c r="CN4" s="49">
        <f t="shared" si="13"/>
        <v>0.00140534974376998</v>
      </c>
      <c r="CO4" s="49">
        <f t="shared" si="13"/>
        <v>0.00182438341238393</v>
      </c>
      <c r="CP4" s="49">
        <f t="shared" si="13"/>
        <v>0.00166441447808198</v>
      </c>
      <c r="CQ4" s="49">
        <f t="shared" si="13"/>
        <v>0.00126721168871837</v>
      </c>
      <c r="CR4" s="49">
        <f t="shared" si="13"/>
        <v>0.00155205623265705</v>
      </c>
      <c r="CS4" s="49">
        <f t="shared" si="13"/>
        <v>0.00186491582983165</v>
      </c>
      <c r="CT4" s="59">
        <v>2017</v>
      </c>
    </row>
    <row r="5" ht="22.5" customHeight="1" spans="1:98">
      <c r="A5" s="43" t="s">
        <v>195</v>
      </c>
      <c r="B5" s="43">
        <v>3.322</v>
      </c>
      <c r="C5" s="43">
        <v>3.266</v>
      </c>
      <c r="D5" s="43">
        <v>3.253</v>
      </c>
      <c r="E5" s="43">
        <v>2.936</v>
      </c>
      <c r="F5" s="43">
        <v>3.191</v>
      </c>
      <c r="G5" s="43">
        <v>3.208</v>
      </c>
      <c r="H5" s="43">
        <v>3.142</v>
      </c>
      <c r="I5" s="43">
        <v>2.881</v>
      </c>
      <c r="J5" s="43">
        <v>3.216</v>
      </c>
      <c r="K5" s="43">
        <v>2.913</v>
      </c>
      <c r="L5" s="43">
        <v>2.89</v>
      </c>
      <c r="M5" s="43">
        <v>2.565</v>
      </c>
      <c r="N5" s="43">
        <v>3.105</v>
      </c>
      <c r="O5" s="43">
        <v>2.881</v>
      </c>
      <c r="Q5" s="50"/>
      <c r="R5" s="49">
        <f>(B5-MIN($B$2:$O$8)/(MAX($B$2:$O$8)-MIN($B$2:$O$8)))</f>
        <v>3.29786990732646</v>
      </c>
      <c r="S5" s="49">
        <f>(C5-MIN($B$2:$O$8)/(MAX($B$2:$O$8)-MIN($B$2:$O$8)))</f>
        <v>3.24186990732646</v>
      </c>
      <c r="T5" s="49">
        <f>(D5-MIN($B$2:$O$8)/(MAX($B$2:$O$8)-MIN($B$2:$O$8)))</f>
        <v>3.22886990732646</v>
      </c>
      <c r="U5" s="49">
        <f>(E5-MIN($B$2:$O$8)/(MAX($B$2:$O$8)-MIN($B$2:$O$8)))</f>
        <v>2.91186990732646</v>
      </c>
      <c r="V5" s="49">
        <f>(F5-MIN($B$2:$O$8)/(MAX($B$2:$O$8)-MIN($B$2:$O$8)))</f>
        <v>3.16686990732646</v>
      </c>
      <c r="W5" s="49">
        <f>(G5-MIN($B$2:$O$8)/(MAX($B$2:$O$8)-MIN($B$2:$O$8)))</f>
        <v>3.18386990732646</v>
      </c>
      <c r="X5" s="49">
        <f>(H5-MIN($B$2:$O$8)/(MAX($B$2:$O$8)-MIN($B$2:$O$8)))</f>
        <v>3.11786990732646</v>
      </c>
      <c r="Y5" s="49">
        <f>(I5-MIN($B$2:$O$8)/(MAX($B$2:$O$8)-MIN($B$2:$O$8)))</f>
        <v>2.85686990732646</v>
      </c>
      <c r="Z5" s="49">
        <f>(J5-MIN($B$2:$O$8)/(MAX($B$2:$O$8)-MIN($B$2:$O$8)))</f>
        <v>3.19186990732646</v>
      </c>
      <c r="AA5" s="49">
        <f>(K5-MIN($B$2:$O$8)/(MAX($B$2:$O$8)-MIN($B$2:$O$8)))</f>
        <v>2.88886990732646</v>
      </c>
      <c r="AB5" s="49">
        <f>(L5-MIN($B$2:$O$8)/(MAX($B$2:$O$8)-MIN($B$2:$O$8)))</f>
        <v>2.86586990732646</v>
      </c>
      <c r="AC5" s="49">
        <f>(M5-MIN($B$2:$O$8)/(MAX($B$2:$O$8)-MIN($B$2:$O$8)))</f>
        <v>2.54086990732646</v>
      </c>
      <c r="AD5" s="49">
        <f>(N5-MIN($B$2:$O$8)/(MAX($B$2:$O$8)-MIN($B$2:$O$8)))</f>
        <v>3.08086990732646</v>
      </c>
      <c r="AE5" s="49">
        <f>(O5-MIN($B$2:$O$8)/(MAX($B$2:$O$8)-MIN($B$2:$O$8)))</f>
        <v>2.85686990732646</v>
      </c>
      <c r="AF5" s="50"/>
      <c r="AG5" s="49">
        <f t="shared" ref="AG5:AT5" si="14">R5+0.0001</f>
        <v>3.29796990732646</v>
      </c>
      <c r="AH5" s="49">
        <f t="shared" si="14"/>
        <v>3.24196990732646</v>
      </c>
      <c r="AI5" s="49">
        <f t="shared" si="14"/>
        <v>3.22896990732646</v>
      </c>
      <c r="AJ5" s="49">
        <f t="shared" si="14"/>
        <v>2.91196990732646</v>
      </c>
      <c r="AK5" s="49">
        <f t="shared" si="14"/>
        <v>3.16696990732646</v>
      </c>
      <c r="AL5" s="49">
        <f t="shared" si="14"/>
        <v>3.18396990732646</v>
      </c>
      <c r="AM5" s="49">
        <f t="shared" si="14"/>
        <v>3.11796990732646</v>
      </c>
      <c r="AN5" s="49">
        <f t="shared" si="14"/>
        <v>2.85696990732646</v>
      </c>
      <c r="AO5" s="49">
        <f t="shared" si="14"/>
        <v>3.19196990732646</v>
      </c>
      <c r="AP5" s="49">
        <f t="shared" si="14"/>
        <v>2.88896990732646</v>
      </c>
      <c r="AQ5" s="49">
        <f t="shared" si="14"/>
        <v>2.86596990732646</v>
      </c>
      <c r="AR5" s="49">
        <f t="shared" si="14"/>
        <v>2.54096990732646</v>
      </c>
      <c r="AS5" s="49">
        <f t="shared" si="14"/>
        <v>3.08096990732646</v>
      </c>
      <c r="AT5" s="49">
        <f t="shared" si="14"/>
        <v>2.85696990732646</v>
      </c>
      <c r="AU5" s="49">
        <f t="shared" si="1"/>
        <v>42.4325787025704</v>
      </c>
      <c r="AV5" s="50"/>
      <c r="AW5" s="49">
        <f t="shared" ref="AW5:BJ5" si="15">AG5/$AU$9</f>
        <v>0.0125603908602179</v>
      </c>
      <c r="AX5" s="49">
        <f t="shared" si="15"/>
        <v>0.0123471136296982</v>
      </c>
      <c r="AY5" s="49">
        <f t="shared" si="15"/>
        <v>0.0122976028440418</v>
      </c>
      <c r="AZ5" s="49">
        <f t="shared" si="15"/>
        <v>0.0110903013784208</v>
      </c>
      <c r="BA5" s="49">
        <f t="shared" si="15"/>
        <v>0.0120614744816806</v>
      </c>
      <c r="BB5" s="49">
        <f t="shared" si="15"/>
        <v>0.0121262193552312</v>
      </c>
      <c r="BC5" s="49">
        <f t="shared" si="15"/>
        <v>0.0118748569049758</v>
      </c>
      <c r="BD5" s="49">
        <f t="shared" si="15"/>
        <v>0.0108808326698746</v>
      </c>
      <c r="BE5" s="49">
        <f t="shared" si="15"/>
        <v>0.0121566875310198</v>
      </c>
      <c r="BF5" s="49">
        <f t="shared" si="15"/>
        <v>0.0110027053730287</v>
      </c>
      <c r="BG5" s="49">
        <f t="shared" si="15"/>
        <v>0.0109151093676367</v>
      </c>
      <c r="BH5" s="49">
        <f t="shared" si="15"/>
        <v>0.00967733972622717</v>
      </c>
      <c r="BI5" s="49">
        <f t="shared" si="15"/>
        <v>0.0117339415919538</v>
      </c>
      <c r="BJ5" s="49">
        <f t="shared" si="15"/>
        <v>0.0108808326698746</v>
      </c>
      <c r="BK5" s="49"/>
      <c r="BL5" s="49">
        <f t="shared" ref="BL5:BY5" si="16">AW5*LN(AW5)</f>
        <v>-0.0549794307832978</v>
      </c>
      <c r="BM5" s="49">
        <f t="shared" si="16"/>
        <v>-0.0542573283519682</v>
      </c>
      <c r="BN5" s="49">
        <f t="shared" si="16"/>
        <v>-0.0540891728606772</v>
      </c>
      <c r="BO5" s="49">
        <f t="shared" si="16"/>
        <v>-0.0499250356229844</v>
      </c>
      <c r="BP5" s="49">
        <f t="shared" si="16"/>
        <v>-0.0532844442008857</v>
      </c>
      <c r="BQ5" s="49">
        <f t="shared" si="16"/>
        <v>-0.0535055518073256</v>
      </c>
      <c r="BR5" s="49">
        <f t="shared" si="16"/>
        <v>-0.0526451828657439</v>
      </c>
      <c r="BS5" s="49">
        <f t="shared" si="16"/>
        <v>-0.0491895515850021</v>
      </c>
      <c r="BT5" s="49">
        <f t="shared" si="16"/>
        <v>-0.0536094827170041</v>
      </c>
      <c r="BU5" s="49">
        <f t="shared" si="16"/>
        <v>-0.0496179552159603</v>
      </c>
      <c r="BV5" s="49">
        <f t="shared" si="16"/>
        <v>-0.0493101774221609</v>
      </c>
      <c r="BW5" s="49">
        <f t="shared" si="16"/>
        <v>-0.0448831942702044</v>
      </c>
      <c r="BX5" s="49">
        <f t="shared" si="16"/>
        <v>-0.0521605343886029</v>
      </c>
      <c r="BY5" s="49">
        <f t="shared" si="16"/>
        <v>-0.0491895515850021</v>
      </c>
      <c r="BZ5" s="49">
        <f t="shared" si="4"/>
        <v>-0.72064659367682</v>
      </c>
      <c r="CA5" s="49"/>
      <c r="CB5" s="49"/>
      <c r="CC5" s="50"/>
      <c r="CD5" s="49"/>
      <c r="CE5" s="49"/>
      <c r="CF5" s="49">
        <f t="shared" ref="CF5:CS5" si="17">AW5*$CD$9</f>
        <v>0.00245725538628274</v>
      </c>
      <c r="CG5" s="49">
        <f t="shared" si="17"/>
        <v>0.00241553083891008</v>
      </c>
      <c r="CH5" s="49">
        <f t="shared" si="17"/>
        <v>0.00240584478327</v>
      </c>
      <c r="CI5" s="49">
        <f t="shared" si="17"/>
        <v>0.00216965404189265</v>
      </c>
      <c r="CJ5" s="49">
        <f t="shared" si="17"/>
        <v>0.00235964974867885</v>
      </c>
      <c r="CK5" s="49">
        <f t="shared" si="17"/>
        <v>0.00237231612913126</v>
      </c>
      <c r="CL5" s="49">
        <f t="shared" si="17"/>
        <v>0.00232314076972778</v>
      </c>
      <c r="CM5" s="49">
        <f t="shared" si="17"/>
        <v>0.00212867457572308</v>
      </c>
      <c r="CN5" s="49">
        <f t="shared" si="17"/>
        <v>0.00237827677875593</v>
      </c>
      <c r="CO5" s="49">
        <f t="shared" si="17"/>
        <v>0.00215251717422174</v>
      </c>
      <c r="CP5" s="49">
        <f t="shared" si="17"/>
        <v>0.00213538030655083</v>
      </c>
      <c r="CQ5" s="49">
        <f t="shared" si="17"/>
        <v>0.00189322891554881</v>
      </c>
      <c r="CR5" s="49">
        <f t="shared" si="17"/>
        <v>0.0022955727652137</v>
      </c>
      <c r="CS5" s="49">
        <f t="shared" si="17"/>
        <v>0.00212867457572308</v>
      </c>
      <c r="CT5" s="59">
        <v>2017</v>
      </c>
    </row>
    <row r="6" ht="22.5" customHeight="1" spans="1:98">
      <c r="A6" s="43" t="s">
        <v>196</v>
      </c>
      <c r="B6" s="43">
        <v>1.728</v>
      </c>
      <c r="C6" s="43">
        <v>2.091</v>
      </c>
      <c r="D6" s="43">
        <v>1.901</v>
      </c>
      <c r="E6" s="43">
        <v>1.902</v>
      </c>
      <c r="F6" s="43">
        <v>2.024</v>
      </c>
      <c r="G6" s="43">
        <v>2.054</v>
      </c>
      <c r="H6" s="43">
        <v>1.839</v>
      </c>
      <c r="I6" s="43">
        <v>1.779</v>
      </c>
      <c r="J6" s="43">
        <v>1.831</v>
      </c>
      <c r="K6" s="43">
        <v>1.799</v>
      </c>
      <c r="L6" s="43">
        <v>1.634</v>
      </c>
      <c r="M6" s="43">
        <v>1.678</v>
      </c>
      <c r="N6" s="43">
        <v>1.862</v>
      </c>
      <c r="O6" s="43">
        <v>1.745</v>
      </c>
      <c r="Q6" s="50"/>
      <c r="R6" s="49">
        <f>(B6-MIN($B$2:$O$8)/(MAX($B$2:$O$8)-MIN($B$2:$O$8)))</f>
        <v>1.70386990732646</v>
      </c>
      <c r="S6" s="49">
        <f>(C6-MIN($B$2:$O$8)/(MAX($B$2:$O$8)-MIN($B$2:$O$8)))</f>
        <v>2.06686990732646</v>
      </c>
      <c r="T6" s="49">
        <f>(D6-MIN($B$2:$O$8)/(MAX($B$2:$O$8)-MIN($B$2:$O$8)))</f>
        <v>1.87686990732646</v>
      </c>
      <c r="U6" s="49">
        <f>(E6-MIN($B$2:$O$8)/(MAX($B$2:$O$8)-MIN($B$2:$O$8)))</f>
        <v>1.87786990732646</v>
      </c>
      <c r="V6" s="49">
        <f>(F6-MIN($B$2:$O$8)/(MAX($B$2:$O$8)-MIN($B$2:$O$8)))</f>
        <v>1.99986990732646</v>
      </c>
      <c r="W6" s="49">
        <f>(G6-MIN($B$2:$O$8)/(MAX($B$2:$O$8)-MIN($B$2:$O$8)))</f>
        <v>2.02986990732646</v>
      </c>
      <c r="X6" s="49">
        <f>(H6-MIN($B$2:$O$8)/(MAX($B$2:$O$8)-MIN($B$2:$O$8)))</f>
        <v>1.81486990732646</v>
      </c>
      <c r="Y6" s="49">
        <f>(I6-MIN($B$2:$O$8)/(MAX($B$2:$O$8)-MIN($B$2:$O$8)))</f>
        <v>1.75486990732646</v>
      </c>
      <c r="Z6" s="49">
        <f>(J6-MIN($B$2:$O$8)/(MAX($B$2:$O$8)-MIN($B$2:$O$8)))</f>
        <v>1.80686990732646</v>
      </c>
      <c r="AA6" s="49">
        <f>(K6-MIN($B$2:$O$8)/(MAX($B$2:$O$8)-MIN($B$2:$O$8)))</f>
        <v>1.77486990732646</v>
      </c>
      <c r="AB6" s="49">
        <f>(L6-MIN($B$2:$O$8)/(MAX($B$2:$O$8)-MIN($B$2:$O$8)))</f>
        <v>1.60986990732646</v>
      </c>
      <c r="AC6" s="49">
        <f>(M6-MIN($B$2:$O$8)/(MAX($B$2:$O$8)-MIN($B$2:$O$8)))</f>
        <v>1.65386990732646</v>
      </c>
      <c r="AD6" s="49">
        <f>(N6-MIN($B$2:$O$8)/(MAX($B$2:$O$8)-MIN($B$2:$O$8)))</f>
        <v>1.83786990732646</v>
      </c>
      <c r="AE6" s="49">
        <f>(O6-MIN($B$2:$O$8)/(MAX($B$2:$O$8)-MIN($B$2:$O$8)))</f>
        <v>1.72086990732646</v>
      </c>
      <c r="AF6" s="50"/>
      <c r="AG6" s="49">
        <f t="shared" ref="AG6:AT6" si="18">R6+0.0001</f>
        <v>1.70396990732646</v>
      </c>
      <c r="AH6" s="49">
        <f t="shared" si="18"/>
        <v>2.06696990732646</v>
      </c>
      <c r="AI6" s="49">
        <f t="shared" si="18"/>
        <v>1.87696990732646</v>
      </c>
      <c r="AJ6" s="49">
        <f t="shared" si="18"/>
        <v>1.87796990732646</v>
      </c>
      <c r="AK6" s="49">
        <f t="shared" si="18"/>
        <v>1.99996990732646</v>
      </c>
      <c r="AL6" s="49">
        <f t="shared" si="18"/>
        <v>2.02996990732646</v>
      </c>
      <c r="AM6" s="49">
        <f t="shared" si="18"/>
        <v>1.81496990732646</v>
      </c>
      <c r="AN6" s="49">
        <f t="shared" si="18"/>
        <v>1.75496990732646</v>
      </c>
      <c r="AO6" s="49">
        <f t="shared" si="18"/>
        <v>1.80696990732646</v>
      </c>
      <c r="AP6" s="49">
        <f t="shared" si="18"/>
        <v>1.77496990732646</v>
      </c>
      <c r="AQ6" s="49">
        <f t="shared" si="18"/>
        <v>1.60996990732646</v>
      </c>
      <c r="AR6" s="49">
        <f t="shared" si="18"/>
        <v>1.65396990732646</v>
      </c>
      <c r="AS6" s="49">
        <f t="shared" si="18"/>
        <v>1.83796990732646</v>
      </c>
      <c r="AT6" s="49">
        <f t="shared" si="18"/>
        <v>1.72096990732646</v>
      </c>
      <c r="AU6" s="49">
        <f t="shared" si="1"/>
        <v>25.5305787025704</v>
      </c>
      <c r="AV6" s="50"/>
      <c r="AW6" s="49">
        <f t="shared" ref="AW6:BJ6" si="19">AG6/$AU$9</f>
        <v>0.00648960683435098</v>
      </c>
      <c r="AX6" s="49">
        <f t="shared" si="19"/>
        <v>0.00787210031075607</v>
      </c>
      <c r="AY6" s="49">
        <f t="shared" si="19"/>
        <v>0.0071484811357782</v>
      </c>
      <c r="AZ6" s="49">
        <f t="shared" si="19"/>
        <v>0.00715228965775177</v>
      </c>
      <c r="BA6" s="49">
        <f t="shared" si="19"/>
        <v>0.00761692933852703</v>
      </c>
      <c r="BB6" s="49">
        <f t="shared" si="19"/>
        <v>0.00773118499773406</v>
      </c>
      <c r="BC6" s="49">
        <f t="shared" si="19"/>
        <v>0.006912352773417</v>
      </c>
      <c r="BD6" s="49">
        <f t="shared" si="19"/>
        <v>0.00668384145500293</v>
      </c>
      <c r="BE6" s="49">
        <f t="shared" si="19"/>
        <v>0.00688188459762846</v>
      </c>
      <c r="BF6" s="49">
        <f t="shared" si="19"/>
        <v>0.00676001189447429</v>
      </c>
      <c r="BG6" s="49">
        <f t="shared" si="19"/>
        <v>0.00613160576883561</v>
      </c>
      <c r="BH6" s="49">
        <f t="shared" si="19"/>
        <v>0.00629918073567259</v>
      </c>
      <c r="BI6" s="49">
        <f t="shared" si="19"/>
        <v>0.00699994877880906</v>
      </c>
      <c r="BJ6" s="49">
        <f t="shared" si="19"/>
        <v>0.00655435170790163</v>
      </c>
      <c r="BK6" s="49"/>
      <c r="BL6" s="49">
        <f t="shared" ref="BL6:BY6" si="20">AW6*LN(AW6)</f>
        <v>-0.0326917405208812</v>
      </c>
      <c r="BM6" s="49">
        <f t="shared" si="20"/>
        <v>-0.0381358418729526</v>
      </c>
      <c r="BN6" s="49">
        <f t="shared" si="20"/>
        <v>-0.0353196114313929</v>
      </c>
      <c r="BO6" s="49">
        <f t="shared" si="20"/>
        <v>-0.0353346192513174</v>
      </c>
      <c r="BP6" s="49">
        <f t="shared" si="20"/>
        <v>-0.0371506737801912</v>
      </c>
      <c r="BQ6" s="49">
        <f t="shared" si="20"/>
        <v>-0.0375928339350654</v>
      </c>
      <c r="BR6" s="49">
        <f t="shared" si="20"/>
        <v>-0.0343851201502042</v>
      </c>
      <c r="BS6" s="49">
        <f t="shared" si="20"/>
        <v>-0.033473095002217</v>
      </c>
      <c r="BT6" s="49">
        <f t="shared" si="20"/>
        <v>-0.0342639588073696</v>
      </c>
      <c r="BU6" s="49">
        <f t="shared" si="20"/>
        <v>-0.0337779584881685</v>
      </c>
      <c r="BV6" s="49">
        <f t="shared" si="20"/>
        <v>-0.0312362307503724</v>
      </c>
      <c r="BW6" s="49">
        <f t="shared" si="20"/>
        <v>-0.031920063397414</v>
      </c>
      <c r="BX6" s="49">
        <f t="shared" si="20"/>
        <v>-0.0347327129788745</v>
      </c>
      <c r="BY6" s="49">
        <f t="shared" si="20"/>
        <v>-0.0329528294992851</v>
      </c>
      <c r="BZ6" s="49">
        <f t="shared" si="4"/>
        <v>-0.482967289865706</v>
      </c>
      <c r="CA6" s="49"/>
      <c r="CB6" s="49"/>
      <c r="CC6" s="50"/>
      <c r="CD6" s="49"/>
      <c r="CE6" s="49"/>
      <c r="CF6" s="49">
        <f t="shared" ref="CF6:CS6" si="21">AW6*$CD$9</f>
        <v>0.00126959594856824</v>
      </c>
      <c r="CG6" s="49">
        <f t="shared" si="21"/>
        <v>0.00154006042528741</v>
      </c>
      <c r="CH6" s="49">
        <f t="shared" si="21"/>
        <v>0.00139849499670162</v>
      </c>
      <c r="CI6" s="49">
        <f t="shared" si="21"/>
        <v>0.0013992400779047</v>
      </c>
      <c r="CJ6" s="49">
        <f t="shared" si="21"/>
        <v>0.00149013998468084</v>
      </c>
      <c r="CK6" s="49">
        <f t="shared" si="21"/>
        <v>0.00151249242077334</v>
      </c>
      <c r="CL6" s="49">
        <f t="shared" si="21"/>
        <v>0.00135229996211046</v>
      </c>
      <c r="CM6" s="49">
        <f t="shared" si="21"/>
        <v>0.00130759508992548</v>
      </c>
      <c r="CN6" s="49">
        <f t="shared" si="21"/>
        <v>0.0013463393124858</v>
      </c>
      <c r="CO6" s="49">
        <f t="shared" si="21"/>
        <v>0.00132249671398714</v>
      </c>
      <c r="CP6" s="49">
        <f t="shared" si="21"/>
        <v>0.00119955831547842</v>
      </c>
      <c r="CQ6" s="49">
        <f t="shared" si="21"/>
        <v>0.00123234188841408</v>
      </c>
      <c r="CR6" s="49">
        <f t="shared" si="21"/>
        <v>0.00136943682978138</v>
      </c>
      <c r="CS6" s="49">
        <f t="shared" si="21"/>
        <v>0.00128226232902065</v>
      </c>
      <c r="CT6" s="59">
        <v>2017</v>
      </c>
    </row>
    <row r="7" ht="22.5" customHeight="1" spans="1:98">
      <c r="A7" s="43" t="s">
        <v>197</v>
      </c>
      <c r="B7" s="43">
        <v>3.322</v>
      </c>
      <c r="C7" s="43">
        <v>1.798</v>
      </c>
      <c r="D7" s="43">
        <v>1.442</v>
      </c>
      <c r="E7" s="43">
        <v>0.846</v>
      </c>
      <c r="F7" s="43">
        <v>0.643</v>
      </c>
      <c r="G7" s="43">
        <v>0.476</v>
      </c>
      <c r="H7" s="43">
        <v>0.528</v>
      </c>
      <c r="I7" s="43">
        <v>0.504</v>
      </c>
      <c r="J7" s="43">
        <v>1.056</v>
      </c>
      <c r="K7" s="43">
        <v>0.825</v>
      </c>
      <c r="L7" s="43">
        <v>0.309</v>
      </c>
      <c r="M7" s="43">
        <v>0.362</v>
      </c>
      <c r="N7" s="43">
        <v>0.276</v>
      </c>
      <c r="O7" s="43">
        <v>0.341</v>
      </c>
      <c r="Q7" s="50"/>
      <c r="R7" s="49">
        <f>(B7-MIN($B$2:$O$8)/(MAX($B$2:$O$8)-MIN($B$2:$O$8)))</f>
        <v>3.29786990732646</v>
      </c>
      <c r="S7" s="49">
        <f>(C7-MIN($B$2:$O$8)/(MAX($B$2:$O$8)-MIN($B$2:$O$8)))</f>
        <v>1.77386990732646</v>
      </c>
      <c r="T7" s="49">
        <f>(D7-MIN($B$2:$O$8)/(MAX($B$2:$O$8)-MIN($B$2:$O$8)))</f>
        <v>1.41786990732646</v>
      </c>
      <c r="U7" s="49">
        <f>(E7-MIN($B$2:$O$8)/(MAX($B$2:$O$8)-MIN($B$2:$O$8)))</f>
        <v>0.821869907326456</v>
      </c>
      <c r="V7" s="49">
        <f>(F7-MIN($B$2:$O$8)/(MAX($B$2:$O$8)-MIN($B$2:$O$8)))</f>
        <v>0.618869907326456</v>
      </c>
      <c r="W7" s="49">
        <f>(G7-MIN($B$2:$O$8)/(MAX($B$2:$O$8)-MIN($B$2:$O$8)))</f>
        <v>0.451869907326456</v>
      </c>
      <c r="X7" s="49">
        <f>(H7-MIN($B$2:$O$8)/(MAX($B$2:$O$8)-MIN($B$2:$O$8)))</f>
        <v>0.503869907326456</v>
      </c>
      <c r="Y7" s="49">
        <f>(I7-MIN($B$2:$O$8)/(MAX($B$2:$O$8)-MIN($B$2:$O$8)))</f>
        <v>0.479869907326456</v>
      </c>
      <c r="Z7" s="49">
        <f>(J7-MIN($B$2:$O$8)/(MAX($B$2:$O$8)-MIN($B$2:$O$8)))</f>
        <v>1.03186990732646</v>
      </c>
      <c r="AA7" s="49">
        <f>(K7-MIN($B$2:$O$8)/(MAX($B$2:$O$8)-MIN($B$2:$O$8)))</f>
        <v>0.800869907326456</v>
      </c>
      <c r="AB7" s="49">
        <f>(L7-MIN($B$2:$O$8)/(MAX($B$2:$O$8)-MIN($B$2:$O$8)))</f>
        <v>0.284869907326456</v>
      </c>
      <c r="AC7" s="49">
        <f>(M7-MIN($B$2:$O$8)/(MAX($B$2:$O$8)-MIN($B$2:$O$8)))</f>
        <v>0.337869907326456</v>
      </c>
      <c r="AD7" s="49">
        <f>(N7-MIN($B$2:$O$8)/(MAX($B$2:$O$8)-MIN($B$2:$O$8)))</f>
        <v>0.251869907326456</v>
      </c>
      <c r="AE7" s="49">
        <f>(O7-MIN($B$2:$O$8)/(MAX($B$2:$O$8)-MIN($B$2:$O$8)))</f>
        <v>0.316869907326456</v>
      </c>
      <c r="AF7" s="50"/>
      <c r="AG7" s="49">
        <f t="shared" ref="AG7:AT7" si="22">R7+0.0001</f>
        <v>3.29796990732646</v>
      </c>
      <c r="AH7" s="49">
        <f t="shared" si="22"/>
        <v>1.77396990732646</v>
      </c>
      <c r="AI7" s="49">
        <f t="shared" si="22"/>
        <v>1.41796990732646</v>
      </c>
      <c r="AJ7" s="49">
        <f t="shared" si="22"/>
        <v>0.821969907326456</v>
      </c>
      <c r="AK7" s="49">
        <f t="shared" si="22"/>
        <v>0.618969907326456</v>
      </c>
      <c r="AL7" s="49">
        <f t="shared" si="22"/>
        <v>0.451969907326456</v>
      </c>
      <c r="AM7" s="49">
        <f t="shared" si="22"/>
        <v>0.503969907326456</v>
      </c>
      <c r="AN7" s="49">
        <f t="shared" si="22"/>
        <v>0.479969907326456</v>
      </c>
      <c r="AO7" s="49">
        <f t="shared" si="22"/>
        <v>1.03196990732646</v>
      </c>
      <c r="AP7" s="49">
        <f t="shared" si="22"/>
        <v>0.800969907326456</v>
      </c>
      <c r="AQ7" s="49">
        <f t="shared" si="22"/>
        <v>0.284969907326456</v>
      </c>
      <c r="AR7" s="49">
        <f t="shared" si="22"/>
        <v>0.337969907326456</v>
      </c>
      <c r="AS7" s="49">
        <f t="shared" si="22"/>
        <v>0.251969907326456</v>
      </c>
      <c r="AT7" s="49">
        <f t="shared" si="22"/>
        <v>0.316969907326456</v>
      </c>
      <c r="AU7" s="49">
        <f t="shared" si="1"/>
        <v>12.3915787025704</v>
      </c>
      <c r="AV7" s="50"/>
      <c r="AW7" s="49">
        <f t="shared" ref="AW7:BJ7" si="23">AG7/$AU$9</f>
        <v>0.0125603908602179</v>
      </c>
      <c r="AX7" s="49">
        <f t="shared" si="23"/>
        <v>0.00675620337250072</v>
      </c>
      <c r="AY7" s="49">
        <f t="shared" si="23"/>
        <v>0.00540036954991061</v>
      </c>
      <c r="AZ7" s="49">
        <f t="shared" si="23"/>
        <v>0.00313049045366424</v>
      </c>
      <c r="BA7" s="49">
        <f t="shared" si="23"/>
        <v>0.00235736049302999</v>
      </c>
      <c r="BB7" s="49">
        <f t="shared" si="23"/>
        <v>0.00172133732344418</v>
      </c>
      <c r="BC7" s="49">
        <f t="shared" si="23"/>
        <v>0.0019193804660697</v>
      </c>
      <c r="BD7" s="49">
        <f t="shared" si="23"/>
        <v>0.00182797593870408</v>
      </c>
      <c r="BE7" s="49">
        <f t="shared" si="23"/>
        <v>0.00393028006811346</v>
      </c>
      <c r="BF7" s="49">
        <f t="shared" si="23"/>
        <v>0.00305051149221932</v>
      </c>
      <c r="BG7" s="49">
        <f t="shared" si="23"/>
        <v>0.00108531415385837</v>
      </c>
      <c r="BH7" s="49">
        <f t="shared" si="23"/>
        <v>0.00128716581845746</v>
      </c>
      <c r="BI7" s="49">
        <f t="shared" si="23"/>
        <v>0.000959632928730632</v>
      </c>
      <c r="BJ7" s="49">
        <f t="shared" si="23"/>
        <v>0.00120718685701253</v>
      </c>
      <c r="BK7" s="49"/>
      <c r="BL7" s="49">
        <f t="shared" ref="BL7:BY7" si="24">AW7*LN(AW7)</f>
        <v>-0.0549794307832978</v>
      </c>
      <c r="BM7" s="49">
        <f t="shared" si="24"/>
        <v>-0.0337627357787012</v>
      </c>
      <c r="BN7" s="49">
        <f t="shared" si="24"/>
        <v>-0.0281968841464322</v>
      </c>
      <c r="BO7" s="49">
        <f t="shared" si="24"/>
        <v>-0.0180521785369484</v>
      </c>
      <c r="BP7" s="49">
        <f t="shared" si="24"/>
        <v>-0.0142625324429523</v>
      </c>
      <c r="BQ7" s="49">
        <f t="shared" si="24"/>
        <v>-0.0109557160965193</v>
      </c>
      <c r="BR7" s="49">
        <f t="shared" si="24"/>
        <v>-0.0120071697612241</v>
      </c>
      <c r="BS7" s="49">
        <f t="shared" si="24"/>
        <v>-0.011524558335185</v>
      </c>
      <c r="BT7" s="49">
        <f t="shared" si="24"/>
        <v>-0.0217699965543214</v>
      </c>
      <c r="BU7" s="49">
        <f t="shared" si="24"/>
        <v>-0.0176699230912316</v>
      </c>
      <c r="BV7" s="49">
        <f t="shared" si="24"/>
        <v>-0.00740823046178025</v>
      </c>
      <c r="BW7" s="49">
        <f t="shared" si="24"/>
        <v>-0.00856649078380311</v>
      </c>
      <c r="BX7" s="49">
        <f t="shared" si="24"/>
        <v>-0.00666845056056486</v>
      </c>
      <c r="BY7" s="49">
        <f t="shared" si="24"/>
        <v>-0.00811164686174354</v>
      </c>
      <c r="BZ7" s="49">
        <f t="shared" si="4"/>
        <v>-0.253935944194705</v>
      </c>
      <c r="CA7" s="49"/>
      <c r="CB7" s="49"/>
      <c r="CC7" s="50"/>
      <c r="CD7" s="49"/>
      <c r="CE7" s="49"/>
      <c r="CF7" s="49">
        <f t="shared" ref="CF7:CS7" si="25">AW7*$CD$9</f>
        <v>0.00245725538628274</v>
      </c>
      <c r="CG7" s="49">
        <f t="shared" si="25"/>
        <v>0.00132175163278406</v>
      </c>
      <c r="CH7" s="49">
        <f t="shared" si="25"/>
        <v>0.00105650272448646</v>
      </c>
      <c r="CI7" s="49">
        <f t="shared" si="25"/>
        <v>0.00061243432744892</v>
      </c>
      <c r="CJ7" s="49">
        <f t="shared" si="25"/>
        <v>0.000461182843223046</v>
      </c>
      <c r="CK7" s="49">
        <f t="shared" si="25"/>
        <v>0.000336754282308164</v>
      </c>
      <c r="CL7" s="49">
        <f t="shared" si="25"/>
        <v>0.000375498504868487</v>
      </c>
      <c r="CM7" s="49">
        <f t="shared" si="25"/>
        <v>0.000357616555994492</v>
      </c>
      <c r="CN7" s="49">
        <f t="shared" si="25"/>
        <v>0.000768901380096377</v>
      </c>
      <c r="CO7" s="49">
        <f t="shared" si="25"/>
        <v>0.000596787622184175</v>
      </c>
      <c r="CP7" s="49">
        <f t="shared" si="25"/>
        <v>0.000212325721393282</v>
      </c>
      <c r="CQ7" s="49">
        <f t="shared" si="25"/>
        <v>0.000251815025156688</v>
      </c>
      <c r="CR7" s="49">
        <f t="shared" si="25"/>
        <v>0.000187738041691539</v>
      </c>
      <c r="CS7" s="49">
        <f t="shared" si="25"/>
        <v>0.000236168319891942</v>
      </c>
      <c r="CT7" s="59">
        <v>2017</v>
      </c>
    </row>
    <row r="8" ht="22.5" customHeight="1" spans="1:98">
      <c r="A8" s="43" t="s">
        <v>198</v>
      </c>
      <c r="B8" s="43">
        <v>6.463</v>
      </c>
      <c r="C8" s="43">
        <v>3.746</v>
      </c>
      <c r="D8" s="43">
        <v>4.347</v>
      </c>
      <c r="E8" s="43">
        <v>2.423</v>
      </c>
      <c r="F8" s="43">
        <v>1.575</v>
      </c>
      <c r="G8" s="43">
        <v>1.205</v>
      </c>
      <c r="H8" s="43">
        <v>2.059</v>
      </c>
      <c r="I8" s="43">
        <v>2.338</v>
      </c>
      <c r="J8" s="43">
        <v>3.516</v>
      </c>
      <c r="K8" s="43">
        <v>3.797</v>
      </c>
      <c r="L8" s="43">
        <v>1.816</v>
      </c>
      <c r="M8" s="43">
        <v>3.289</v>
      </c>
      <c r="N8" s="43">
        <v>1.782</v>
      </c>
      <c r="O8" s="43">
        <v>2.216</v>
      </c>
      <c r="Q8" s="50"/>
      <c r="R8" s="49">
        <f>(B8-MIN($B$2:$O$8)/(MAX($B$2:$O$8)-MIN($B$2:$O$8)))</f>
        <v>6.43886990732646</v>
      </c>
      <c r="S8" s="49">
        <f>(C8-MIN($B$2:$O$8)/(MAX($B$2:$O$8)-MIN($B$2:$O$8)))</f>
        <v>3.72186990732646</v>
      </c>
      <c r="T8" s="49">
        <f>(D8-MIN($B$2:$O$8)/(MAX($B$2:$O$8)-MIN($B$2:$O$8)))</f>
        <v>4.32286990732646</v>
      </c>
      <c r="U8" s="49">
        <f>(E8-MIN($B$2:$O$8)/(MAX($B$2:$O$8)-MIN($B$2:$O$8)))</f>
        <v>2.39886990732646</v>
      </c>
      <c r="V8" s="49">
        <f>(F8-MIN($B$2:$O$8)/(MAX($B$2:$O$8)-MIN($B$2:$O$8)))</f>
        <v>1.55086990732646</v>
      </c>
      <c r="W8" s="49">
        <f>(G8-MIN($B$2:$O$8)/(MAX($B$2:$O$8)-MIN($B$2:$O$8)))</f>
        <v>1.18086990732646</v>
      </c>
      <c r="X8" s="49">
        <f>(H8-MIN($B$2:$O$8)/(MAX($B$2:$O$8)-MIN($B$2:$O$8)))</f>
        <v>2.03486990732646</v>
      </c>
      <c r="Y8" s="49">
        <f>(I8-MIN($B$2:$O$8)/(MAX($B$2:$O$8)-MIN($B$2:$O$8)))</f>
        <v>2.31386990732646</v>
      </c>
      <c r="Z8" s="49">
        <f>(J8-MIN($B$2:$O$8)/(MAX($B$2:$O$8)-MIN($B$2:$O$8)))</f>
        <v>3.49186990732646</v>
      </c>
      <c r="AA8" s="49">
        <f>(K8-MIN($B$2:$O$8)/(MAX($B$2:$O$8)-MIN($B$2:$O$8)))</f>
        <v>3.77286990732646</v>
      </c>
      <c r="AB8" s="49">
        <f>(L8-MIN($B$2:$O$8)/(MAX($B$2:$O$8)-MIN($B$2:$O$8)))</f>
        <v>1.79186990732646</v>
      </c>
      <c r="AC8" s="49">
        <f>(M8-MIN($B$2:$O$8)/(MAX($B$2:$O$8)-MIN($B$2:$O$8)))</f>
        <v>3.26486990732646</v>
      </c>
      <c r="AD8" s="49">
        <f>(N8-MIN($B$2:$O$8)/(MAX($B$2:$O$8)-MIN($B$2:$O$8)))</f>
        <v>1.75786990732646</v>
      </c>
      <c r="AE8" s="49">
        <f>(O8-MIN($B$2:$O$8)/(MAX($B$2:$O$8)-MIN($B$2:$O$8)))</f>
        <v>2.19186990732646</v>
      </c>
      <c r="AF8" s="50"/>
      <c r="AG8" s="49">
        <f t="shared" ref="AG8:AT8" si="26">R8+0.0001</f>
        <v>6.43896990732646</v>
      </c>
      <c r="AH8" s="49">
        <f t="shared" si="26"/>
        <v>3.72196990732646</v>
      </c>
      <c r="AI8" s="49">
        <f t="shared" si="26"/>
        <v>4.32296990732646</v>
      </c>
      <c r="AJ8" s="49">
        <f t="shared" si="26"/>
        <v>2.39896990732646</v>
      </c>
      <c r="AK8" s="49">
        <f t="shared" si="26"/>
        <v>1.55096990732646</v>
      </c>
      <c r="AL8" s="49">
        <f t="shared" si="26"/>
        <v>1.18096990732646</v>
      </c>
      <c r="AM8" s="49">
        <f t="shared" si="26"/>
        <v>2.03496990732646</v>
      </c>
      <c r="AN8" s="49">
        <f t="shared" si="26"/>
        <v>2.31396990732646</v>
      </c>
      <c r="AO8" s="49">
        <f t="shared" si="26"/>
        <v>3.49196990732646</v>
      </c>
      <c r="AP8" s="49">
        <f t="shared" si="26"/>
        <v>3.77296990732646</v>
      </c>
      <c r="AQ8" s="49">
        <f t="shared" si="26"/>
        <v>1.79196990732646</v>
      </c>
      <c r="AR8" s="49">
        <f t="shared" si="26"/>
        <v>3.26496990732646</v>
      </c>
      <c r="AS8" s="49">
        <f t="shared" si="26"/>
        <v>1.75796990732646</v>
      </c>
      <c r="AT8" s="49">
        <f t="shared" si="26"/>
        <v>2.19196990732646</v>
      </c>
      <c r="AU8" s="49">
        <f t="shared" si="1"/>
        <v>40.2355787025704</v>
      </c>
      <c r="AV8" s="50"/>
      <c r="AW8" s="49">
        <f t="shared" ref="AW8:BJ8" si="27">AG8/$AU$9</f>
        <v>0.0245229583791942</v>
      </c>
      <c r="AX8" s="49">
        <f t="shared" si="27"/>
        <v>0.0141752041770107</v>
      </c>
      <c r="AY8" s="49">
        <f t="shared" si="27"/>
        <v>0.0164641258831249</v>
      </c>
      <c r="AZ8" s="49">
        <f t="shared" si="27"/>
        <v>0.00913652960598056</v>
      </c>
      <c r="BA8" s="49">
        <f t="shared" si="27"/>
        <v>0.00590690297239512</v>
      </c>
      <c r="BB8" s="49">
        <f t="shared" si="27"/>
        <v>0.00449774984217506</v>
      </c>
      <c r="BC8" s="49">
        <f t="shared" si="27"/>
        <v>0.0077502276076019</v>
      </c>
      <c r="BD8" s="49">
        <f t="shared" si="27"/>
        <v>0.0088128052382273</v>
      </c>
      <c r="BE8" s="49">
        <f t="shared" si="27"/>
        <v>0.0132992441230901</v>
      </c>
      <c r="BF8" s="49">
        <f t="shared" si="27"/>
        <v>0.0143694387976626</v>
      </c>
      <c r="BG8" s="49">
        <f t="shared" si="27"/>
        <v>0.00682475676802494</v>
      </c>
      <c r="BH8" s="49">
        <f t="shared" si="27"/>
        <v>0.0124347096350902</v>
      </c>
      <c r="BI8" s="49">
        <f t="shared" si="27"/>
        <v>0.00669526702092364</v>
      </c>
      <c r="BJ8" s="49">
        <f t="shared" si="27"/>
        <v>0.00834816555745204</v>
      </c>
      <c r="BK8" s="49"/>
      <c r="BL8" s="49">
        <f t="shared" ref="BL8:BY8" si="28">AW8*LN(AW8)</f>
        <v>-0.0909346983370784</v>
      </c>
      <c r="BM8" s="49">
        <f t="shared" si="28"/>
        <v>-0.0603333690664086</v>
      </c>
      <c r="BN8" s="49">
        <f t="shared" si="28"/>
        <v>-0.0676111093659998</v>
      </c>
      <c r="BO8" s="49">
        <f t="shared" si="28"/>
        <v>-0.0429003432325917</v>
      </c>
      <c r="BP8" s="49">
        <f t="shared" si="28"/>
        <v>-0.0303120618634939</v>
      </c>
      <c r="BQ8" s="49">
        <f t="shared" si="28"/>
        <v>-0.0243066409370085</v>
      </c>
      <c r="BR8" s="49">
        <f t="shared" si="28"/>
        <v>-0.0376663624522428</v>
      </c>
      <c r="BS8" s="49">
        <f t="shared" si="28"/>
        <v>-0.0416982239936434</v>
      </c>
      <c r="BT8" s="49">
        <f t="shared" si="28"/>
        <v>-0.0574533740157319</v>
      </c>
      <c r="BU8" s="49">
        <f t="shared" si="28"/>
        <v>-0.0609645229859494</v>
      </c>
      <c r="BV8" s="49">
        <f t="shared" si="28"/>
        <v>-0.0340364172413928</v>
      </c>
      <c r="BW8" s="49">
        <f t="shared" si="28"/>
        <v>-0.0545543483693866</v>
      </c>
      <c r="BX8" s="49">
        <f t="shared" si="28"/>
        <v>-0.0335188796232037</v>
      </c>
      <c r="BY8" s="49">
        <f t="shared" si="28"/>
        <v>-0.0399519282576923</v>
      </c>
      <c r="BZ8" s="49">
        <f t="shared" si="4"/>
        <v>-0.676242279741824</v>
      </c>
      <c r="CA8" s="49"/>
      <c r="CB8" s="49"/>
      <c r="CC8" s="50"/>
      <c r="CD8" s="49"/>
      <c r="CE8" s="49"/>
      <c r="CF8" s="49">
        <f t="shared" ref="CF8:CS8" si="29">AW8*$CD$9</f>
        <v>0.00479755544516683</v>
      </c>
      <c r="CG8" s="49">
        <f t="shared" si="29"/>
        <v>0.00277316981638998</v>
      </c>
      <c r="CH8" s="49">
        <f t="shared" si="29"/>
        <v>0.00322096361944294</v>
      </c>
      <c r="CI8" s="49">
        <f t="shared" si="29"/>
        <v>0.00178742738471101</v>
      </c>
      <c r="CJ8" s="49">
        <f t="shared" si="29"/>
        <v>0.00115559852449652</v>
      </c>
      <c r="CK8" s="49">
        <f t="shared" si="29"/>
        <v>0.000879918479355762</v>
      </c>
      <c r="CL8" s="49">
        <f t="shared" si="29"/>
        <v>0.00151621782678875</v>
      </c>
      <c r="CM8" s="49">
        <f t="shared" si="29"/>
        <v>0.00172409548244894</v>
      </c>
      <c r="CN8" s="49">
        <f t="shared" si="29"/>
        <v>0.00260180113968086</v>
      </c>
      <c r="CO8" s="49">
        <f t="shared" si="29"/>
        <v>0.00281116895774722</v>
      </c>
      <c r="CP8" s="49">
        <f t="shared" si="29"/>
        <v>0.00133516309443955</v>
      </c>
      <c r="CQ8" s="49">
        <f t="shared" si="29"/>
        <v>0.002432667706581</v>
      </c>
      <c r="CR8" s="49">
        <f t="shared" si="29"/>
        <v>0.00130983033353473</v>
      </c>
      <c r="CS8" s="49">
        <f t="shared" si="29"/>
        <v>0.0016331955756728</v>
      </c>
      <c r="CT8" s="59">
        <v>2017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262.569050917993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-4.34040825739718</v>
      </c>
      <c r="CA9" s="49">
        <f>-1/(LN(980))</f>
        <v>-0.145189454395455</v>
      </c>
      <c r="CB9" s="49">
        <f>BZ9*CA9</f>
        <v>0.630181506745024</v>
      </c>
      <c r="CC9" s="50">
        <f>1-CB9</f>
        <v>0.369818493254976</v>
      </c>
      <c r="CD9" s="49">
        <f>CC9/(CC9+CC14+CC19+CC24+CC30)</f>
        <v>0.195635264350372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3" t="s">
        <v>199</v>
      </c>
      <c r="B10" s="40">
        <v>7.569</v>
      </c>
      <c r="C10" s="40">
        <v>3.866</v>
      </c>
      <c r="D10" s="40">
        <v>5.341</v>
      </c>
      <c r="E10" s="40">
        <v>3.491</v>
      </c>
      <c r="F10" s="40">
        <v>1.754</v>
      </c>
      <c r="G10" s="40">
        <v>0.978</v>
      </c>
      <c r="H10" s="40">
        <v>4.109</v>
      </c>
      <c r="I10" s="40">
        <v>5.557</v>
      </c>
      <c r="J10" s="40">
        <v>7.242</v>
      </c>
      <c r="K10" s="40">
        <v>4.176</v>
      </c>
      <c r="L10" s="40">
        <v>2.435</v>
      </c>
      <c r="M10" s="40">
        <v>4.299</v>
      </c>
      <c r="N10" s="40">
        <v>2.681</v>
      </c>
      <c r="O10" s="40">
        <v>2.499</v>
      </c>
      <c r="Q10" s="50"/>
      <c r="R10" s="49">
        <f>(MAX($B$10:$O$13)-B10)/(MAX($B$10:$O$13)-MIN($B$10:$O$13))</f>
        <v>0.230668211664735</v>
      </c>
      <c r="S10" s="49">
        <f>(MAX($B$10:$O$13)-C10)/(MAX($B$10:$O$13)-MIN($B$10:$O$13))</f>
        <v>0.516724604094245</v>
      </c>
      <c r="T10" s="49">
        <f>(MAX($B$10:$O$13)-D10)/(MAX($B$10:$O$13)-MIN($B$10:$O$13))</f>
        <v>0.402780996523754</v>
      </c>
      <c r="U10" s="49">
        <f>(MAX($B$10:$O$13)-E10)/(MAX($B$10:$O$13)-MIN($B$10:$O$13))</f>
        <v>0.545693317883353</v>
      </c>
      <c r="V10" s="49">
        <f>(MAX($B$10:$O$13)-F10)/(MAX($B$10:$O$13)-MIN($B$10:$O$13))</f>
        <v>0.6798764001545</v>
      </c>
      <c r="W10" s="49">
        <f>(MAX($B$10:$O$13)-G10)/(MAX($B$10:$O$13)-MIN($B$10:$O$13))</f>
        <v>0.739822325222093</v>
      </c>
      <c r="X10" s="49">
        <f>(MAX($B$10:$O$13)-H10)/(MAX($B$10:$O$13)-MIN($B$10:$O$13))</f>
        <v>0.497952877558903</v>
      </c>
      <c r="Y10" s="49">
        <f>(MAX($B$10:$O$13)-I10)/(MAX($B$10:$O$13)-MIN($B$10:$O$13))</f>
        <v>0.386095017381228</v>
      </c>
      <c r="Z10" s="49">
        <f>(MAX($B$10:$O$13)-J10)/(MAX($B$10:$O$13)-MIN($B$10:$O$13))</f>
        <v>0.255928930088837</v>
      </c>
      <c r="AA10" s="49">
        <f>(MAX($B$10:$O$13)-K10)/(MAX($B$10:$O$13)-MIN($B$10:$O$13))</f>
        <v>0.492777134028582</v>
      </c>
      <c r="AB10" s="49">
        <f>(MAX($B$10:$O$13)-L10)/(MAX($B$10:$O$13)-MIN($B$10:$O$13))</f>
        <v>0.62726921591348</v>
      </c>
      <c r="AC10" s="49">
        <f>(MAX($B$10:$O$13)-M10)/(MAX($B$10:$O$13)-MIN($B$10:$O$13))</f>
        <v>0.483275395905755</v>
      </c>
      <c r="AD10" s="49">
        <f>(MAX($B$10:$O$13)-N10)/(MAX($B$10:$O$13)-MIN($B$10:$O$13))</f>
        <v>0.608265739667825</v>
      </c>
      <c r="AE10" s="49">
        <f>(MAX($B$10:$O$13)-O10)/(MAX($B$10:$O$13)-MIN($B$10:$O$13))</f>
        <v>0.622325222093472</v>
      </c>
      <c r="AF10" s="50"/>
      <c r="AG10" s="49">
        <f t="shared" ref="AG10:AT10" si="30">R10+0.0001</f>
        <v>0.230768211664735</v>
      </c>
      <c r="AH10" s="49">
        <f t="shared" si="30"/>
        <v>0.516824604094245</v>
      </c>
      <c r="AI10" s="49">
        <f t="shared" si="30"/>
        <v>0.402880996523754</v>
      </c>
      <c r="AJ10" s="49">
        <f t="shared" si="30"/>
        <v>0.545793317883353</v>
      </c>
      <c r="AK10" s="49">
        <f t="shared" si="30"/>
        <v>0.6799764001545</v>
      </c>
      <c r="AL10" s="49">
        <f t="shared" si="30"/>
        <v>0.739922325222093</v>
      </c>
      <c r="AM10" s="49">
        <f t="shared" si="30"/>
        <v>0.498052877558903</v>
      </c>
      <c r="AN10" s="49">
        <f t="shared" si="30"/>
        <v>0.386195017381228</v>
      </c>
      <c r="AO10" s="49">
        <f t="shared" si="30"/>
        <v>0.256028930088837</v>
      </c>
      <c r="AP10" s="49">
        <f t="shared" si="30"/>
        <v>0.492877134028582</v>
      </c>
      <c r="AQ10" s="49">
        <f t="shared" si="30"/>
        <v>0.62736921591348</v>
      </c>
      <c r="AR10" s="49">
        <f t="shared" si="30"/>
        <v>0.483375395905755</v>
      </c>
      <c r="AS10" s="49">
        <f t="shared" si="30"/>
        <v>0.608365739667825</v>
      </c>
      <c r="AT10" s="49">
        <f t="shared" si="30"/>
        <v>0.622425222093472</v>
      </c>
      <c r="AU10" s="49">
        <f>SUM(AG10:AT10)</f>
        <v>7.09085538818076</v>
      </c>
      <c r="AV10" s="50"/>
      <c r="AW10" s="49">
        <f t="shared" ref="AW10:BJ10" si="31">AG10/$AU$14</f>
        <v>0.00744436789432617</v>
      </c>
      <c r="AX10" s="49">
        <f t="shared" si="31"/>
        <v>0.0166722810822257</v>
      </c>
      <c r="AY10" s="49">
        <f t="shared" si="31"/>
        <v>0.0129965662693303</v>
      </c>
      <c r="AZ10" s="49">
        <f t="shared" si="31"/>
        <v>0.0176067848482161</v>
      </c>
      <c r="BA10" s="49">
        <f t="shared" si="31"/>
        <v>0.0219354062922835</v>
      </c>
      <c r="BB10" s="49">
        <f t="shared" si="31"/>
        <v>0.0238692060853729</v>
      </c>
      <c r="BC10" s="49">
        <f t="shared" si="31"/>
        <v>0.016066722641864</v>
      </c>
      <c r="BD10" s="49">
        <f t="shared" si="31"/>
        <v>0.0124582921001198</v>
      </c>
      <c r="BE10" s="49">
        <f t="shared" si="31"/>
        <v>0.00825925517826978</v>
      </c>
      <c r="BF10" s="49">
        <f t="shared" si="31"/>
        <v>0.015899757969007</v>
      </c>
      <c r="BG10" s="49">
        <f t="shared" si="31"/>
        <v>0.020238347453245</v>
      </c>
      <c r="BH10" s="49">
        <f t="shared" si="31"/>
        <v>0.0155932407337622</v>
      </c>
      <c r="BI10" s="49">
        <f t="shared" si="31"/>
        <v>0.0196253129827553</v>
      </c>
      <c r="BJ10" s="49">
        <f t="shared" si="31"/>
        <v>0.020078858810516</v>
      </c>
      <c r="BK10" s="49"/>
      <c r="BL10" s="49">
        <f t="shared" ref="BL10:BY10" si="32">AW10*LN(AW10)</f>
        <v>-0.0364796175292833</v>
      </c>
      <c r="BM10" s="49">
        <f t="shared" si="32"/>
        <v>-0.0682564480277466</v>
      </c>
      <c r="BN10" s="49">
        <f t="shared" si="32"/>
        <v>-0.0564449982310312</v>
      </c>
      <c r="BO10" s="49">
        <f t="shared" si="32"/>
        <v>-0.0711220958906049</v>
      </c>
      <c r="BP10" s="49">
        <f t="shared" si="32"/>
        <v>-0.0837856453197324</v>
      </c>
      <c r="BQ10" s="49">
        <f t="shared" si="32"/>
        <v>-0.0891554493829609</v>
      </c>
      <c r="BR10" s="49">
        <f t="shared" si="32"/>
        <v>-0.0663717125739956</v>
      </c>
      <c r="BS10" s="49">
        <f t="shared" si="32"/>
        <v>-0.0546342060456768</v>
      </c>
      <c r="BT10" s="49">
        <f t="shared" si="32"/>
        <v>-0.0396148638881946</v>
      </c>
      <c r="BU10" s="49">
        <f t="shared" si="32"/>
        <v>-0.065848074772362</v>
      </c>
      <c r="BV10" s="49">
        <f t="shared" si="32"/>
        <v>-0.0789331187464404</v>
      </c>
      <c r="BW10" s="49">
        <f t="shared" si="32"/>
        <v>-0.0648821920699138</v>
      </c>
      <c r="BX10" s="49">
        <f t="shared" si="32"/>
        <v>-0.0771458310101594</v>
      </c>
      <c r="BY10" s="49">
        <f t="shared" si="32"/>
        <v>-0.0784699435150977</v>
      </c>
      <c r="BZ10" s="49">
        <f>SUM(BL10:BY10)</f>
        <v>-0.9311441970032</v>
      </c>
      <c r="CA10" s="49"/>
      <c r="CB10" s="49"/>
      <c r="CC10" s="50"/>
      <c r="CD10" s="49"/>
      <c r="CE10" s="49"/>
      <c r="CF10" s="49">
        <f t="shared" ref="CF10:CS10" si="33">AW10*$CD$14</f>
        <v>0.00148447804239011</v>
      </c>
      <c r="CG10" s="49">
        <f t="shared" si="33"/>
        <v>0.00332461204691178</v>
      </c>
      <c r="CH10" s="49">
        <f t="shared" si="33"/>
        <v>0.00259163941481092</v>
      </c>
      <c r="CI10" s="49">
        <f t="shared" si="33"/>
        <v>0.00351096102117471</v>
      </c>
      <c r="CJ10" s="49">
        <f t="shared" si="33"/>
        <v>0.0043741294699606</v>
      </c>
      <c r="CK10" s="49">
        <f t="shared" si="33"/>
        <v>0.00475974761403535</v>
      </c>
      <c r="CL10" s="49">
        <f t="shared" si="33"/>
        <v>0.0032038579115894</v>
      </c>
      <c r="CM10" s="49">
        <f t="shared" si="33"/>
        <v>0.00248430240563548</v>
      </c>
      <c r="CN10" s="49">
        <f t="shared" si="33"/>
        <v>0.00164697434794738</v>
      </c>
      <c r="CO10" s="49">
        <f t="shared" si="33"/>
        <v>0.00317056356152109</v>
      </c>
      <c r="CP10" s="49">
        <f t="shared" si="33"/>
        <v>0.00403571973269912</v>
      </c>
      <c r="CQ10" s="49">
        <f t="shared" si="33"/>
        <v>0.00310944109796285</v>
      </c>
      <c r="CR10" s="49">
        <f t="shared" si="33"/>
        <v>0.00391347480558264</v>
      </c>
      <c r="CS10" s="49">
        <f t="shared" si="33"/>
        <v>0.00400391617442491</v>
      </c>
      <c r="CT10" s="59">
        <v>2017</v>
      </c>
    </row>
    <row r="11" ht="22.5" customHeight="1" spans="1:98">
      <c r="A11" s="43" t="s">
        <v>200</v>
      </c>
      <c r="B11" s="40">
        <v>6.82</v>
      </c>
      <c r="C11" s="40">
        <v>2.41</v>
      </c>
      <c r="D11" s="40">
        <v>0.22</v>
      </c>
      <c r="E11" s="40">
        <v>4.58</v>
      </c>
      <c r="F11" s="40">
        <v>6.19</v>
      </c>
      <c r="G11" s="40">
        <v>6.07</v>
      </c>
      <c r="H11" s="40">
        <v>4.38</v>
      </c>
      <c r="I11" s="40">
        <v>1.48</v>
      </c>
      <c r="J11" s="40">
        <v>9.58</v>
      </c>
      <c r="K11" s="40">
        <v>0.96</v>
      </c>
      <c r="L11" s="40">
        <v>4.16</v>
      </c>
      <c r="M11" s="40">
        <v>2.99</v>
      </c>
      <c r="N11" s="40">
        <v>-1.68</v>
      </c>
      <c r="O11" s="40">
        <v>-2.39</v>
      </c>
      <c r="Q11" s="50"/>
      <c r="R11" s="49">
        <f>(MAX($B$10:$O$13)-B11)/(MAX($B$10:$O$13)-MIN($B$10:$O$13))</f>
        <v>0.288528389339513</v>
      </c>
      <c r="S11" s="49">
        <f>(MAX($B$10:$O$13)-C11)/(MAX($B$10:$O$13)-MIN($B$10:$O$13))</f>
        <v>0.629200463499421</v>
      </c>
      <c r="T11" s="49">
        <f>(MAX($B$10:$O$13)-D11)/(MAX($B$10:$O$13)-MIN($B$10:$O$13))</f>
        <v>0.79837775202781</v>
      </c>
      <c r="U11" s="49">
        <f>(MAX($B$10:$O$13)-E11)/(MAX($B$10:$O$13)-MIN($B$10:$O$13))</f>
        <v>0.461568173039784</v>
      </c>
      <c r="V11" s="49">
        <f>(MAX($B$10:$O$13)-F11)/(MAX($B$10:$O$13)-MIN($B$10:$O$13))</f>
        <v>0.337195828505214</v>
      </c>
      <c r="W11" s="49">
        <f>(MAX($B$10:$O$13)-G11)/(MAX($B$10:$O$13)-MIN($B$10:$O$13))</f>
        <v>0.346465816917729</v>
      </c>
      <c r="X11" s="49">
        <f>(MAX($B$10:$O$13)-H11)/(MAX($B$10:$O$13)-MIN($B$10:$O$13))</f>
        <v>0.477018153727308</v>
      </c>
      <c r="Y11" s="49">
        <f>(MAX($B$10:$O$13)-I11)/(MAX($B$10:$O$13)-MIN($B$10:$O$13))</f>
        <v>0.701042873696408</v>
      </c>
      <c r="Z11" s="49">
        <f>(MAX($B$10:$O$13)-J11)/(MAX($B$10:$O$13)-MIN($B$10:$O$13))</f>
        <v>0.0753186558516802</v>
      </c>
      <c r="AA11" s="49">
        <f>(MAX($B$10:$O$13)-K11)/(MAX($B$10:$O$13)-MIN($B$10:$O$13))</f>
        <v>0.741212823483971</v>
      </c>
      <c r="AB11" s="49">
        <f>(MAX($B$10:$O$13)-L11)/(MAX($B$10:$O$13)-MIN($B$10:$O$13))</f>
        <v>0.494013132483584</v>
      </c>
      <c r="AC11" s="49">
        <f>(MAX($B$10:$O$13)-M11)/(MAX($B$10:$O$13)-MIN($B$10:$O$13))</f>
        <v>0.584395519505601</v>
      </c>
      <c r="AD11" s="49">
        <f>(MAX($B$10:$O$13)-N11)/(MAX($B$10:$O$13)-MIN($B$10:$O$13))</f>
        <v>0.945152568559289</v>
      </c>
      <c r="AE11" s="49">
        <f>(MAX($B$10:$O$13)-O11)/(MAX($B$10:$O$13)-MIN($B$10:$O$13))</f>
        <v>1</v>
      </c>
      <c r="AF11" s="50"/>
      <c r="AG11" s="49">
        <f t="shared" ref="AG11:AT11" si="34">R11+0.0001</f>
        <v>0.288628389339513</v>
      </c>
      <c r="AH11" s="49">
        <f t="shared" si="34"/>
        <v>0.629300463499421</v>
      </c>
      <c r="AI11" s="49">
        <f t="shared" si="34"/>
        <v>0.79847775202781</v>
      </c>
      <c r="AJ11" s="49">
        <f t="shared" si="34"/>
        <v>0.461668173039784</v>
      </c>
      <c r="AK11" s="49">
        <f t="shared" si="34"/>
        <v>0.337295828505214</v>
      </c>
      <c r="AL11" s="49">
        <f t="shared" si="34"/>
        <v>0.346565816917729</v>
      </c>
      <c r="AM11" s="49">
        <f t="shared" si="34"/>
        <v>0.477118153727308</v>
      </c>
      <c r="AN11" s="49">
        <f t="shared" si="34"/>
        <v>0.701142873696408</v>
      </c>
      <c r="AO11" s="49">
        <f t="shared" si="34"/>
        <v>0.0754186558516802</v>
      </c>
      <c r="AP11" s="49">
        <f t="shared" si="34"/>
        <v>0.741312823483971</v>
      </c>
      <c r="AQ11" s="49">
        <f t="shared" si="34"/>
        <v>0.494113132483584</v>
      </c>
      <c r="AR11" s="49">
        <f t="shared" si="34"/>
        <v>0.584495519505601</v>
      </c>
      <c r="AS11" s="49">
        <f t="shared" si="34"/>
        <v>0.945252568559289</v>
      </c>
      <c r="AT11" s="49">
        <f t="shared" si="34"/>
        <v>1.0001</v>
      </c>
      <c r="AU11" s="49">
        <f>SUM(AG11:AT11)</f>
        <v>7.88089015063731</v>
      </c>
      <c r="AV11" s="50"/>
      <c r="AW11" s="49">
        <f t="shared" ref="AW11:BJ11" si="35">AG11/$AU$14</f>
        <v>0.00931088341626427</v>
      </c>
      <c r="AX11" s="49">
        <f t="shared" si="35"/>
        <v>0.020300647704311</v>
      </c>
      <c r="AY11" s="49">
        <f t="shared" si="35"/>
        <v>0.0257581496976948</v>
      </c>
      <c r="AZ11" s="49">
        <f t="shared" si="35"/>
        <v>0.0148929859117801</v>
      </c>
      <c r="BA11" s="49">
        <f t="shared" si="35"/>
        <v>0.0108808497431281</v>
      </c>
      <c r="BB11" s="49">
        <f t="shared" si="35"/>
        <v>0.011179890948245</v>
      </c>
      <c r="BC11" s="49">
        <f t="shared" si="35"/>
        <v>0.0153913879203083</v>
      </c>
      <c r="BD11" s="49">
        <f t="shared" si="35"/>
        <v>0.0226182170439671</v>
      </c>
      <c r="BE11" s="49">
        <f t="shared" si="35"/>
        <v>0.00243293569857516</v>
      </c>
      <c r="BF11" s="49">
        <f t="shared" si="35"/>
        <v>0.0239140622661404</v>
      </c>
      <c r="BG11" s="49">
        <f t="shared" si="35"/>
        <v>0.0159396301296893</v>
      </c>
      <c r="BH11" s="49">
        <f t="shared" si="35"/>
        <v>0.0188552818795792</v>
      </c>
      <c r="BI11" s="49">
        <f t="shared" si="35"/>
        <v>0.0304929687787126</v>
      </c>
      <c r="BJ11" s="49">
        <f t="shared" si="35"/>
        <v>0.0322622959089877</v>
      </c>
      <c r="BK11" s="49"/>
      <c r="BL11" s="49">
        <f t="shared" ref="BL11:BY11" si="36">AW11*LN(AW11)</f>
        <v>-0.0435430101922199</v>
      </c>
      <c r="BM11" s="49">
        <f t="shared" si="36"/>
        <v>-0.0791137046526712</v>
      </c>
      <c r="BN11" s="49">
        <f t="shared" si="36"/>
        <v>-0.0942491781555747</v>
      </c>
      <c r="BO11" s="49">
        <f t="shared" si="36"/>
        <v>-0.0626527800018311</v>
      </c>
      <c r="BP11" s="49">
        <f t="shared" si="36"/>
        <v>-0.0491896116956889</v>
      </c>
      <c r="BQ11" s="49">
        <f t="shared" si="36"/>
        <v>-0.0502383891229479</v>
      </c>
      <c r="BR11" s="49">
        <f t="shared" si="36"/>
        <v>-0.0642428397744008</v>
      </c>
      <c r="BS11" s="49">
        <f t="shared" si="36"/>
        <v>-0.0857004160901636</v>
      </c>
      <c r="BT11" s="49">
        <f t="shared" si="36"/>
        <v>-0.0146430046076115</v>
      </c>
      <c r="BU11" s="49">
        <f t="shared" si="36"/>
        <v>-0.089278096366344</v>
      </c>
      <c r="BV11" s="49">
        <f t="shared" si="36"/>
        <v>-0.0659732812746433</v>
      </c>
      <c r="BW11" s="49">
        <f t="shared" si="36"/>
        <v>-0.0748736115863465</v>
      </c>
      <c r="BX11" s="49">
        <f t="shared" si="36"/>
        <v>-0.106428363406159</v>
      </c>
      <c r="BY11" s="49">
        <f t="shared" si="36"/>
        <v>-0.110784079668408</v>
      </c>
      <c r="BZ11" s="49">
        <f>SUM(BL11:BY11)</f>
        <v>-0.990910366595011</v>
      </c>
      <c r="CA11" s="49"/>
      <c r="CB11" s="49"/>
      <c r="CC11" s="50"/>
      <c r="CD11" s="49"/>
      <c r="CE11" s="49"/>
      <c r="CF11" s="49">
        <f t="shared" ref="CF11:CS11" si="37">AW11*$CD$14</f>
        <v>0.00185667906031793</v>
      </c>
      <c r="CG11" s="49">
        <f t="shared" si="37"/>
        <v>0.00404814299764998</v>
      </c>
      <c r="CH11" s="49">
        <f t="shared" si="37"/>
        <v>0.00513642100734549</v>
      </c>
      <c r="CI11" s="49">
        <f t="shared" si="37"/>
        <v>0.00296980359991516</v>
      </c>
      <c r="CJ11" s="49">
        <f t="shared" si="37"/>
        <v>0.00216974533707965</v>
      </c>
      <c r="CK11" s="49">
        <f t="shared" si="37"/>
        <v>0.00222937700884379</v>
      </c>
      <c r="CL11" s="49">
        <f t="shared" si="37"/>
        <v>0.00306918971952206</v>
      </c>
      <c r="CM11" s="49">
        <f t="shared" si="37"/>
        <v>0.00451028845382204</v>
      </c>
      <c r="CN11" s="49">
        <f t="shared" si="37"/>
        <v>0.000485150609742772</v>
      </c>
      <c r="CO11" s="49">
        <f t="shared" si="37"/>
        <v>0.00476869236479997</v>
      </c>
      <c r="CP11" s="49">
        <f t="shared" si="37"/>
        <v>0.00317851445108964</v>
      </c>
      <c r="CQ11" s="49">
        <f t="shared" si="37"/>
        <v>0.00375992325078998</v>
      </c>
      <c r="CR11" s="49">
        <f t="shared" si="37"/>
        <v>0.00608058914361099</v>
      </c>
      <c r="CS11" s="49">
        <f t="shared" si="37"/>
        <v>0.00643340986821548</v>
      </c>
      <c r="CT11" s="59">
        <v>2017</v>
      </c>
    </row>
    <row r="12" ht="22.5" customHeight="1" spans="1:98">
      <c r="A12" s="43" t="s">
        <v>201</v>
      </c>
      <c r="B12" s="40">
        <v>2.258</v>
      </c>
      <c r="C12" s="40">
        <v>1.137</v>
      </c>
      <c r="D12" s="40">
        <v>1.633</v>
      </c>
      <c r="E12" s="40">
        <v>0.995</v>
      </c>
      <c r="F12" s="40">
        <v>0.445</v>
      </c>
      <c r="G12" s="40">
        <v>0.253</v>
      </c>
      <c r="H12" s="40">
        <v>0.985</v>
      </c>
      <c r="I12" s="40">
        <v>1.568</v>
      </c>
      <c r="J12" s="40">
        <v>2.077</v>
      </c>
      <c r="K12" s="40">
        <v>1.116</v>
      </c>
      <c r="L12" s="40">
        <v>0.647</v>
      </c>
      <c r="M12" s="40">
        <v>1.252</v>
      </c>
      <c r="N12" s="40">
        <v>0.783</v>
      </c>
      <c r="O12" s="40">
        <v>0.708</v>
      </c>
      <c r="Q12" s="50"/>
      <c r="R12" s="49">
        <f>(MAX($B$10:$O$13)-B12)/(MAX($B$10:$O$13)-MIN($B$10:$O$13))</f>
        <v>0.640942448821939</v>
      </c>
      <c r="S12" s="49">
        <f>(MAX($B$10:$O$13)-C12)/(MAX($B$10:$O$13)-MIN($B$10:$O$13))</f>
        <v>0.727539590575512</v>
      </c>
      <c r="T12" s="49">
        <f>(MAX($B$10:$O$13)-D12)/(MAX($B$10:$O$13)-MIN($B$10:$O$13))</f>
        <v>0.689223638470452</v>
      </c>
      <c r="U12" s="49">
        <f>(MAX($B$10:$O$13)-E12)/(MAX($B$10:$O$13)-MIN($B$10:$O$13))</f>
        <v>0.738509076863654</v>
      </c>
      <c r="V12" s="49">
        <f>(MAX($B$10:$O$13)-F12)/(MAX($B$10:$O$13)-MIN($B$10:$O$13))</f>
        <v>0.780996523754345</v>
      </c>
      <c r="W12" s="49">
        <f>(MAX($B$10:$O$13)-G12)/(MAX($B$10:$O$13)-MIN($B$10:$O$13))</f>
        <v>0.795828505214368</v>
      </c>
      <c r="X12" s="49">
        <f>(MAX($B$10:$O$13)-H12)/(MAX($B$10:$O$13)-MIN($B$10:$O$13))</f>
        <v>0.73928157589803</v>
      </c>
      <c r="Y12" s="49">
        <f>(MAX($B$10:$O$13)-I12)/(MAX($B$10:$O$13)-MIN($B$10:$O$13))</f>
        <v>0.694244882193897</v>
      </c>
      <c r="Z12" s="49">
        <f>(MAX($B$10:$O$13)-J12)/(MAX($B$10:$O$13)-MIN($B$10:$O$13))</f>
        <v>0.654924681344148</v>
      </c>
      <c r="AA12" s="49">
        <f>(MAX($B$10:$O$13)-K12)/(MAX($B$10:$O$13)-MIN($B$10:$O$13))</f>
        <v>0.729161838547702</v>
      </c>
      <c r="AB12" s="49">
        <f>(MAX($B$10:$O$13)-L12)/(MAX($B$10:$O$13)-MIN($B$10:$O$13))</f>
        <v>0.765392043259946</v>
      </c>
      <c r="AC12" s="49">
        <f>(MAX($B$10:$O$13)-M12)/(MAX($B$10:$O$13)-MIN($B$10:$O$13))</f>
        <v>0.718655851680185</v>
      </c>
      <c r="AD12" s="49">
        <f>(MAX($B$10:$O$13)-N12)/(MAX($B$10:$O$13)-MIN($B$10:$O$13))</f>
        <v>0.75488605639243</v>
      </c>
      <c r="AE12" s="49">
        <f>(MAX($B$10:$O$13)-O12)/(MAX($B$10:$O$13)-MIN($B$10:$O$13))</f>
        <v>0.760679799150251</v>
      </c>
      <c r="AF12" s="50"/>
      <c r="AG12" s="49">
        <f t="shared" ref="AG12:AT12" si="38">R12+0.0001</f>
        <v>0.641042448821939</v>
      </c>
      <c r="AH12" s="49">
        <f t="shared" si="38"/>
        <v>0.727639590575512</v>
      </c>
      <c r="AI12" s="49">
        <f t="shared" si="38"/>
        <v>0.689323638470452</v>
      </c>
      <c r="AJ12" s="49">
        <f t="shared" si="38"/>
        <v>0.738609076863654</v>
      </c>
      <c r="AK12" s="49">
        <f t="shared" si="38"/>
        <v>0.781096523754345</v>
      </c>
      <c r="AL12" s="49">
        <f t="shared" si="38"/>
        <v>0.795928505214368</v>
      </c>
      <c r="AM12" s="49">
        <f t="shared" si="38"/>
        <v>0.73938157589803</v>
      </c>
      <c r="AN12" s="49">
        <f t="shared" si="38"/>
        <v>0.694344882193897</v>
      </c>
      <c r="AO12" s="49">
        <f t="shared" si="38"/>
        <v>0.655024681344148</v>
      </c>
      <c r="AP12" s="49">
        <f t="shared" si="38"/>
        <v>0.729261838547702</v>
      </c>
      <c r="AQ12" s="49">
        <f t="shared" si="38"/>
        <v>0.765492043259946</v>
      </c>
      <c r="AR12" s="49">
        <f t="shared" si="38"/>
        <v>0.718755851680185</v>
      </c>
      <c r="AS12" s="49">
        <f t="shared" si="38"/>
        <v>0.75498605639243</v>
      </c>
      <c r="AT12" s="49">
        <f t="shared" si="38"/>
        <v>0.760779799150251</v>
      </c>
      <c r="AU12" s="49">
        <f>SUM(AG12:AT12)</f>
        <v>10.1916665121669</v>
      </c>
      <c r="AV12" s="50"/>
      <c r="AW12" s="49">
        <f t="shared" ref="AW12:BJ12" si="39">AG12/$AU$14</f>
        <v>0.0206794332307924</v>
      </c>
      <c r="AX12" s="49">
        <f t="shared" si="39"/>
        <v>0.023472976488593</v>
      </c>
      <c r="AY12" s="49">
        <f t="shared" si="39"/>
        <v>0.0222369395074431</v>
      </c>
      <c r="AZ12" s="49">
        <f t="shared" si="39"/>
        <v>0.023826841914648</v>
      </c>
      <c r="BA12" s="49">
        <f t="shared" si="39"/>
        <v>0.0251974474381005</v>
      </c>
      <c r="BB12" s="49">
        <f t="shared" si="39"/>
        <v>0.0256759133662876</v>
      </c>
      <c r="BC12" s="49">
        <f t="shared" si="39"/>
        <v>0.0238517620150744</v>
      </c>
      <c r="BD12" s="49">
        <f t="shared" si="39"/>
        <v>0.0223989201602147</v>
      </c>
      <c r="BE12" s="49">
        <f t="shared" si="39"/>
        <v>0.0211304870485105</v>
      </c>
      <c r="BF12" s="49">
        <f t="shared" si="39"/>
        <v>0.0235253086994884</v>
      </c>
      <c r="BG12" s="49">
        <f t="shared" si="39"/>
        <v>0.0246940614094871</v>
      </c>
      <c r="BH12" s="49">
        <f t="shared" si="39"/>
        <v>0.0231863953336893</v>
      </c>
      <c r="BI12" s="49">
        <f t="shared" si="39"/>
        <v>0.0243551480436879</v>
      </c>
      <c r="BJ12" s="49">
        <f t="shared" si="39"/>
        <v>0.024542048796886</v>
      </c>
      <c r="BK12" s="49"/>
      <c r="BL12" s="49">
        <f t="shared" ref="BL12:BY12" si="40">AW12*LN(AW12)</f>
        <v>-0.0802075730798543</v>
      </c>
      <c r="BM12" s="49">
        <f t="shared" si="40"/>
        <v>-0.0880683885601516</v>
      </c>
      <c r="BN12" s="49">
        <f t="shared" si="40"/>
        <v>-0.0846338013526639</v>
      </c>
      <c r="BO12" s="49">
        <f t="shared" si="40"/>
        <v>-0.0890395387221708</v>
      </c>
      <c r="BP12" s="49">
        <f t="shared" si="40"/>
        <v>-0.0927521210472298</v>
      </c>
      <c r="BQ12" s="49">
        <f t="shared" si="40"/>
        <v>-0.0940303799890833</v>
      </c>
      <c r="BR12" s="49">
        <f t="shared" si="40"/>
        <v>-0.0891077305774671</v>
      </c>
      <c r="BS12" s="49">
        <f t="shared" si="40"/>
        <v>-0.0850877306032115</v>
      </c>
      <c r="BT12" s="49">
        <f t="shared" si="40"/>
        <v>-0.0815010999045026</v>
      </c>
      <c r="BU12" s="49">
        <f t="shared" si="40"/>
        <v>-0.088212343563702</v>
      </c>
      <c r="BV12" s="49">
        <f t="shared" si="40"/>
        <v>-0.0913974747110065</v>
      </c>
      <c r="BW12" s="49">
        <f t="shared" si="40"/>
        <v>-0.0872779877208317</v>
      </c>
      <c r="BX12" s="49">
        <f t="shared" si="40"/>
        <v>-0.090479668051873</v>
      </c>
      <c r="BY12" s="49">
        <f t="shared" si="40"/>
        <v>-0.0909863905375492</v>
      </c>
      <c r="BZ12" s="49">
        <f>SUM(BL12:BY12)</f>
        <v>-1.2327822284213</v>
      </c>
      <c r="CA12" s="49"/>
      <c r="CB12" s="49"/>
      <c r="CC12" s="50"/>
      <c r="CD12" s="49"/>
      <c r="CE12" s="49"/>
      <c r="CF12" s="49">
        <f t="shared" ref="CF12:CS12" si="41">AW12*$CD$14</f>
        <v>0.00412367644855122</v>
      </c>
      <c r="CG12" s="49">
        <f t="shared" si="41"/>
        <v>0.00468073564894787</v>
      </c>
      <c r="CH12" s="49">
        <f t="shared" si="41"/>
        <v>0.00443425807232277</v>
      </c>
      <c r="CI12" s="49">
        <f t="shared" si="41"/>
        <v>0.00475129979386877</v>
      </c>
      <c r="CJ12" s="49">
        <f t="shared" si="41"/>
        <v>0.00502461162278773</v>
      </c>
      <c r="CK12" s="49">
        <f t="shared" si="41"/>
        <v>0.00512002229761035</v>
      </c>
      <c r="CL12" s="49">
        <f t="shared" si="41"/>
        <v>0.00475626909984911</v>
      </c>
      <c r="CM12" s="49">
        <f t="shared" si="41"/>
        <v>0.00446655856119501</v>
      </c>
      <c r="CN12" s="49">
        <f t="shared" si="41"/>
        <v>0.00421362088679546</v>
      </c>
      <c r="CO12" s="49">
        <f t="shared" si="41"/>
        <v>0.00469117119150659</v>
      </c>
      <c r="CP12" s="49">
        <f t="shared" si="41"/>
        <v>0.00492423164198477</v>
      </c>
      <c r="CQ12" s="49">
        <f t="shared" si="41"/>
        <v>0.0046235886301739</v>
      </c>
      <c r="CR12" s="49">
        <f t="shared" si="41"/>
        <v>0.00485664908065208</v>
      </c>
      <c r="CS12" s="49">
        <f t="shared" si="41"/>
        <v>0.00489391887550466</v>
      </c>
      <c r="CT12" s="59">
        <v>2017</v>
      </c>
    </row>
    <row r="13" ht="22.5" customHeight="1" spans="1:98">
      <c r="A13" s="43" t="s">
        <v>202</v>
      </c>
      <c r="B13" s="40">
        <v>10.555</v>
      </c>
      <c r="C13" s="40">
        <v>5.071</v>
      </c>
      <c r="D13" s="40">
        <v>6.104</v>
      </c>
      <c r="E13" s="40">
        <v>4.805</v>
      </c>
      <c r="F13" s="40">
        <v>2.717</v>
      </c>
      <c r="G13" s="40">
        <v>1.529</v>
      </c>
      <c r="H13" s="40">
        <v>5.868</v>
      </c>
      <c r="I13" s="40">
        <v>8.101</v>
      </c>
      <c r="J13" s="40">
        <v>6.485</v>
      </c>
      <c r="K13" s="40">
        <v>5.739</v>
      </c>
      <c r="L13" s="40">
        <v>3.283</v>
      </c>
      <c r="M13" s="40">
        <v>6.019</v>
      </c>
      <c r="N13" s="40">
        <v>3.164</v>
      </c>
      <c r="O13" s="40">
        <v>2.806</v>
      </c>
      <c r="Q13" s="50"/>
      <c r="R13" s="49">
        <f>(MAX($B$10:$O$13)-B13)/(MAX($B$10:$O$13)-MIN($B$10:$O$13))</f>
        <v>0</v>
      </c>
      <c r="S13" s="49">
        <f>(MAX($B$10:$O$13)-C13)/(MAX($B$10:$O$13)-MIN($B$10:$O$13))</f>
        <v>0.423638470451912</v>
      </c>
      <c r="T13" s="49">
        <f>(MAX($B$10:$O$13)-D13)/(MAX($B$10:$O$13)-MIN($B$10:$O$13))</f>
        <v>0.34383932020085</v>
      </c>
      <c r="U13" s="49">
        <f>(MAX($B$10:$O$13)-E13)/(MAX($B$10:$O$13)-MIN($B$10:$O$13))</f>
        <v>0.444186944766319</v>
      </c>
      <c r="V13" s="49">
        <f>(MAX($B$10:$O$13)-F13)/(MAX($B$10:$O$13)-MIN($B$10:$O$13))</f>
        <v>0.605484743144071</v>
      </c>
      <c r="W13" s="49">
        <f>(MAX($B$10:$O$13)-G13)/(MAX($B$10:$O$13)-MIN($B$10:$O$13))</f>
        <v>0.697257628427964</v>
      </c>
      <c r="X13" s="49">
        <f>(MAX($B$10:$O$13)-H13)/(MAX($B$10:$O$13)-MIN($B$10:$O$13))</f>
        <v>0.362070297412128</v>
      </c>
      <c r="Y13" s="49">
        <f>(MAX($B$10:$O$13)-I13)/(MAX($B$10:$O$13)-MIN($B$10:$O$13))</f>
        <v>0.189571263035921</v>
      </c>
      <c r="Z13" s="49">
        <f>(MAX($B$10:$O$13)-J13)/(MAX($B$10:$O$13)-MIN($B$10:$O$13))</f>
        <v>0.314407106991116</v>
      </c>
      <c r="AA13" s="49">
        <f>(MAX($B$10:$O$13)-K13)/(MAX($B$10:$O$13)-MIN($B$10:$O$13))</f>
        <v>0.372035534955581</v>
      </c>
      <c r="AB13" s="49">
        <f>(MAX($B$10:$O$13)-L13)/(MAX($B$10:$O$13)-MIN($B$10:$O$13))</f>
        <v>0.561761297798378</v>
      </c>
      <c r="AC13" s="49">
        <f>(MAX($B$10:$O$13)-M13)/(MAX($B$10:$O$13)-MIN($B$10:$O$13))</f>
        <v>0.350405561993047</v>
      </c>
      <c r="AD13" s="49">
        <f>(MAX($B$10:$O$13)-N13)/(MAX($B$10:$O$13)-MIN($B$10:$O$13))</f>
        <v>0.570954036307455</v>
      </c>
      <c r="AE13" s="49">
        <f>(MAX($B$10:$O$13)-O13)/(MAX($B$10:$O$13)-MIN($B$10:$O$13))</f>
        <v>0.598609501738123</v>
      </c>
      <c r="AF13" s="50"/>
      <c r="AG13" s="49">
        <f t="shared" ref="AG13:AT13" si="42">R13+0.0001</f>
        <v>0.0001</v>
      </c>
      <c r="AH13" s="49">
        <f t="shared" si="42"/>
        <v>0.423738470451912</v>
      </c>
      <c r="AI13" s="49">
        <f t="shared" si="42"/>
        <v>0.34393932020085</v>
      </c>
      <c r="AJ13" s="49">
        <f t="shared" si="42"/>
        <v>0.444286944766319</v>
      </c>
      <c r="AK13" s="49">
        <f t="shared" si="42"/>
        <v>0.605584743144071</v>
      </c>
      <c r="AL13" s="49">
        <f t="shared" si="42"/>
        <v>0.697357628427964</v>
      </c>
      <c r="AM13" s="49">
        <f t="shared" si="42"/>
        <v>0.362170297412128</v>
      </c>
      <c r="AN13" s="49">
        <f t="shared" si="42"/>
        <v>0.189671263035921</v>
      </c>
      <c r="AO13" s="49">
        <f t="shared" si="42"/>
        <v>0.314507106991116</v>
      </c>
      <c r="AP13" s="49">
        <f t="shared" si="42"/>
        <v>0.372135534955581</v>
      </c>
      <c r="AQ13" s="49">
        <f t="shared" si="42"/>
        <v>0.561861297798378</v>
      </c>
      <c r="AR13" s="49">
        <f t="shared" si="42"/>
        <v>0.350505561993047</v>
      </c>
      <c r="AS13" s="49">
        <f t="shared" si="42"/>
        <v>0.571054036307455</v>
      </c>
      <c r="AT13" s="49">
        <f t="shared" si="42"/>
        <v>0.598709501738123</v>
      </c>
      <c r="AU13" s="49">
        <f>SUM(AG13:AT13)</f>
        <v>5.83562170722286</v>
      </c>
      <c r="AV13" s="50"/>
      <c r="AW13" s="49">
        <f t="shared" ref="AW13:BJ13" si="43">AG13/$AU$14</f>
        <v>3.22590700019875e-6</v>
      </c>
      <c r="AX13" s="49">
        <f t="shared" si="43"/>
        <v>0.0136694089808434</v>
      </c>
      <c r="AY13" s="49">
        <f t="shared" si="43"/>
        <v>0.0110951626067952</v>
      </c>
      <c r="AZ13" s="49">
        <f t="shared" si="43"/>
        <v>0.0143322836521859</v>
      </c>
      <c r="BA13" s="49">
        <f t="shared" si="43"/>
        <v>0.0195356006212202</v>
      </c>
      <c r="BB13" s="49">
        <f t="shared" si="43"/>
        <v>0.0224961085518777</v>
      </c>
      <c r="BC13" s="49">
        <f t="shared" si="43"/>
        <v>0.0116832769768585</v>
      </c>
      <c r="BD13" s="49">
        <f t="shared" si="43"/>
        <v>0.00611861855164117</v>
      </c>
      <c r="BE13" s="49">
        <f t="shared" si="43"/>
        <v>0.010145706780549</v>
      </c>
      <c r="BF13" s="49">
        <f t="shared" si="43"/>
        <v>0.0120047462723592</v>
      </c>
      <c r="BG13" s="49">
        <f t="shared" si="43"/>
        <v>0.0181251229370854</v>
      </c>
      <c r="BH13" s="49">
        <f t="shared" si="43"/>
        <v>0.0113069834604197</v>
      </c>
      <c r="BI13" s="49">
        <f t="shared" si="43"/>
        <v>0.0184216721321597</v>
      </c>
      <c r="BJ13" s="49">
        <f t="shared" si="43"/>
        <v>0.0193138117274252</v>
      </c>
      <c r="BK13" s="49"/>
      <c r="BL13" s="49">
        <f t="shared" ref="BL13:BY13" si="44">AW13*LN(AW13)</f>
        <v>-4.07893242915599e-5</v>
      </c>
      <c r="BM13" s="49">
        <f t="shared" si="44"/>
        <v>-0.0586772347842636</v>
      </c>
      <c r="BN13" s="49">
        <f t="shared" si="44"/>
        <v>-0.0499420570448139</v>
      </c>
      <c r="BO13" s="49">
        <f t="shared" si="44"/>
        <v>-0.0608439937151809</v>
      </c>
      <c r="BP13" s="49">
        <f t="shared" si="44"/>
        <v>-0.0768826845414497</v>
      </c>
      <c r="BQ13" s="49">
        <f t="shared" si="44"/>
        <v>-0.0853595253434424</v>
      </c>
      <c r="BR13" s="49">
        <f t="shared" si="44"/>
        <v>-0.0519858715909039</v>
      </c>
      <c r="BS13" s="49">
        <f t="shared" si="44"/>
        <v>-0.0311830434413663</v>
      </c>
      <c r="BT13" s="49">
        <f t="shared" si="44"/>
        <v>-0.0465759431961865</v>
      </c>
      <c r="BU13" s="49">
        <f t="shared" si="44"/>
        <v>-0.0530904283836625</v>
      </c>
      <c r="BV13" s="49">
        <f t="shared" si="44"/>
        <v>-0.0726900133902651</v>
      </c>
      <c r="BW13" s="49">
        <f t="shared" si="44"/>
        <v>-0.0506816847557173</v>
      </c>
      <c r="BX13" s="49">
        <f t="shared" si="44"/>
        <v>-0.0735803489509596</v>
      </c>
      <c r="BY13" s="49">
        <f t="shared" si="44"/>
        <v>-0.0762303557332601</v>
      </c>
      <c r="BZ13" s="49">
        <f>SUM(BL13:BY13)</f>
        <v>-0.787763974195763</v>
      </c>
      <c r="CA13" s="49"/>
      <c r="CB13" s="49"/>
      <c r="CC13" s="50"/>
      <c r="CD13" s="49"/>
      <c r="CE13" s="49"/>
      <c r="CF13" s="49">
        <f t="shared" ref="CF13:CS13" si="45">AW13*$CD$14</f>
        <v>6.43276659155632e-7</v>
      </c>
      <c r="CG13" s="49">
        <f t="shared" si="45"/>
        <v>0.00272581067628023</v>
      </c>
      <c r="CH13" s="49">
        <f t="shared" si="45"/>
        <v>0.00221248136851062</v>
      </c>
      <c r="CI13" s="49">
        <f t="shared" si="45"/>
        <v>0.0028579942153574</v>
      </c>
      <c r="CJ13" s="49">
        <f t="shared" si="45"/>
        <v>0.00389558530405339</v>
      </c>
      <c r="CK13" s="49">
        <f t="shared" si="45"/>
        <v>0.00448593885451836</v>
      </c>
      <c r="CL13" s="49">
        <f t="shared" si="45"/>
        <v>0.00232975698964675</v>
      </c>
      <c r="CM13" s="49">
        <f t="shared" si="45"/>
        <v>0.00122011096423576</v>
      </c>
      <c r="CN13" s="49">
        <f t="shared" si="45"/>
        <v>0.00202315081065948</v>
      </c>
      <c r="CO13" s="49">
        <f t="shared" si="45"/>
        <v>0.0023938610367932</v>
      </c>
      <c r="CP13" s="49">
        <f t="shared" si="45"/>
        <v>0.00361432258556588</v>
      </c>
      <c r="CQ13" s="49">
        <f t="shared" si="45"/>
        <v>0.00225472046934355</v>
      </c>
      <c r="CR13" s="49">
        <f t="shared" si="45"/>
        <v>0.00367345732673198</v>
      </c>
      <c r="CS13" s="49">
        <f t="shared" si="45"/>
        <v>0.00385135848082833</v>
      </c>
      <c r="CT13" s="59">
        <v>2017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30.9990337582078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-3.94260076621527</v>
      </c>
      <c r="CA14" s="49">
        <f>-1/(LN(560))</f>
        <v>-0.158029391597474</v>
      </c>
      <c r="CB14" s="49">
        <f>BZ14*CA14</f>
        <v>0.623046800396734</v>
      </c>
      <c r="CC14" s="50">
        <f>1-CB14</f>
        <v>0.376953199603266</v>
      </c>
      <c r="CD14" s="49">
        <f>CC14/(CC9+CC14+CC19+CC24+CC30)</f>
        <v>0.199409548730326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3" t="s">
        <v>203</v>
      </c>
      <c r="B15" s="40">
        <v>13.946</v>
      </c>
      <c r="C15" s="40">
        <v>13.117</v>
      </c>
      <c r="D15" s="40">
        <v>11.429</v>
      </c>
      <c r="E15" s="40">
        <v>13.766</v>
      </c>
      <c r="F15" s="40">
        <v>15.489</v>
      </c>
      <c r="G15" s="40">
        <v>15.636</v>
      </c>
      <c r="H15" s="40">
        <v>14.28</v>
      </c>
      <c r="I15" s="40">
        <v>14.578</v>
      </c>
      <c r="J15" s="40">
        <v>8.955</v>
      </c>
      <c r="K15" s="40">
        <v>13.744</v>
      </c>
      <c r="L15" s="40">
        <v>13.481</v>
      </c>
      <c r="M15" s="40">
        <v>14.002</v>
      </c>
      <c r="N15" s="40">
        <v>11.801</v>
      </c>
      <c r="O15" s="40">
        <v>11.227</v>
      </c>
      <c r="Q15" s="50"/>
      <c r="R15" s="49">
        <f>(B15-MIN($B$15:$O$18)/(MAX($B$15:$O$18)-MIN($B$15:$O$18)))</f>
        <v>13.8450258234112</v>
      </c>
      <c r="S15" s="49">
        <f>(C15-MIN($B$15:$O$18)/(MAX($B$15:$O$18)-MIN($B$15:$O$18)))</f>
        <v>13.0160258234112</v>
      </c>
      <c r="T15" s="49">
        <f>(D15-MIN($B$15:$O$18)/(MAX($B$15:$O$18)-MIN($B$15:$O$18)))</f>
        <v>11.3280258234112</v>
      </c>
      <c r="U15" s="49">
        <f>(E15-MIN($B$15:$O$18)/(MAX($B$15:$O$18)-MIN($B$15:$O$18)))</f>
        <v>13.6650258234112</v>
      </c>
      <c r="V15" s="49">
        <f>(F15-MIN($B$15:$O$18)/(MAX($B$15:$O$18)-MIN($B$15:$O$18)))</f>
        <v>15.3880258234112</v>
      </c>
      <c r="W15" s="49">
        <f>(G15-MIN($B$15:$O$18)/(MAX($B$15:$O$18)-MIN($B$15:$O$18)))</f>
        <v>15.5350258234112</v>
      </c>
      <c r="X15" s="49">
        <f>(H15-MIN($B$15:$O$18)/(MAX($B$15:$O$18)-MIN($B$15:$O$18)))</f>
        <v>14.1790258234112</v>
      </c>
      <c r="Y15" s="49">
        <f>(I15-MIN($B$15:$O$18)/(MAX($B$15:$O$18)-MIN($B$15:$O$18)))</f>
        <v>14.4770258234112</v>
      </c>
      <c r="Z15" s="49">
        <f>(J15-MIN($B$15:$O$18)/(MAX($B$15:$O$18)-MIN($B$15:$O$18)))</f>
        <v>8.85402582341117</v>
      </c>
      <c r="AA15" s="49">
        <f>(K15-MIN($B$15:$O$18)/(MAX($B$15:$O$18)-MIN($B$15:$O$18)))</f>
        <v>13.6430258234112</v>
      </c>
      <c r="AB15" s="49">
        <f>(L15-MIN($B$15:$O$18)/(MAX($B$15:$O$18)-MIN($B$15:$O$18)))</f>
        <v>13.3800258234112</v>
      </c>
      <c r="AC15" s="49">
        <f>(M15-MIN($B$15:$O$18)/(MAX($B$15:$O$18)-MIN($B$15:$O$18)))</f>
        <v>13.9010258234112</v>
      </c>
      <c r="AD15" s="49">
        <f>(N15-MIN($B$15:$O$18)/(MAX($B$15:$O$18)-MIN($B$15:$O$18)))</f>
        <v>11.7000258234112</v>
      </c>
      <c r="AE15" s="49">
        <f>(O15-MIN($B$15:$O$18)/(MAX($B$15:$O$18)-MIN($B$15:$O$18)))</f>
        <v>11.1260258234112</v>
      </c>
      <c r="AF15" s="50"/>
      <c r="AG15" s="49">
        <f t="shared" ref="AG15:AT15" si="46">R15+0.0001</f>
        <v>13.8451258234112</v>
      </c>
      <c r="AH15" s="49">
        <f t="shared" si="46"/>
        <v>13.0161258234112</v>
      </c>
      <c r="AI15" s="49">
        <f t="shared" si="46"/>
        <v>11.3281258234112</v>
      </c>
      <c r="AJ15" s="49">
        <f t="shared" si="46"/>
        <v>13.6651258234112</v>
      </c>
      <c r="AK15" s="49">
        <f t="shared" si="46"/>
        <v>15.3881258234112</v>
      </c>
      <c r="AL15" s="49">
        <f t="shared" si="46"/>
        <v>15.5351258234112</v>
      </c>
      <c r="AM15" s="49">
        <f t="shared" si="46"/>
        <v>14.1791258234112</v>
      </c>
      <c r="AN15" s="49">
        <f t="shared" si="46"/>
        <v>14.4771258234112</v>
      </c>
      <c r="AO15" s="49">
        <f t="shared" si="46"/>
        <v>8.85412582341116</v>
      </c>
      <c r="AP15" s="49">
        <f t="shared" si="46"/>
        <v>13.6431258234112</v>
      </c>
      <c r="AQ15" s="49">
        <f t="shared" si="46"/>
        <v>13.3801258234112</v>
      </c>
      <c r="AR15" s="49">
        <f t="shared" si="46"/>
        <v>13.9011258234112</v>
      </c>
      <c r="AS15" s="49">
        <f t="shared" si="46"/>
        <v>11.7001258234112</v>
      </c>
      <c r="AT15" s="49">
        <f t="shared" si="46"/>
        <v>11.1261258234112</v>
      </c>
      <c r="AU15" s="49">
        <f>SUM(AG15:AT15)</f>
        <v>184.038761527756</v>
      </c>
      <c r="AV15" s="50"/>
      <c r="AW15" s="49">
        <f t="shared" ref="AW15:BJ15" si="47">AG15/$AU$19</f>
        <v>0.00943249230042354</v>
      </c>
      <c r="AX15" s="49">
        <f t="shared" si="47"/>
        <v>0.00886770609213724</v>
      </c>
      <c r="AY15" s="49">
        <f t="shared" si="47"/>
        <v>0.00771769509142883</v>
      </c>
      <c r="AZ15" s="49">
        <f t="shared" si="47"/>
        <v>0.00930986079560866</v>
      </c>
      <c r="BA15" s="49">
        <f t="shared" si="47"/>
        <v>0.0104837168111422</v>
      </c>
      <c r="BB15" s="49">
        <f t="shared" si="47"/>
        <v>0.0105838658734077</v>
      </c>
      <c r="BC15" s="49">
        <f t="shared" si="47"/>
        <v>0.00966004187046892</v>
      </c>
      <c r="BD15" s="49">
        <f t="shared" si="47"/>
        <v>0.00986306513955133</v>
      </c>
      <c r="BE15" s="49">
        <f t="shared" si="47"/>
        <v>0.00603219318636212</v>
      </c>
      <c r="BF15" s="49">
        <f t="shared" si="47"/>
        <v>0.00929487250057573</v>
      </c>
      <c r="BG15" s="49">
        <f t="shared" si="47"/>
        <v>0.00911569424631844</v>
      </c>
      <c r="BH15" s="49">
        <f t="shared" si="47"/>
        <v>0.00947064432414372</v>
      </c>
      <c r="BI15" s="49">
        <f t="shared" si="47"/>
        <v>0.00797113353471291</v>
      </c>
      <c r="BJ15" s="49">
        <f t="shared" si="47"/>
        <v>0.00758007529158102</v>
      </c>
      <c r="BK15" s="49"/>
      <c r="BL15" s="49">
        <f t="shared" ref="BL15:BY15" si="48">AW15*LN(AW15)</f>
        <v>-0.0439893231979056</v>
      </c>
      <c r="BM15" s="49">
        <f t="shared" si="48"/>
        <v>-0.0419029185931472</v>
      </c>
      <c r="BN15" s="49">
        <f t="shared" si="48"/>
        <v>-0.0375407174887308</v>
      </c>
      <c r="BO15" s="49">
        <f t="shared" si="48"/>
        <v>-0.0435392503983038</v>
      </c>
      <c r="BP15" s="49">
        <f t="shared" si="48"/>
        <v>-0.0477840683891979</v>
      </c>
      <c r="BQ15" s="49">
        <f t="shared" si="48"/>
        <v>-0.048139915106122</v>
      </c>
      <c r="BR15" s="49">
        <f t="shared" si="48"/>
        <v>-0.044820249751555</v>
      </c>
      <c r="BS15" s="49">
        <f t="shared" si="48"/>
        <v>-0.045557086516747</v>
      </c>
      <c r="BT15" s="49">
        <f t="shared" si="48"/>
        <v>-0.0308283956659777</v>
      </c>
      <c r="BU15" s="49">
        <f t="shared" si="48"/>
        <v>-0.0434841311450465</v>
      </c>
      <c r="BV15" s="49">
        <f t="shared" si="48"/>
        <v>-0.0428233229139245</v>
      </c>
      <c r="BW15" s="49">
        <f t="shared" si="48"/>
        <v>-0.0441290197045053</v>
      </c>
      <c r="BX15" s="49">
        <f t="shared" si="48"/>
        <v>-0.0385159478705084</v>
      </c>
      <c r="BY15" s="49">
        <f t="shared" si="48"/>
        <v>-0.0370076872610753</v>
      </c>
      <c r="BZ15" s="49">
        <f>SUM(BL15:BY15)</f>
        <v>-0.590062034002747</v>
      </c>
      <c r="CA15" s="49"/>
      <c r="CB15" s="49"/>
      <c r="CC15" s="50"/>
      <c r="CD15" s="49"/>
      <c r="CE15" s="49"/>
      <c r="CF15" s="49">
        <f t="shared" ref="CF15:CS15" si="49">AW15*$CD$19</f>
        <v>0.00202386518458484</v>
      </c>
      <c r="CG15" s="49">
        <f t="shared" si="49"/>
        <v>0.00190268288119372</v>
      </c>
      <c r="CH15" s="49">
        <f t="shared" si="49"/>
        <v>0.00165593290758189</v>
      </c>
      <c r="CI15" s="49">
        <f t="shared" si="49"/>
        <v>0.00199755298360727</v>
      </c>
      <c r="CJ15" s="49">
        <f t="shared" si="49"/>
        <v>0.0022494192185203</v>
      </c>
      <c r="CK15" s="49">
        <f t="shared" si="49"/>
        <v>0.00227090751598531</v>
      </c>
      <c r="CL15" s="49">
        <f t="shared" si="49"/>
        <v>0.00207268893528765</v>
      </c>
      <c r="CM15" s="49">
        <f t="shared" si="49"/>
        <v>0.00211625024579496</v>
      </c>
      <c r="CN15" s="49">
        <f t="shared" si="49"/>
        <v>0.00129428632303469</v>
      </c>
      <c r="CO15" s="49">
        <f t="shared" si="49"/>
        <v>0.00199433704793224</v>
      </c>
      <c r="CP15" s="49">
        <f t="shared" si="49"/>
        <v>0.00195589199872613</v>
      </c>
      <c r="CQ15" s="49">
        <f t="shared" si="49"/>
        <v>0.00203205120266675</v>
      </c>
      <c r="CR15" s="49">
        <f t="shared" si="49"/>
        <v>0.00171031145626885</v>
      </c>
      <c r="CS15" s="49">
        <f t="shared" si="49"/>
        <v>0.00162640477092929</v>
      </c>
      <c r="CT15" s="59">
        <v>2017</v>
      </c>
    </row>
    <row r="16" ht="22.5" customHeight="1" spans="1:98">
      <c r="A16" s="43" t="s">
        <v>204</v>
      </c>
      <c r="B16" s="40">
        <v>20.16</v>
      </c>
      <c r="C16" s="40">
        <v>12.73</v>
      </c>
      <c r="D16" s="40">
        <v>14.47</v>
      </c>
      <c r="E16" s="40">
        <v>23.12</v>
      </c>
      <c r="F16" s="40">
        <v>23.83</v>
      </c>
      <c r="G16" s="40">
        <v>57.67</v>
      </c>
      <c r="H16" s="40">
        <v>27.43</v>
      </c>
      <c r="I16" s="40">
        <v>19.25</v>
      </c>
      <c r="J16" s="40">
        <v>18.49</v>
      </c>
      <c r="K16" s="40">
        <v>38.13</v>
      </c>
      <c r="L16" s="40">
        <v>17.21</v>
      </c>
      <c r="M16" s="40">
        <v>20.89</v>
      </c>
      <c r="N16" s="40">
        <v>11.26</v>
      </c>
      <c r="O16" s="40">
        <v>14.12</v>
      </c>
      <c r="Q16" s="50"/>
      <c r="R16" s="49">
        <f>(B16-MIN($B$15:$O$18)/(MAX($B$15:$O$18)-MIN($B$15:$O$18)))</f>
        <v>20.0590258234112</v>
      </c>
      <c r="S16" s="49">
        <f>(C16-MIN($B$15:$O$18)/(MAX($B$15:$O$18)-MIN($B$15:$O$18)))</f>
        <v>12.6290258234112</v>
      </c>
      <c r="T16" s="49">
        <f>(D16-MIN($B$15:$O$18)/(MAX($B$15:$O$18)-MIN($B$15:$O$18)))</f>
        <v>14.3690258234112</v>
      </c>
      <c r="U16" s="49">
        <f>(E16-MIN($B$15:$O$18)/(MAX($B$15:$O$18)-MIN($B$15:$O$18)))</f>
        <v>23.0190258234112</v>
      </c>
      <c r="V16" s="49">
        <f>(F16-MIN($B$15:$O$18)/(MAX($B$15:$O$18)-MIN($B$15:$O$18)))</f>
        <v>23.7290258234112</v>
      </c>
      <c r="W16" s="49">
        <f>(G16-MIN($B$15:$O$18)/(MAX($B$15:$O$18)-MIN($B$15:$O$18)))</f>
        <v>57.5690258234112</v>
      </c>
      <c r="X16" s="49">
        <f>(H16-MIN($B$15:$O$18)/(MAX($B$15:$O$18)-MIN($B$15:$O$18)))</f>
        <v>27.3290258234112</v>
      </c>
      <c r="Y16" s="49">
        <f>(I16-MIN($B$15:$O$18)/(MAX($B$15:$O$18)-MIN($B$15:$O$18)))</f>
        <v>19.1490258234112</v>
      </c>
      <c r="Z16" s="49">
        <f>(J16-MIN($B$15:$O$18)/(MAX($B$15:$O$18)-MIN($B$15:$O$18)))</f>
        <v>18.3890258234112</v>
      </c>
      <c r="AA16" s="49">
        <f>(K16-MIN($B$15:$O$18)/(MAX($B$15:$O$18)-MIN($B$15:$O$18)))</f>
        <v>38.0290258234112</v>
      </c>
      <c r="AB16" s="49">
        <f>(L16-MIN($B$15:$O$18)/(MAX($B$15:$O$18)-MIN($B$15:$O$18)))</f>
        <v>17.1090258234112</v>
      </c>
      <c r="AC16" s="49">
        <f>(M16-MIN($B$15:$O$18)/(MAX($B$15:$O$18)-MIN($B$15:$O$18)))</f>
        <v>20.7890258234112</v>
      </c>
      <c r="AD16" s="49">
        <f>(N16-MIN($B$15:$O$18)/(MAX($B$15:$O$18)-MIN($B$15:$O$18)))</f>
        <v>11.1590258234112</v>
      </c>
      <c r="AE16" s="49">
        <f>(O16-MIN($B$15:$O$18)/(MAX($B$15:$O$18)-MIN($B$15:$O$18)))</f>
        <v>14.0190258234112</v>
      </c>
      <c r="AF16" s="50"/>
      <c r="AG16" s="49">
        <f t="shared" ref="AG16:AT16" si="50">R16+0.0001</f>
        <v>20.0591258234112</v>
      </c>
      <c r="AH16" s="49">
        <f t="shared" si="50"/>
        <v>12.6291258234112</v>
      </c>
      <c r="AI16" s="49">
        <f t="shared" si="50"/>
        <v>14.3691258234112</v>
      </c>
      <c r="AJ16" s="49">
        <f t="shared" si="50"/>
        <v>23.0191258234112</v>
      </c>
      <c r="AK16" s="49">
        <f t="shared" si="50"/>
        <v>23.7291258234112</v>
      </c>
      <c r="AL16" s="49">
        <f t="shared" si="50"/>
        <v>57.5691258234112</v>
      </c>
      <c r="AM16" s="49">
        <f t="shared" si="50"/>
        <v>27.3291258234112</v>
      </c>
      <c r="AN16" s="49">
        <f t="shared" si="50"/>
        <v>19.1491258234112</v>
      </c>
      <c r="AO16" s="49">
        <f t="shared" si="50"/>
        <v>18.3891258234112</v>
      </c>
      <c r="AP16" s="49">
        <f t="shared" si="50"/>
        <v>38.0291258234112</v>
      </c>
      <c r="AQ16" s="49">
        <f t="shared" si="50"/>
        <v>17.1091258234112</v>
      </c>
      <c r="AR16" s="49">
        <f t="shared" si="50"/>
        <v>20.7891258234112</v>
      </c>
      <c r="AS16" s="49">
        <f t="shared" si="50"/>
        <v>11.1591258234112</v>
      </c>
      <c r="AT16" s="49">
        <f t="shared" si="50"/>
        <v>14.0191258234112</v>
      </c>
      <c r="AU16" s="49">
        <f>SUM(AG16:AT16)</f>
        <v>317.347761527756</v>
      </c>
      <c r="AV16" s="50"/>
      <c r="AW16" s="49">
        <f t="shared" ref="AW16:BJ16" si="51">AG16/$AU$19</f>
        <v>0.0136660043610883</v>
      </c>
      <c r="AX16" s="49">
        <f t="shared" si="51"/>
        <v>0.00860404835678525</v>
      </c>
      <c r="AY16" s="49">
        <f t="shared" si="51"/>
        <v>0.0097894862366624</v>
      </c>
      <c r="AZ16" s="49">
        <f t="shared" si="51"/>
        <v>0.0156826113291552</v>
      </c>
      <c r="BA16" s="49">
        <f t="shared" si="51"/>
        <v>0.0161663244870361</v>
      </c>
      <c r="BB16" s="49">
        <f t="shared" si="51"/>
        <v>0.0392210473922331</v>
      </c>
      <c r="BC16" s="49">
        <f t="shared" si="51"/>
        <v>0.0186189545833336</v>
      </c>
      <c r="BD16" s="49">
        <f t="shared" si="51"/>
        <v>0.0130460339756353</v>
      </c>
      <c r="BE16" s="49">
        <f t="shared" si="51"/>
        <v>0.0125282565108613</v>
      </c>
      <c r="BF16" s="49">
        <f t="shared" si="51"/>
        <v>0.0259087162584403</v>
      </c>
      <c r="BG16" s="49">
        <f t="shared" si="51"/>
        <v>0.0116562102544</v>
      </c>
      <c r="BH16" s="49">
        <f t="shared" si="51"/>
        <v>0.0141633432417264</v>
      </c>
      <c r="BI16" s="49">
        <f t="shared" si="51"/>
        <v>0.00760255773413042</v>
      </c>
      <c r="BJ16" s="49">
        <f t="shared" si="51"/>
        <v>0.00955103608841125</v>
      </c>
      <c r="BK16" s="49"/>
      <c r="BL16" s="49">
        <f t="shared" ref="BL16:BY16" si="52">AW16*LN(AW16)</f>
        <v>-0.0586660243267173</v>
      </c>
      <c r="BM16" s="49">
        <f t="shared" si="52"/>
        <v>-0.0409167450985579</v>
      </c>
      <c r="BN16" s="49">
        <f t="shared" si="52"/>
        <v>-0.0452905324000102</v>
      </c>
      <c r="BO16" s="49">
        <f t="shared" si="52"/>
        <v>-0.0651644295507815</v>
      </c>
      <c r="BP16" s="49">
        <f t="shared" si="52"/>
        <v>-0.0666832583624392</v>
      </c>
      <c r="BQ16" s="49">
        <f t="shared" si="52"/>
        <v>-0.127018999576382</v>
      </c>
      <c r="BR16" s="49">
        <f t="shared" si="52"/>
        <v>-0.074170004862978</v>
      </c>
      <c r="BS16" s="49">
        <f t="shared" si="52"/>
        <v>-0.0566102782172663</v>
      </c>
      <c r="BT16" s="49">
        <f t="shared" si="52"/>
        <v>-0.054870865292581</v>
      </c>
      <c r="BU16" s="49">
        <f t="shared" si="52"/>
        <v>-0.094649096068737</v>
      </c>
      <c r="BV16" s="49">
        <f t="shared" si="52"/>
        <v>-0.05189247093526</v>
      </c>
      <c r="BW16" s="49">
        <f t="shared" si="52"/>
        <v>-0.0602947418014833</v>
      </c>
      <c r="BX16" s="49">
        <f t="shared" si="52"/>
        <v>-0.0370949360138137</v>
      </c>
      <c r="BY16" s="49">
        <f t="shared" si="52"/>
        <v>-0.044422877813315</v>
      </c>
      <c r="BZ16" s="49">
        <f>SUM(BL16:BY16)</f>
        <v>-0.877745260320322</v>
      </c>
      <c r="CA16" s="49"/>
      <c r="CB16" s="49"/>
      <c r="CC16" s="50"/>
      <c r="CD16" s="49"/>
      <c r="CE16" s="49"/>
      <c r="CF16" s="49">
        <f t="shared" ref="CF16:CS16" si="53">AW16*$CD$19</f>
        <v>0.00293222083388811</v>
      </c>
      <c r="CG16" s="49">
        <f t="shared" si="53"/>
        <v>0.00184611164909195</v>
      </c>
      <c r="CH16" s="49">
        <f t="shared" si="53"/>
        <v>0.00210046292520842</v>
      </c>
      <c r="CI16" s="49">
        <f t="shared" si="53"/>
        <v>0.00336491036107474</v>
      </c>
      <c r="CJ16" s="49">
        <f t="shared" si="53"/>
        <v>0.0034686973760418</v>
      </c>
      <c r="CK16" s="49">
        <f t="shared" si="53"/>
        <v>0.00841539115982404</v>
      </c>
      <c r="CL16" s="49">
        <f t="shared" si="53"/>
        <v>0.0039949413955931</v>
      </c>
      <c r="CM16" s="49">
        <f t="shared" si="53"/>
        <v>0.00279919804005709</v>
      </c>
      <c r="CN16" s="49">
        <f t="shared" si="53"/>
        <v>0.00268810208037404</v>
      </c>
      <c r="CO16" s="49">
        <f t="shared" si="53"/>
        <v>0.00555905556481503</v>
      </c>
      <c r="CP16" s="49">
        <f t="shared" si="53"/>
        <v>0.00250099309564469</v>
      </c>
      <c r="CQ16" s="49">
        <f t="shared" si="53"/>
        <v>0.00303893142674157</v>
      </c>
      <c r="CR16" s="49">
        <f t="shared" si="53"/>
        <v>0.00163122867444184</v>
      </c>
      <c r="CS16" s="49">
        <f t="shared" si="53"/>
        <v>0.00204930031219649</v>
      </c>
      <c r="CT16" s="59">
        <v>2017</v>
      </c>
    </row>
    <row r="17" ht="22.5" customHeight="1" spans="1:98">
      <c r="A17" s="43" t="s">
        <v>205</v>
      </c>
      <c r="B17" s="40">
        <v>11.1</v>
      </c>
      <c r="C17" s="40">
        <v>13.95</v>
      </c>
      <c r="D17" s="40">
        <v>12.69</v>
      </c>
      <c r="E17" s="40">
        <v>10.35</v>
      </c>
      <c r="F17" s="40">
        <v>10.5</v>
      </c>
      <c r="G17" s="40">
        <v>10.86</v>
      </c>
      <c r="H17" s="40">
        <v>8.51</v>
      </c>
      <c r="I17" s="40">
        <v>6.53</v>
      </c>
      <c r="J17" s="40">
        <v>13.17</v>
      </c>
      <c r="K17" s="40">
        <v>12.19</v>
      </c>
      <c r="L17" s="40">
        <v>9.77</v>
      </c>
      <c r="M17" s="40">
        <v>10.17</v>
      </c>
      <c r="N17" s="40">
        <v>9.85</v>
      </c>
      <c r="O17" s="40">
        <v>12.3</v>
      </c>
      <c r="Q17" s="50"/>
      <c r="R17" s="49">
        <f>(B17-MIN($B$15:$O$18)/(MAX($B$15:$O$18)-MIN($B$15:$O$18)))</f>
        <v>10.9990258234112</v>
      </c>
      <c r="S17" s="49">
        <f>(C17-MIN($B$15:$O$18)/(MAX($B$15:$O$18)-MIN($B$15:$O$18)))</f>
        <v>13.8490258234112</v>
      </c>
      <c r="T17" s="49">
        <f>(D17-MIN($B$15:$O$18)/(MAX($B$15:$O$18)-MIN($B$15:$O$18)))</f>
        <v>12.5890258234112</v>
      </c>
      <c r="U17" s="49">
        <f>(E17-MIN($B$15:$O$18)/(MAX($B$15:$O$18)-MIN($B$15:$O$18)))</f>
        <v>10.2490258234112</v>
      </c>
      <c r="V17" s="49">
        <f>(F17-MIN($B$15:$O$18)/(MAX($B$15:$O$18)-MIN($B$15:$O$18)))</f>
        <v>10.3990258234112</v>
      </c>
      <c r="W17" s="49">
        <f>(G17-MIN($B$15:$O$18)/(MAX($B$15:$O$18)-MIN($B$15:$O$18)))</f>
        <v>10.7590258234112</v>
      </c>
      <c r="X17" s="49">
        <f>(H17-MIN($B$15:$O$18)/(MAX($B$15:$O$18)-MIN($B$15:$O$18)))</f>
        <v>8.40902582341116</v>
      </c>
      <c r="Y17" s="49">
        <f>(I17-MIN($B$15:$O$18)/(MAX($B$15:$O$18)-MIN($B$15:$O$18)))</f>
        <v>6.42902582341116</v>
      </c>
      <c r="Z17" s="49">
        <f>(J17-MIN($B$15:$O$18)/(MAX($B$15:$O$18)-MIN($B$15:$O$18)))</f>
        <v>13.0690258234112</v>
      </c>
      <c r="AA17" s="49">
        <f>(K17-MIN($B$15:$O$18)/(MAX($B$15:$O$18)-MIN($B$15:$O$18)))</f>
        <v>12.0890258234112</v>
      </c>
      <c r="AB17" s="49">
        <f>(L17-MIN($B$15:$O$18)/(MAX($B$15:$O$18)-MIN($B$15:$O$18)))</f>
        <v>9.66902582341116</v>
      </c>
      <c r="AC17" s="49">
        <f>(M17-MIN($B$15:$O$18)/(MAX($B$15:$O$18)-MIN($B$15:$O$18)))</f>
        <v>10.0690258234112</v>
      </c>
      <c r="AD17" s="49">
        <f>(N17-MIN($B$15:$O$18)/(MAX($B$15:$O$18)-MIN($B$15:$O$18)))</f>
        <v>9.74902582341116</v>
      </c>
      <c r="AE17" s="49">
        <f>(O17-MIN($B$15:$O$18)/(MAX($B$15:$O$18)-MIN($B$15:$O$18)))</f>
        <v>12.1990258234112</v>
      </c>
      <c r="AF17" s="50"/>
      <c r="AG17" s="49">
        <f t="shared" ref="AG17:AT17" si="54">R17+0.0001</f>
        <v>10.9991258234112</v>
      </c>
      <c r="AH17" s="49">
        <f t="shared" si="54"/>
        <v>13.8491258234112</v>
      </c>
      <c r="AI17" s="49">
        <f t="shared" si="54"/>
        <v>12.5891258234112</v>
      </c>
      <c r="AJ17" s="49">
        <f t="shared" si="54"/>
        <v>10.2491258234112</v>
      </c>
      <c r="AK17" s="49">
        <f t="shared" si="54"/>
        <v>10.3991258234112</v>
      </c>
      <c r="AL17" s="49">
        <f t="shared" si="54"/>
        <v>10.7591258234112</v>
      </c>
      <c r="AM17" s="49">
        <f t="shared" si="54"/>
        <v>8.40912582341116</v>
      </c>
      <c r="AN17" s="49">
        <f t="shared" si="54"/>
        <v>6.42912582341116</v>
      </c>
      <c r="AO17" s="49">
        <f t="shared" si="54"/>
        <v>13.0691258234112</v>
      </c>
      <c r="AP17" s="49">
        <f t="shared" si="54"/>
        <v>12.0891258234112</v>
      </c>
      <c r="AQ17" s="49">
        <f t="shared" si="54"/>
        <v>9.66912582341116</v>
      </c>
      <c r="AR17" s="49">
        <f t="shared" si="54"/>
        <v>10.0691258234112</v>
      </c>
      <c r="AS17" s="49">
        <f t="shared" si="54"/>
        <v>9.74912582341116</v>
      </c>
      <c r="AT17" s="49">
        <f t="shared" si="54"/>
        <v>12.1991258234112</v>
      </c>
      <c r="AU17" s="49">
        <f>SUM(AG17:AT17)</f>
        <v>150.527761527756</v>
      </c>
      <c r="AV17" s="50"/>
      <c r="AW17" s="49">
        <f t="shared" ref="AW17:BJ17" si="55">AG17/$AU$19</f>
        <v>0.00749355195207275</v>
      </c>
      <c r="AX17" s="49">
        <f t="shared" si="55"/>
        <v>0.00943521744497498</v>
      </c>
      <c r="AY17" s="49">
        <f t="shared" si="55"/>
        <v>0.00857679691127083</v>
      </c>
      <c r="AZ17" s="49">
        <f t="shared" si="55"/>
        <v>0.00698258734867742</v>
      </c>
      <c r="BA17" s="49">
        <f t="shared" si="55"/>
        <v>0.00708478026935649</v>
      </c>
      <c r="BB17" s="49">
        <f t="shared" si="55"/>
        <v>0.00733004327898624</v>
      </c>
      <c r="BC17" s="49">
        <f t="shared" si="55"/>
        <v>0.00572902085501422</v>
      </c>
      <c r="BD17" s="49">
        <f t="shared" si="55"/>
        <v>0.00438007430205057</v>
      </c>
      <c r="BE17" s="49">
        <f t="shared" si="55"/>
        <v>0.00890381425744384</v>
      </c>
      <c r="BF17" s="49">
        <f t="shared" si="55"/>
        <v>0.00823615384234062</v>
      </c>
      <c r="BG17" s="49">
        <f t="shared" si="55"/>
        <v>0.00658744138871837</v>
      </c>
      <c r="BH17" s="49">
        <f t="shared" si="55"/>
        <v>0.00685995584386254</v>
      </c>
      <c r="BI17" s="49">
        <f t="shared" si="55"/>
        <v>0.0066419442797472</v>
      </c>
      <c r="BJ17" s="49">
        <f t="shared" si="55"/>
        <v>0.00831109531750527</v>
      </c>
      <c r="BK17" s="49"/>
      <c r="BL17" s="49">
        <f t="shared" ref="BL17:BY17" si="56">AW17*LN(AW17)</f>
        <v>-0.0366712878677467</v>
      </c>
      <c r="BM17" s="49">
        <f t="shared" si="56"/>
        <v>-0.0439993066300238</v>
      </c>
      <c r="BN17" s="49">
        <f t="shared" si="56"/>
        <v>-0.0408143584810679</v>
      </c>
      <c r="BO17" s="49">
        <f t="shared" si="56"/>
        <v>-0.0346639080064931</v>
      </c>
      <c r="BP17" s="49">
        <f t="shared" si="56"/>
        <v>-0.0350682908602738</v>
      </c>
      <c r="BQ17" s="49">
        <f t="shared" si="56"/>
        <v>-0.0360328351342533</v>
      </c>
      <c r="BR17" s="49">
        <f t="shared" si="56"/>
        <v>-0.0295744124334907</v>
      </c>
      <c r="BS17" s="49">
        <f t="shared" si="56"/>
        <v>-0.023786823919073</v>
      </c>
      <c r="BT17" s="49">
        <f t="shared" si="56"/>
        <v>-0.0420373603399482</v>
      </c>
      <c r="BU17" s="49">
        <f t="shared" si="56"/>
        <v>-0.0395271291567422</v>
      </c>
      <c r="BV17" s="49">
        <f t="shared" si="56"/>
        <v>-0.0330860189737828</v>
      </c>
      <c r="BW17" s="49">
        <f t="shared" si="56"/>
        <v>-0.0341766723315024</v>
      </c>
      <c r="BX17" s="49">
        <f t="shared" si="56"/>
        <v>-0.0333050369199417</v>
      </c>
      <c r="BY17" s="49">
        <f t="shared" si="56"/>
        <v>-0.0398115085236693</v>
      </c>
      <c r="BZ17" s="49">
        <f>SUM(BL17:BY17)</f>
        <v>-0.502554949578009</v>
      </c>
      <c r="CA17" s="49"/>
      <c r="CB17" s="49"/>
      <c r="CC17" s="50"/>
      <c r="CD17" s="49"/>
      <c r="CE17" s="49"/>
      <c r="CF17" s="49">
        <f t="shared" ref="CF17:CS17" si="57">AW17*$CD$19</f>
        <v>0.00160784005135067</v>
      </c>
      <c r="CG17" s="49">
        <f t="shared" si="57"/>
        <v>0.00202444990016212</v>
      </c>
      <c r="CH17" s="49">
        <f t="shared" si="57"/>
        <v>0.00184026449331916</v>
      </c>
      <c r="CI17" s="49">
        <f t="shared" si="57"/>
        <v>0.00149820588061082</v>
      </c>
      <c r="CJ17" s="49">
        <f t="shared" si="57"/>
        <v>0.00152013271475879</v>
      </c>
      <c r="CK17" s="49">
        <f t="shared" si="57"/>
        <v>0.00157275711671392</v>
      </c>
      <c r="CL17" s="49">
        <f t="shared" si="57"/>
        <v>0.00122923671506237</v>
      </c>
      <c r="CM17" s="49">
        <f t="shared" si="57"/>
        <v>0.000939802504309157</v>
      </c>
      <c r="CN17" s="49">
        <f t="shared" si="57"/>
        <v>0.00191043036259267</v>
      </c>
      <c r="CO17" s="49">
        <f t="shared" si="57"/>
        <v>0.00176717504615926</v>
      </c>
      <c r="CP17" s="49">
        <f t="shared" si="57"/>
        <v>0.00141342212190533</v>
      </c>
      <c r="CQ17" s="49">
        <f t="shared" si="57"/>
        <v>0.00147189367963325</v>
      </c>
      <c r="CR17" s="49">
        <f t="shared" si="57"/>
        <v>0.00142511643345091</v>
      </c>
      <c r="CS17" s="49">
        <f t="shared" si="57"/>
        <v>0.00178325472453444</v>
      </c>
      <c r="CT17" s="59">
        <v>2017</v>
      </c>
    </row>
    <row r="18" ht="22.5" customHeight="1" spans="1:98">
      <c r="A18" s="43" t="s">
        <v>206</v>
      </c>
      <c r="B18" s="40">
        <v>59.03</v>
      </c>
      <c r="C18" s="40">
        <v>59.62</v>
      </c>
      <c r="D18" s="40">
        <v>67.33</v>
      </c>
      <c r="E18" s="40">
        <v>58.34</v>
      </c>
      <c r="F18" s="40">
        <v>56.3</v>
      </c>
      <c r="G18" s="40">
        <v>57.46</v>
      </c>
      <c r="H18" s="40">
        <v>71.2</v>
      </c>
      <c r="I18" s="40">
        <v>54.36</v>
      </c>
      <c r="J18" s="40">
        <v>47.86</v>
      </c>
      <c r="K18" s="40">
        <v>55.31</v>
      </c>
      <c r="L18" s="40">
        <v>58.02</v>
      </c>
      <c r="M18" s="40">
        <v>53.36</v>
      </c>
      <c r="N18" s="40">
        <v>59.24</v>
      </c>
      <c r="O18" s="40">
        <v>59.88</v>
      </c>
      <c r="Q18" s="50"/>
      <c r="R18" s="49">
        <f>(B18-MIN($B$15:$O$18)/(MAX($B$15:$O$18)-MIN($B$15:$O$18)))</f>
        <v>58.9290258234112</v>
      </c>
      <c r="S18" s="49">
        <f>(C18-MIN($B$15:$O$18)/(MAX($B$15:$O$18)-MIN($B$15:$O$18)))</f>
        <v>59.5190258234112</v>
      </c>
      <c r="T18" s="49">
        <f>(D18-MIN($B$15:$O$18)/(MAX($B$15:$O$18)-MIN($B$15:$O$18)))</f>
        <v>67.2290258234112</v>
      </c>
      <c r="U18" s="49">
        <f>(E18-MIN($B$15:$O$18)/(MAX($B$15:$O$18)-MIN($B$15:$O$18)))</f>
        <v>58.2390258234112</v>
      </c>
      <c r="V18" s="49">
        <f>(F18-MIN($B$15:$O$18)/(MAX($B$15:$O$18)-MIN($B$15:$O$18)))</f>
        <v>56.1990258234112</v>
      </c>
      <c r="W18" s="49">
        <f>(G18-MIN($B$15:$O$18)/(MAX($B$15:$O$18)-MIN($B$15:$O$18)))</f>
        <v>57.3590258234112</v>
      </c>
      <c r="X18" s="49">
        <f>(H18-MIN($B$15:$O$18)/(MAX($B$15:$O$18)-MIN($B$15:$O$18)))</f>
        <v>71.0990258234112</v>
      </c>
      <c r="Y18" s="49">
        <f>(I18-MIN($B$15:$O$18)/(MAX($B$15:$O$18)-MIN($B$15:$O$18)))</f>
        <v>54.2590258234112</v>
      </c>
      <c r="Z18" s="49">
        <f>(J18-MIN($B$15:$O$18)/(MAX($B$15:$O$18)-MIN($B$15:$O$18)))</f>
        <v>47.7590258234112</v>
      </c>
      <c r="AA18" s="49">
        <f>(K18-MIN($B$15:$O$18)/(MAX($B$15:$O$18)-MIN($B$15:$O$18)))</f>
        <v>55.2090258234112</v>
      </c>
      <c r="AB18" s="49">
        <f>(L18-MIN($B$15:$O$18)/(MAX($B$15:$O$18)-MIN($B$15:$O$18)))</f>
        <v>57.9190258234112</v>
      </c>
      <c r="AC18" s="49">
        <f>(M18-MIN($B$15:$O$18)/(MAX($B$15:$O$18)-MIN($B$15:$O$18)))</f>
        <v>53.2590258234112</v>
      </c>
      <c r="AD18" s="49">
        <f>(N18-MIN($B$15:$O$18)/(MAX($B$15:$O$18)-MIN($B$15:$O$18)))</f>
        <v>59.1390258234112</v>
      </c>
      <c r="AE18" s="49">
        <f>(O18-MIN($B$15:$O$18)/(MAX($B$15:$O$18)-MIN($B$15:$O$18)))</f>
        <v>59.7790258234112</v>
      </c>
      <c r="AF18" s="50"/>
      <c r="AG18" s="49">
        <f t="shared" ref="AG18:AT18" si="58">R18+0.0001</f>
        <v>58.9291258234112</v>
      </c>
      <c r="AH18" s="49">
        <f t="shared" si="58"/>
        <v>59.5191258234112</v>
      </c>
      <c r="AI18" s="49">
        <f t="shared" si="58"/>
        <v>67.2291258234112</v>
      </c>
      <c r="AJ18" s="49">
        <f t="shared" si="58"/>
        <v>58.2391258234112</v>
      </c>
      <c r="AK18" s="49">
        <f t="shared" si="58"/>
        <v>56.1991258234112</v>
      </c>
      <c r="AL18" s="49">
        <f t="shared" si="58"/>
        <v>57.3591258234112</v>
      </c>
      <c r="AM18" s="49">
        <f t="shared" si="58"/>
        <v>71.0991258234112</v>
      </c>
      <c r="AN18" s="49">
        <f t="shared" si="58"/>
        <v>54.2591258234112</v>
      </c>
      <c r="AO18" s="49">
        <f t="shared" si="58"/>
        <v>47.7591258234112</v>
      </c>
      <c r="AP18" s="49">
        <f t="shared" si="58"/>
        <v>55.2091258234112</v>
      </c>
      <c r="AQ18" s="49">
        <f t="shared" si="58"/>
        <v>57.9191258234112</v>
      </c>
      <c r="AR18" s="49">
        <f t="shared" si="58"/>
        <v>53.2591258234112</v>
      </c>
      <c r="AS18" s="49">
        <f t="shared" si="58"/>
        <v>59.1391258234112</v>
      </c>
      <c r="AT18" s="49">
        <f t="shared" si="58"/>
        <v>59.7791258234112</v>
      </c>
      <c r="AU18" s="49">
        <f>SUM(AG18:AT18)</f>
        <v>815.897761527756</v>
      </c>
      <c r="AV18" s="50"/>
      <c r="AW18" s="49">
        <f t="shared" ref="AW18:BJ18" si="59">AG18/$AU$19</f>
        <v>0.0401475965397233</v>
      </c>
      <c r="AX18" s="49">
        <f t="shared" si="59"/>
        <v>0.040549555361061</v>
      </c>
      <c r="AY18" s="49">
        <f t="shared" si="59"/>
        <v>0.0458022714839649</v>
      </c>
      <c r="AZ18" s="49">
        <f t="shared" si="59"/>
        <v>0.0396775091045996</v>
      </c>
      <c r="BA18" s="49">
        <f t="shared" si="59"/>
        <v>0.0382876853833643</v>
      </c>
      <c r="BB18" s="49">
        <f t="shared" si="59"/>
        <v>0.0390779773032824</v>
      </c>
      <c r="BC18" s="49">
        <f t="shared" si="59"/>
        <v>0.0484388488374848</v>
      </c>
      <c r="BD18" s="49">
        <f t="shared" si="59"/>
        <v>0.0369659902759151</v>
      </c>
      <c r="BE18" s="49">
        <f t="shared" si="59"/>
        <v>0.0325376303798223</v>
      </c>
      <c r="BF18" s="49">
        <f t="shared" si="59"/>
        <v>0.0376132121068825</v>
      </c>
      <c r="BG18" s="49">
        <f t="shared" si="59"/>
        <v>0.0394594975404843</v>
      </c>
      <c r="BH18" s="49">
        <f t="shared" si="59"/>
        <v>0.0362847041380546</v>
      </c>
      <c r="BI18" s="49">
        <f t="shared" si="59"/>
        <v>0.040290666628674</v>
      </c>
      <c r="BJ18" s="49">
        <f t="shared" si="59"/>
        <v>0.0407266897569047</v>
      </c>
      <c r="BK18" s="49"/>
      <c r="BL18" s="49">
        <f t="shared" ref="BL18:BY18" si="60">AW18*LN(AW18)</f>
        <v>-0.129082259413638</v>
      </c>
      <c r="BM18" s="49">
        <f t="shared" si="60"/>
        <v>-0.129970670132064</v>
      </c>
      <c r="BN18" s="49">
        <f t="shared" si="60"/>
        <v>-0.141227712919147</v>
      </c>
      <c r="BO18" s="49">
        <f t="shared" si="60"/>
        <v>-0.128038162230648</v>
      </c>
      <c r="BP18" s="49">
        <f t="shared" si="60"/>
        <v>-0.124918434757593</v>
      </c>
      <c r="BQ18" s="49">
        <f t="shared" si="60"/>
        <v>-0.12669846994607</v>
      </c>
      <c r="BR18" s="49">
        <f t="shared" si="60"/>
        <v>-0.146646344298438</v>
      </c>
      <c r="BS18" s="49">
        <f t="shared" si="60"/>
        <v>-0.121904852114056</v>
      </c>
      <c r="BT18" s="49">
        <f t="shared" si="60"/>
        <v>-0.111453032574828</v>
      </c>
      <c r="BU18" s="49">
        <f t="shared" si="60"/>
        <v>-0.123386377402847</v>
      </c>
      <c r="BV18" s="49">
        <f t="shared" si="60"/>
        <v>-0.1275520568073</v>
      </c>
      <c r="BW18" s="49">
        <f t="shared" si="60"/>
        <v>-0.120333105134981</v>
      </c>
      <c r="BX18" s="49">
        <f t="shared" si="60"/>
        <v>-0.129398932610403</v>
      </c>
      <c r="BY18" s="49">
        <f t="shared" si="60"/>
        <v>-0.130360905968113</v>
      </c>
      <c r="BZ18" s="49">
        <f>SUM(BL18:BY18)</f>
        <v>-1.79097131631013</v>
      </c>
      <c r="CA18" s="49"/>
      <c r="CB18" s="49"/>
      <c r="CC18" s="50"/>
      <c r="CD18" s="49"/>
      <c r="CE18" s="49"/>
      <c r="CF18" s="49">
        <f t="shared" ref="CF18:CS18" si="61">AW18*$CD$19</f>
        <v>0.00861419445609898</v>
      </c>
      <c r="CG18" s="49">
        <f t="shared" si="61"/>
        <v>0.00870044000374766</v>
      </c>
      <c r="CH18" s="49">
        <f t="shared" si="61"/>
        <v>0.00982747927895337</v>
      </c>
      <c r="CI18" s="49">
        <f t="shared" si="61"/>
        <v>0.00851333101901831</v>
      </c>
      <c r="CJ18" s="49">
        <f t="shared" si="61"/>
        <v>0.00821512607460591</v>
      </c>
      <c r="CK18" s="49">
        <f t="shared" si="61"/>
        <v>0.00838469359201688</v>
      </c>
      <c r="CL18" s="49">
        <f t="shared" si="61"/>
        <v>0.010393191599971</v>
      </c>
      <c r="CM18" s="49">
        <f t="shared" si="61"/>
        <v>0.00793153901962548</v>
      </c>
      <c r="CN18" s="49">
        <f t="shared" si="61"/>
        <v>0.00698137620654674</v>
      </c>
      <c r="CO18" s="49">
        <f t="shared" si="61"/>
        <v>0.0080704089692293</v>
      </c>
      <c r="CP18" s="49">
        <f t="shared" si="61"/>
        <v>0.00846655377283598</v>
      </c>
      <c r="CQ18" s="49">
        <f t="shared" si="61"/>
        <v>0.00778536012530568</v>
      </c>
      <c r="CR18" s="49">
        <f t="shared" si="61"/>
        <v>0.00864489202390614</v>
      </c>
      <c r="CS18" s="49">
        <f t="shared" si="61"/>
        <v>0.00873844651627081</v>
      </c>
      <c r="CT18" s="59">
        <v>2017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1467.81204611103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-3.7613335602112</v>
      </c>
      <c r="CA19" s="49">
        <f>-1/(LN(560))</f>
        <v>-0.158029391597474</v>
      </c>
      <c r="CB19" s="49">
        <f>BZ19*CA19</f>
        <v>0.594401254115337</v>
      </c>
      <c r="CC19" s="50">
        <f>1-CB19</f>
        <v>0.405598745884663</v>
      </c>
      <c r="CD19" s="49">
        <f>CC19/(CC9+CC14+CC19+CC24+CC30)</f>
        <v>0.214563141969802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3" t="s">
        <v>207</v>
      </c>
      <c r="B20" s="40">
        <v>8</v>
      </c>
      <c r="C20" s="40">
        <v>7</v>
      </c>
      <c r="D20" s="40">
        <v>3.90000000000001</v>
      </c>
      <c r="E20" s="40">
        <v>6</v>
      </c>
      <c r="F20" s="40">
        <v>10.2</v>
      </c>
      <c r="G20" s="40">
        <v>6.5</v>
      </c>
      <c r="H20" s="40">
        <v>8.3</v>
      </c>
      <c r="I20" s="40">
        <v>8.90000000000001</v>
      </c>
      <c r="J20" s="40">
        <v>7</v>
      </c>
      <c r="K20" s="40">
        <v>8.5</v>
      </c>
      <c r="L20" s="40">
        <v>5.3</v>
      </c>
      <c r="M20" s="40">
        <v>7.7</v>
      </c>
      <c r="N20" s="40">
        <v>7.09999999999999</v>
      </c>
      <c r="O20" s="40">
        <v>8.8</v>
      </c>
      <c r="Q20" s="50"/>
      <c r="R20" s="49">
        <f>(B20-MIN($B$20:$O$23)/(MAX($B$20:$O$23)-MIN($B$20:$O$23)))</f>
        <v>7.93406022845275</v>
      </c>
      <c r="S20" s="49">
        <f>(C20-MIN($B$20:$O$23)/(MAX($B$20:$O$23)-MIN($B$20:$O$23)))</f>
        <v>6.93406022845275</v>
      </c>
      <c r="T20" s="49">
        <f>(D20-MIN($B$20:$O$23)/(MAX($B$20:$O$23)-MIN($B$20:$O$23)))</f>
        <v>3.83406022845276</v>
      </c>
      <c r="U20" s="49">
        <f>(E20-MIN($B$20:$O$23)/(MAX($B$20:$O$23)-MIN($B$20:$O$23)))</f>
        <v>5.93406022845275</v>
      </c>
      <c r="V20" s="49">
        <f>(F20-MIN($B$20:$O$23)/(MAX($B$20:$O$23)-MIN($B$20:$O$23)))</f>
        <v>10.1340602284528</v>
      </c>
      <c r="W20" s="49">
        <f>(G20-MIN($B$20:$O$23)/(MAX($B$20:$O$23)-MIN($B$20:$O$23)))</f>
        <v>6.43406022845275</v>
      </c>
      <c r="X20" s="49">
        <f>(H20-MIN($B$20:$O$23)/(MAX($B$20:$O$23)-MIN($B$20:$O$23)))</f>
        <v>8.23406022845275</v>
      </c>
      <c r="Y20" s="49">
        <f>(I20-MIN($B$20:$O$23)/(MAX($B$20:$O$23)-MIN($B$20:$O$23)))</f>
        <v>8.83406022845276</v>
      </c>
      <c r="Z20" s="49">
        <f>(J20-MIN($B$20:$O$23)/(MAX($B$20:$O$23)-MIN($B$20:$O$23)))</f>
        <v>6.93406022845275</v>
      </c>
      <c r="AA20" s="49">
        <f>(K20-MIN($B$20:$O$23)/(MAX($B$20:$O$23)-MIN($B$20:$O$23)))</f>
        <v>8.43406022845275</v>
      </c>
      <c r="AB20" s="49">
        <f>(L20-MIN($B$20:$O$23)/(MAX($B$20:$O$23)-MIN($B$20:$O$23)))</f>
        <v>5.23406022845275</v>
      </c>
      <c r="AC20" s="49">
        <f>(M20-MIN($B$20:$O$23)/(MAX($B$20:$O$23)-MIN($B$20:$O$23)))</f>
        <v>7.63406022845275</v>
      </c>
      <c r="AD20" s="49">
        <f>(N20-MIN($B$20:$O$23)/(MAX($B$20:$O$23)-MIN($B$20:$O$23)))</f>
        <v>7.03406022845274</v>
      </c>
      <c r="AE20" s="49">
        <f>(O20-MIN($B$20:$O$23)/(MAX($B$20:$O$23)-MIN($B$20:$O$23)))</f>
        <v>8.73406022845275</v>
      </c>
      <c r="AF20" s="50"/>
      <c r="AG20" s="49">
        <f t="shared" ref="AG20:AT20" si="62">R20+1.2479</f>
        <v>9.18196022845275</v>
      </c>
      <c r="AH20" s="49">
        <f t="shared" si="62"/>
        <v>8.18196022845275</v>
      </c>
      <c r="AI20" s="49">
        <f t="shared" si="62"/>
        <v>5.08196022845276</v>
      </c>
      <c r="AJ20" s="49">
        <f t="shared" si="62"/>
        <v>7.18196022845275</v>
      </c>
      <c r="AK20" s="49">
        <f t="shared" si="62"/>
        <v>11.3819602284528</v>
      </c>
      <c r="AL20" s="49">
        <f t="shared" si="62"/>
        <v>7.68196022845275</v>
      </c>
      <c r="AM20" s="49">
        <f t="shared" si="62"/>
        <v>9.48196022845275</v>
      </c>
      <c r="AN20" s="49">
        <f t="shared" si="62"/>
        <v>10.0819602284528</v>
      </c>
      <c r="AO20" s="49">
        <f t="shared" si="62"/>
        <v>8.18196022845275</v>
      </c>
      <c r="AP20" s="49">
        <f t="shared" si="62"/>
        <v>9.68196022845275</v>
      </c>
      <c r="AQ20" s="49">
        <f t="shared" si="62"/>
        <v>6.48196022845275</v>
      </c>
      <c r="AR20" s="49">
        <f t="shared" si="62"/>
        <v>8.88196022845275</v>
      </c>
      <c r="AS20" s="49">
        <f t="shared" si="62"/>
        <v>8.28196022845274</v>
      </c>
      <c r="AT20" s="49">
        <f t="shared" si="62"/>
        <v>9.98196022845275</v>
      </c>
      <c r="AU20" s="49">
        <f>SUM(AG20:AT20)</f>
        <v>119.747443198339</v>
      </c>
      <c r="AV20" s="50"/>
      <c r="AW20" s="49">
        <f t="shared" ref="AW20:BJ20" si="63">AG20/$AU$24</f>
        <v>0.0238112870345356</v>
      </c>
      <c r="AX20" s="49">
        <f t="shared" si="63"/>
        <v>0.021218018664591</v>
      </c>
      <c r="AY20" s="49">
        <f t="shared" si="63"/>
        <v>0.0131788867177629</v>
      </c>
      <c r="AZ20" s="49">
        <f t="shared" si="63"/>
        <v>0.0186247502946465</v>
      </c>
      <c r="BA20" s="49">
        <f t="shared" si="63"/>
        <v>0.0295164774484137</v>
      </c>
      <c r="BB20" s="49">
        <f t="shared" si="63"/>
        <v>0.0199213844796187</v>
      </c>
      <c r="BC20" s="49">
        <f t="shared" si="63"/>
        <v>0.024589267545519</v>
      </c>
      <c r="BD20" s="49">
        <f t="shared" si="63"/>
        <v>0.0261452285674858</v>
      </c>
      <c r="BE20" s="49">
        <f t="shared" si="63"/>
        <v>0.021218018664591</v>
      </c>
      <c r="BF20" s="49">
        <f t="shared" si="63"/>
        <v>0.0251079212195079</v>
      </c>
      <c r="BG20" s="49">
        <f t="shared" si="63"/>
        <v>0.0168094624356852</v>
      </c>
      <c r="BH20" s="49">
        <f t="shared" si="63"/>
        <v>0.0230333065235522</v>
      </c>
      <c r="BI20" s="49">
        <f t="shared" si="63"/>
        <v>0.0214773455015855</v>
      </c>
      <c r="BJ20" s="49">
        <f t="shared" si="63"/>
        <v>0.0258859017304913</v>
      </c>
      <c r="BK20" s="49"/>
      <c r="BL20" s="49">
        <f t="shared" ref="BL20:BY20" si="64">AW20*LN(AW20)</f>
        <v>-0.08899696083091</v>
      </c>
      <c r="BM20" s="49">
        <f t="shared" si="64"/>
        <v>-0.0817510000455566</v>
      </c>
      <c r="BN20" s="49">
        <f t="shared" si="64"/>
        <v>-0.0570532353792455</v>
      </c>
      <c r="BO20" s="49">
        <f t="shared" si="64"/>
        <v>-0.0741872959012967</v>
      </c>
      <c r="BP20" s="49">
        <f t="shared" si="64"/>
        <v>-0.103980841977201</v>
      </c>
      <c r="BQ20" s="49">
        <f t="shared" si="64"/>
        <v>-0.078011375191781</v>
      </c>
      <c r="BR20" s="49">
        <f t="shared" si="64"/>
        <v>-0.0911141836409635</v>
      </c>
      <c r="BS20" s="49">
        <f t="shared" si="64"/>
        <v>-0.0952755285587132</v>
      </c>
      <c r="BT20" s="49">
        <f t="shared" si="64"/>
        <v>-0.0817510000455566</v>
      </c>
      <c r="BU20" s="49">
        <f t="shared" si="64"/>
        <v>-0.0925119408973207</v>
      </c>
      <c r="BV20" s="49">
        <f t="shared" si="64"/>
        <v>-0.0686803253690283</v>
      </c>
      <c r="BW20" s="49">
        <f t="shared" si="64"/>
        <v>-0.0868543147244903</v>
      </c>
      <c r="BX20" s="49">
        <f t="shared" si="64"/>
        <v>-0.082489256420807</v>
      </c>
      <c r="BY20" s="49">
        <f t="shared" si="64"/>
        <v>-0.0945885550666848</v>
      </c>
      <c r="BZ20" s="49">
        <f>SUM(BL20:BY20)</f>
        <v>-1.17724581404956</v>
      </c>
      <c r="CA20" s="49"/>
      <c r="CB20" s="49"/>
      <c r="CC20" s="50"/>
      <c r="CD20" s="49"/>
      <c r="CE20" s="49"/>
      <c r="CF20" s="49">
        <f t="shared" ref="CF20:CS20" si="65">AW20*$CD$24</f>
        <v>0.00474515282434308</v>
      </c>
      <c r="CG20" s="49">
        <f t="shared" si="65"/>
        <v>0.00422836199686389</v>
      </c>
      <c r="CH20" s="49">
        <f t="shared" si="65"/>
        <v>0.00262631043167842</v>
      </c>
      <c r="CI20" s="49">
        <f t="shared" si="65"/>
        <v>0.00371157116938471</v>
      </c>
      <c r="CJ20" s="49">
        <f t="shared" si="65"/>
        <v>0.00588209264479729</v>
      </c>
      <c r="CK20" s="49">
        <f t="shared" si="65"/>
        <v>0.0039699665831243</v>
      </c>
      <c r="CL20" s="49">
        <f t="shared" si="65"/>
        <v>0.00490019007258684</v>
      </c>
      <c r="CM20" s="49">
        <f t="shared" si="65"/>
        <v>0.00521026456907435</v>
      </c>
      <c r="CN20" s="49">
        <f t="shared" si="65"/>
        <v>0.00422836199686389</v>
      </c>
      <c r="CO20" s="49">
        <f t="shared" si="65"/>
        <v>0.00500354823808267</v>
      </c>
      <c r="CP20" s="49">
        <f t="shared" si="65"/>
        <v>0.00334981759014927</v>
      </c>
      <c r="CQ20" s="49">
        <f t="shared" si="65"/>
        <v>0.00459011557609932</v>
      </c>
      <c r="CR20" s="49">
        <f t="shared" si="65"/>
        <v>0.00428004107961181</v>
      </c>
      <c r="CS20" s="49">
        <f t="shared" si="65"/>
        <v>0.00515858548632643</v>
      </c>
      <c r="CT20" s="59">
        <v>2017</v>
      </c>
    </row>
    <row r="21" ht="22.5" customHeight="1" spans="1:98">
      <c r="A21" s="43" t="s">
        <v>208</v>
      </c>
      <c r="B21" s="40">
        <v>6.89</v>
      </c>
      <c r="C21" s="40">
        <v>6.963</v>
      </c>
      <c r="D21" s="40">
        <v>4.509</v>
      </c>
      <c r="E21" s="40">
        <v>4.386</v>
      </c>
      <c r="F21" s="40">
        <v>5.219</v>
      </c>
      <c r="G21" s="40">
        <v>5.825</v>
      </c>
      <c r="H21" s="40">
        <v>3.075</v>
      </c>
      <c r="I21" s="40">
        <v>3.65</v>
      </c>
      <c r="J21" s="40">
        <v>3.728</v>
      </c>
      <c r="K21" s="40">
        <v>3.403</v>
      </c>
      <c r="L21" s="40">
        <v>3.775</v>
      </c>
      <c r="M21" s="40">
        <v>3.23</v>
      </c>
      <c r="N21" s="40">
        <v>3.488</v>
      </c>
      <c r="O21" s="40">
        <v>3.353</v>
      </c>
      <c r="Q21" s="50"/>
      <c r="R21" s="49">
        <f>(B21-MIN($B$20:$O$23)/(MAX($B$20:$O$23)-MIN($B$20:$O$23)))</f>
        <v>6.82406022845275</v>
      </c>
      <c r="S21" s="49">
        <f>(C21-MIN($B$20:$O$23)/(MAX($B$20:$O$23)-MIN($B$20:$O$23)))</f>
        <v>6.89706022845275</v>
      </c>
      <c r="T21" s="49">
        <f>(D21-MIN($B$20:$O$23)/(MAX($B$20:$O$23)-MIN($B$20:$O$23)))</f>
        <v>4.44306022845275</v>
      </c>
      <c r="U21" s="49">
        <f>(E21-MIN($B$20:$O$23)/(MAX($B$20:$O$23)-MIN($B$20:$O$23)))</f>
        <v>4.32006022845275</v>
      </c>
      <c r="V21" s="49">
        <f>(F21-MIN($B$20:$O$23)/(MAX($B$20:$O$23)-MIN($B$20:$O$23)))</f>
        <v>5.15306022845275</v>
      </c>
      <c r="W21" s="49">
        <f>(G21-MIN($B$20:$O$23)/(MAX($B$20:$O$23)-MIN($B$20:$O$23)))</f>
        <v>5.75906022845275</v>
      </c>
      <c r="X21" s="49">
        <f>(H21-MIN($B$20:$O$23)/(MAX($B$20:$O$23)-MIN($B$20:$O$23)))</f>
        <v>3.00906022845275</v>
      </c>
      <c r="Y21" s="49">
        <f>(I21-MIN($B$20:$O$23)/(MAX($B$20:$O$23)-MIN($B$20:$O$23)))</f>
        <v>3.58406022845275</v>
      </c>
      <c r="Z21" s="49">
        <f>(J21-MIN($B$20:$O$23)/(MAX($B$20:$O$23)-MIN($B$20:$O$23)))</f>
        <v>3.66206022845275</v>
      </c>
      <c r="AA21" s="49">
        <f>(K21-MIN($B$20:$O$23)/(MAX($B$20:$O$23)-MIN($B$20:$O$23)))</f>
        <v>3.33706022845275</v>
      </c>
      <c r="AB21" s="49">
        <f>(L21-MIN($B$20:$O$23)/(MAX($B$20:$O$23)-MIN($B$20:$O$23)))</f>
        <v>3.70906022845275</v>
      </c>
      <c r="AC21" s="49">
        <f>(M21-MIN($B$20:$O$23)/(MAX($B$20:$O$23)-MIN($B$20:$O$23)))</f>
        <v>3.16406022845275</v>
      </c>
      <c r="AD21" s="49">
        <f>(N21-MIN($B$20:$O$23)/(MAX($B$20:$O$23)-MIN($B$20:$O$23)))</f>
        <v>3.42206022845275</v>
      </c>
      <c r="AE21" s="49">
        <f>(O21-MIN($B$20:$O$23)/(MAX($B$20:$O$23)-MIN($B$20:$O$23)))</f>
        <v>3.28706022845275</v>
      </c>
      <c r="AF21" s="50"/>
      <c r="AG21" s="49">
        <f t="shared" ref="AG21:AT21" si="66">R21+1.2479</f>
        <v>8.07196022845275</v>
      </c>
      <c r="AH21" s="49">
        <f t="shared" si="66"/>
        <v>8.14496022845275</v>
      </c>
      <c r="AI21" s="49">
        <f t="shared" si="66"/>
        <v>5.69096022845275</v>
      </c>
      <c r="AJ21" s="49">
        <f t="shared" si="66"/>
        <v>5.56796022845275</v>
      </c>
      <c r="AK21" s="49">
        <f t="shared" si="66"/>
        <v>6.40096022845275</v>
      </c>
      <c r="AL21" s="49">
        <f t="shared" si="66"/>
        <v>7.00696022845275</v>
      </c>
      <c r="AM21" s="49">
        <f t="shared" si="66"/>
        <v>4.25696022845275</v>
      </c>
      <c r="AN21" s="49">
        <f t="shared" si="66"/>
        <v>4.83196022845275</v>
      </c>
      <c r="AO21" s="49">
        <f t="shared" si="66"/>
        <v>4.90996022845275</v>
      </c>
      <c r="AP21" s="49">
        <f t="shared" si="66"/>
        <v>4.58496022845275</v>
      </c>
      <c r="AQ21" s="49">
        <f t="shared" si="66"/>
        <v>4.95696022845275</v>
      </c>
      <c r="AR21" s="49">
        <f t="shared" si="66"/>
        <v>4.41196022845275</v>
      </c>
      <c r="AS21" s="49">
        <f t="shared" si="66"/>
        <v>4.66996022845275</v>
      </c>
      <c r="AT21" s="49">
        <f t="shared" si="66"/>
        <v>4.53496022845275</v>
      </c>
      <c r="AU21" s="49">
        <f>SUM(AG21:AT21)</f>
        <v>78.0414431983385</v>
      </c>
      <c r="AV21" s="50"/>
      <c r="AW21" s="49">
        <f t="shared" ref="AW21:BJ21" si="67">AG21/$AU$24</f>
        <v>0.0209327591438971</v>
      </c>
      <c r="AX21" s="49">
        <f t="shared" si="67"/>
        <v>0.0211220677349031</v>
      </c>
      <c r="AY21" s="49">
        <f t="shared" si="67"/>
        <v>0.0147581871550591</v>
      </c>
      <c r="AZ21" s="49">
        <f t="shared" si="67"/>
        <v>0.0144392151455559</v>
      </c>
      <c r="BA21" s="49">
        <f t="shared" si="67"/>
        <v>0.0165994076977197</v>
      </c>
      <c r="BB21" s="49">
        <f t="shared" si="67"/>
        <v>0.0181709283299062</v>
      </c>
      <c r="BC21" s="49">
        <f t="shared" si="67"/>
        <v>0.0110394403125586</v>
      </c>
      <c r="BD21" s="49">
        <f t="shared" si="67"/>
        <v>0.0125305696252767</v>
      </c>
      <c r="BE21" s="49">
        <f t="shared" si="67"/>
        <v>0.0127328445581324</v>
      </c>
      <c r="BF21" s="49">
        <f t="shared" si="67"/>
        <v>0.0118900323379004</v>
      </c>
      <c r="BG21" s="49">
        <f t="shared" si="67"/>
        <v>0.0128547281715198</v>
      </c>
      <c r="BH21" s="49">
        <f t="shared" si="67"/>
        <v>0.0114413969099</v>
      </c>
      <c r="BI21" s="49">
        <f t="shared" si="67"/>
        <v>0.0121104601493457</v>
      </c>
      <c r="BJ21" s="49">
        <f t="shared" si="67"/>
        <v>0.0117603689194032</v>
      </c>
      <c r="BK21" s="49"/>
      <c r="BL21" s="49">
        <f t="shared" ref="BL21:BY21" si="68">AW21*LN(AW21)</f>
        <v>-0.080935255673104</v>
      </c>
      <c r="BM21" s="49">
        <f t="shared" si="68"/>
        <v>-0.0814770439247107</v>
      </c>
      <c r="BN21" s="49">
        <f t="shared" si="68"/>
        <v>-0.0622198867062288</v>
      </c>
      <c r="BO21" s="49">
        <f t="shared" si="68"/>
        <v>-0.061190614234997</v>
      </c>
      <c r="BP21" s="49">
        <f t="shared" si="68"/>
        <v>-0.0680308177162186</v>
      </c>
      <c r="BQ21" s="49">
        <f t="shared" si="68"/>
        <v>-0.0728278506929805</v>
      </c>
      <c r="BR21" s="49">
        <f t="shared" si="68"/>
        <v>-0.049746819421772</v>
      </c>
      <c r="BS21" s="49">
        <f t="shared" si="68"/>
        <v>-0.0548786828706764</v>
      </c>
      <c r="BT21" s="49">
        <f t="shared" si="68"/>
        <v>-0.0555606641088445</v>
      </c>
      <c r="BU21" s="49">
        <f t="shared" si="68"/>
        <v>-0.0526972754723344</v>
      </c>
      <c r="BV21" s="49">
        <f t="shared" si="68"/>
        <v>-0.0559700467221913</v>
      </c>
      <c r="BW21" s="49">
        <f t="shared" si="68"/>
        <v>-0.0511489615973733</v>
      </c>
      <c r="BX21" s="49">
        <f t="shared" si="68"/>
        <v>-0.0534517650803561</v>
      </c>
      <c r="BY21" s="49">
        <f t="shared" si="68"/>
        <v>-0.0522515539200346</v>
      </c>
      <c r="BZ21" s="49">
        <f>SUM(BL21:BY21)</f>
        <v>-0.852387238141822</v>
      </c>
      <c r="CA21" s="49"/>
      <c r="CB21" s="49"/>
      <c r="CC21" s="50"/>
      <c r="CD21" s="49"/>
      <c r="CE21" s="49"/>
      <c r="CF21" s="49">
        <f t="shared" ref="CF21:CS21" si="69">AW21*$CD$24</f>
        <v>0.00417151500584118</v>
      </c>
      <c r="CG21" s="49">
        <f t="shared" si="69"/>
        <v>0.00420924073624716</v>
      </c>
      <c r="CH21" s="49">
        <f t="shared" si="69"/>
        <v>0.00294103604561324</v>
      </c>
      <c r="CI21" s="49">
        <f t="shared" si="69"/>
        <v>0.0028774707738333</v>
      </c>
      <c r="CJ21" s="49">
        <f t="shared" si="69"/>
        <v>0.00330795753312346</v>
      </c>
      <c r="CK21" s="49">
        <f t="shared" si="69"/>
        <v>0.00362113277457585</v>
      </c>
      <c r="CL21" s="49">
        <f t="shared" si="69"/>
        <v>0.00219995799900809</v>
      </c>
      <c r="CM21" s="49">
        <f t="shared" si="69"/>
        <v>0.00249711272480862</v>
      </c>
      <c r="CN21" s="49">
        <f t="shared" si="69"/>
        <v>0.00253742240935199</v>
      </c>
      <c r="CO21" s="49">
        <f t="shared" si="69"/>
        <v>0.00236946539042126</v>
      </c>
      <c r="CP21" s="49">
        <f t="shared" si="69"/>
        <v>0.00256171157824352</v>
      </c>
      <c r="CQ21" s="49">
        <f t="shared" si="69"/>
        <v>0.00228006057726736</v>
      </c>
      <c r="CR21" s="49">
        <f t="shared" si="69"/>
        <v>0.00241339261075699</v>
      </c>
      <c r="CS21" s="49">
        <f t="shared" si="69"/>
        <v>0.0023436258490473</v>
      </c>
      <c r="CT21" s="59">
        <v>2017</v>
      </c>
    </row>
    <row r="22" ht="22.5" customHeight="1" spans="1:98">
      <c r="A22" s="43" t="s">
        <v>209</v>
      </c>
      <c r="B22" s="40">
        <v>20.53</v>
      </c>
      <c r="C22" s="40">
        <v>10.55</v>
      </c>
      <c r="D22" s="40">
        <v>8.08</v>
      </c>
      <c r="E22" s="40">
        <v>2.52</v>
      </c>
      <c r="F22" s="40">
        <v>2.96</v>
      </c>
      <c r="G22" s="40">
        <v>1.31</v>
      </c>
      <c r="H22" s="40">
        <v>3.41</v>
      </c>
      <c r="I22" s="40">
        <v>3.56</v>
      </c>
      <c r="J22" s="40">
        <v>7.04</v>
      </c>
      <c r="K22" s="40">
        <v>3.27</v>
      </c>
      <c r="L22" s="40">
        <v>1.49</v>
      </c>
      <c r="M22" s="40">
        <v>2.55</v>
      </c>
      <c r="N22" s="40">
        <v>1.27</v>
      </c>
      <c r="O22" s="40">
        <v>1.86</v>
      </c>
      <c r="Q22" s="50"/>
      <c r="R22" s="49">
        <f>(B22-MIN($B$20:$O$23)/(MAX($B$20:$O$23)-MIN($B$20:$O$23)))</f>
        <v>20.4640602284528</v>
      </c>
      <c r="S22" s="49">
        <f>(C22-MIN($B$20:$O$23)/(MAX($B$20:$O$23)-MIN($B$20:$O$23)))</f>
        <v>10.4840602284528</v>
      </c>
      <c r="T22" s="49">
        <f>(D22-MIN($B$20:$O$23)/(MAX($B$20:$O$23)-MIN($B$20:$O$23)))</f>
        <v>8.01406022845275</v>
      </c>
      <c r="U22" s="49">
        <f>(E22-MIN($B$20:$O$23)/(MAX($B$20:$O$23)-MIN($B$20:$O$23)))</f>
        <v>2.45406022845275</v>
      </c>
      <c r="V22" s="49">
        <f>(F22-MIN($B$20:$O$23)/(MAX($B$20:$O$23)-MIN($B$20:$O$23)))</f>
        <v>2.89406022845275</v>
      </c>
      <c r="W22" s="49">
        <f>(G22-MIN($B$20:$O$23)/(MAX($B$20:$O$23)-MIN($B$20:$O$23)))</f>
        <v>1.24406022845275</v>
      </c>
      <c r="X22" s="49">
        <f>(H22-MIN($B$20:$O$23)/(MAX($B$20:$O$23)-MIN($B$20:$O$23)))</f>
        <v>3.34406022845275</v>
      </c>
      <c r="Y22" s="49">
        <f>(I22-MIN($B$20:$O$23)/(MAX($B$20:$O$23)-MIN($B$20:$O$23)))</f>
        <v>3.49406022845275</v>
      </c>
      <c r="Z22" s="49">
        <f>(J22-MIN($B$20:$O$23)/(MAX($B$20:$O$23)-MIN($B$20:$O$23)))</f>
        <v>6.97406022845275</v>
      </c>
      <c r="AA22" s="49">
        <f>(K22-MIN($B$20:$O$23)/(MAX($B$20:$O$23)-MIN($B$20:$O$23)))</f>
        <v>3.20406022845275</v>
      </c>
      <c r="AB22" s="49">
        <f>(L22-MIN($B$20:$O$23)/(MAX($B$20:$O$23)-MIN($B$20:$O$23)))</f>
        <v>1.42406022845275</v>
      </c>
      <c r="AC22" s="49">
        <f>(M22-MIN($B$20:$O$23)/(MAX($B$20:$O$23)-MIN($B$20:$O$23)))</f>
        <v>2.48406022845275</v>
      </c>
      <c r="AD22" s="49">
        <f>(N22-MIN($B$20:$O$23)/(MAX($B$20:$O$23)-MIN($B$20:$O$23)))</f>
        <v>1.20406022845275</v>
      </c>
      <c r="AE22" s="49">
        <f>(O22-MIN($B$20:$O$23)/(MAX($B$20:$O$23)-MIN($B$20:$O$23)))</f>
        <v>1.79406022845275</v>
      </c>
      <c r="AF22" s="50"/>
      <c r="AG22" s="49">
        <f t="shared" ref="AG22:AT22" si="70">R22+1.2479</f>
        <v>21.7119602284528</v>
      </c>
      <c r="AH22" s="49">
        <f t="shared" si="70"/>
        <v>11.7319602284528</v>
      </c>
      <c r="AI22" s="49">
        <f t="shared" si="70"/>
        <v>9.26196022845275</v>
      </c>
      <c r="AJ22" s="49">
        <f t="shared" si="70"/>
        <v>3.70196022845275</v>
      </c>
      <c r="AK22" s="49">
        <f t="shared" si="70"/>
        <v>4.14196022845275</v>
      </c>
      <c r="AL22" s="49">
        <f t="shared" si="70"/>
        <v>2.49196022845275</v>
      </c>
      <c r="AM22" s="49">
        <f t="shared" si="70"/>
        <v>4.59196022845275</v>
      </c>
      <c r="AN22" s="49">
        <f t="shared" si="70"/>
        <v>4.74196022845275</v>
      </c>
      <c r="AO22" s="49">
        <f t="shared" si="70"/>
        <v>8.22196022845275</v>
      </c>
      <c r="AP22" s="49">
        <f t="shared" si="70"/>
        <v>4.45196022845275</v>
      </c>
      <c r="AQ22" s="49">
        <f t="shared" si="70"/>
        <v>2.67196022845275</v>
      </c>
      <c r="AR22" s="49">
        <f t="shared" si="70"/>
        <v>3.73196022845275</v>
      </c>
      <c r="AS22" s="49">
        <f t="shared" si="70"/>
        <v>2.45196022845275</v>
      </c>
      <c r="AT22" s="49">
        <f t="shared" si="70"/>
        <v>3.04196022845275</v>
      </c>
      <c r="AU22" s="49">
        <f>SUM(AG22:AT22)</f>
        <v>86.9474431983385</v>
      </c>
      <c r="AV22" s="50"/>
      <c r="AW22" s="49">
        <f t="shared" ref="AW22:BJ22" si="71">AG22/$AU$24</f>
        <v>0.0563049397099412</v>
      </c>
      <c r="AX22" s="49">
        <f t="shared" si="71"/>
        <v>0.0304241213778943</v>
      </c>
      <c r="AY22" s="49">
        <f t="shared" si="71"/>
        <v>0.0240187485041312</v>
      </c>
      <c r="AZ22" s="49">
        <f t="shared" si="71"/>
        <v>0.00960017636723932</v>
      </c>
      <c r="BA22" s="49">
        <f t="shared" si="71"/>
        <v>0.0107412144500149</v>
      </c>
      <c r="BB22" s="49">
        <f t="shared" si="71"/>
        <v>0.00646232163960639</v>
      </c>
      <c r="BC22" s="49">
        <f t="shared" si="71"/>
        <v>0.01190818521649</v>
      </c>
      <c r="BD22" s="49">
        <f t="shared" si="71"/>
        <v>0.0122971754719817</v>
      </c>
      <c r="BE22" s="49">
        <f t="shared" si="71"/>
        <v>0.0213217493993888</v>
      </c>
      <c r="BF22" s="49">
        <f t="shared" si="71"/>
        <v>0.0115451276446978</v>
      </c>
      <c r="BG22" s="49">
        <f t="shared" si="71"/>
        <v>0.00692910994619641</v>
      </c>
      <c r="BH22" s="49">
        <f t="shared" si="71"/>
        <v>0.00967797441833766</v>
      </c>
      <c r="BI22" s="49">
        <f t="shared" si="71"/>
        <v>0.0063585909048086</v>
      </c>
      <c r="BJ22" s="49">
        <f t="shared" si="71"/>
        <v>0.0078886192430759</v>
      </c>
      <c r="BK22" s="49"/>
      <c r="BL22" s="49">
        <f t="shared" ref="BL22:BY22" si="72">AW22*LN(AW22)</f>
        <v>-0.161987791796915</v>
      </c>
      <c r="BM22" s="49">
        <f t="shared" si="72"/>
        <v>-0.106256837755241</v>
      </c>
      <c r="BN22" s="49">
        <f t="shared" si="72"/>
        <v>-0.0895640052649632</v>
      </c>
      <c r="BO22" s="49">
        <f t="shared" si="72"/>
        <v>-0.0446021679648355</v>
      </c>
      <c r="BP22" s="49">
        <f t="shared" si="72"/>
        <v>-0.0486970907702849</v>
      </c>
      <c r="BQ22" s="49">
        <f t="shared" si="72"/>
        <v>-0.0325815176518641</v>
      </c>
      <c r="BR22" s="49">
        <f t="shared" si="72"/>
        <v>-0.0527595632970799</v>
      </c>
      <c r="BS22" s="49">
        <f t="shared" si="72"/>
        <v>-0.0540877204930147</v>
      </c>
      <c r="BT22" s="49">
        <f t="shared" si="72"/>
        <v>-0.0820466807804353</v>
      </c>
      <c r="BU22" s="49">
        <f t="shared" si="72"/>
        <v>-0.0515084920854259</v>
      </c>
      <c r="BV22" s="49">
        <f t="shared" si="72"/>
        <v>-0.0344517003200314</v>
      </c>
      <c r="BW22" s="49">
        <f t="shared" si="72"/>
        <v>-0.0448855032391299</v>
      </c>
      <c r="BX22" s="49">
        <f t="shared" si="72"/>
        <v>-0.0321614252147942</v>
      </c>
      <c r="BY22" s="49">
        <f t="shared" si="72"/>
        <v>-0.0381993304384755</v>
      </c>
      <c r="BZ22" s="49">
        <f>SUM(BL22:BY22)</f>
        <v>-0.87378982707249</v>
      </c>
      <c r="CA22" s="49"/>
      <c r="CB22" s="49"/>
      <c r="CC22" s="50"/>
      <c r="CD22" s="49"/>
      <c r="CE22" s="49"/>
      <c r="CF22" s="49">
        <f t="shared" ref="CF22:CS22" si="73">AW22*$CD$24</f>
        <v>0.0112205418926573</v>
      </c>
      <c r="CG22" s="49">
        <f t="shared" si="73"/>
        <v>0.00606296943441501</v>
      </c>
      <c r="CH22" s="49">
        <f t="shared" si="73"/>
        <v>0.00478649609054141</v>
      </c>
      <c r="CI22" s="49">
        <f t="shared" si="73"/>
        <v>0.00191313908975714</v>
      </c>
      <c r="CJ22" s="49">
        <f t="shared" si="73"/>
        <v>0.00214052705384798</v>
      </c>
      <c r="CK22" s="49">
        <f t="shared" si="73"/>
        <v>0.00128782218850732</v>
      </c>
      <c r="CL22" s="49">
        <f t="shared" si="73"/>
        <v>0.00237308292621361</v>
      </c>
      <c r="CM22" s="49">
        <f t="shared" si="73"/>
        <v>0.00245060155033549</v>
      </c>
      <c r="CN22" s="49">
        <f t="shared" si="73"/>
        <v>0.00424903362996306</v>
      </c>
      <c r="CO22" s="49">
        <f t="shared" si="73"/>
        <v>0.00230073221036653</v>
      </c>
      <c r="CP22" s="49">
        <f t="shared" si="73"/>
        <v>0.00138084453745357</v>
      </c>
      <c r="CQ22" s="49">
        <f t="shared" si="73"/>
        <v>0.00192864281458151</v>
      </c>
      <c r="CR22" s="49">
        <f t="shared" si="73"/>
        <v>0.00126715055540815</v>
      </c>
      <c r="CS22" s="49">
        <f t="shared" si="73"/>
        <v>0.00157205714362087</v>
      </c>
      <c r="CT22" s="59">
        <v>2017</v>
      </c>
    </row>
    <row r="23" ht="22.5" customHeight="1" spans="1:98">
      <c r="A23" s="43" t="s">
        <v>210</v>
      </c>
      <c r="B23" s="40">
        <v>7.28</v>
      </c>
      <c r="C23" s="40">
        <v>6.34</v>
      </c>
      <c r="D23" s="40">
        <v>6.21</v>
      </c>
      <c r="E23" s="40">
        <v>5.49</v>
      </c>
      <c r="F23" s="40">
        <v>5.69</v>
      </c>
      <c r="G23" s="40">
        <v>5.79</v>
      </c>
      <c r="H23" s="40">
        <v>5.58</v>
      </c>
      <c r="I23" s="40">
        <v>5.8</v>
      </c>
      <c r="J23" s="40">
        <v>5.86</v>
      </c>
      <c r="K23" s="40">
        <v>6.21</v>
      </c>
      <c r="L23" s="40">
        <v>6.19</v>
      </c>
      <c r="M23" s="40">
        <v>6.19</v>
      </c>
      <c r="N23" s="40">
        <v>6.04</v>
      </c>
      <c r="O23" s="40">
        <v>5.66</v>
      </c>
      <c r="Q23" s="50"/>
      <c r="R23" s="49">
        <f>(B23-MIN($B$20:$O$23)/(MAX($B$20:$O$23)-MIN($B$20:$O$23)))</f>
        <v>7.21406022845275</v>
      </c>
      <c r="S23" s="49">
        <f>(C23-MIN($B$20:$O$23)/(MAX($B$20:$O$23)-MIN($B$20:$O$23)))</f>
        <v>6.27406022845275</v>
      </c>
      <c r="T23" s="49">
        <f>(D23-MIN($B$20:$O$23)/(MAX($B$20:$O$23)-MIN($B$20:$O$23)))</f>
        <v>6.14406022845275</v>
      </c>
      <c r="U23" s="49">
        <f>(E23-MIN($B$20:$O$23)/(MAX($B$20:$O$23)-MIN($B$20:$O$23)))</f>
        <v>5.42406022845275</v>
      </c>
      <c r="V23" s="49">
        <f>(F23-MIN($B$20:$O$23)/(MAX($B$20:$O$23)-MIN($B$20:$O$23)))</f>
        <v>5.62406022845275</v>
      </c>
      <c r="W23" s="49">
        <f>(G23-MIN($B$20:$O$23)/(MAX($B$20:$O$23)-MIN($B$20:$O$23)))</f>
        <v>5.72406022845275</v>
      </c>
      <c r="X23" s="49">
        <f>(H23-MIN($B$20:$O$23)/(MAX($B$20:$O$23)-MIN($B$20:$O$23)))</f>
        <v>5.51406022845275</v>
      </c>
      <c r="Y23" s="49">
        <f>(I23-MIN($B$20:$O$23)/(MAX($B$20:$O$23)-MIN($B$20:$O$23)))</f>
        <v>5.73406022845275</v>
      </c>
      <c r="Z23" s="49">
        <f>(J23-MIN($B$20:$O$23)/(MAX($B$20:$O$23)-MIN($B$20:$O$23)))</f>
        <v>5.79406022845275</v>
      </c>
      <c r="AA23" s="49">
        <f>(K23-MIN($B$20:$O$23)/(MAX($B$20:$O$23)-MIN($B$20:$O$23)))</f>
        <v>6.14406022845275</v>
      </c>
      <c r="AB23" s="49">
        <f>(L23-MIN($B$20:$O$23)/(MAX($B$20:$O$23)-MIN($B$20:$O$23)))</f>
        <v>6.12406022845275</v>
      </c>
      <c r="AC23" s="49">
        <f>(M23-MIN($B$20:$O$23)/(MAX($B$20:$O$23)-MIN($B$20:$O$23)))</f>
        <v>6.12406022845275</v>
      </c>
      <c r="AD23" s="49">
        <f>(N23-MIN($B$20:$O$23)/(MAX($B$20:$O$23)-MIN($B$20:$O$23)))</f>
        <v>5.97406022845275</v>
      </c>
      <c r="AE23" s="49">
        <f>(O23-MIN($B$20:$O$23)/(MAX($B$20:$O$23)-MIN($B$20:$O$23)))</f>
        <v>5.59406022845275</v>
      </c>
      <c r="AF23" s="50"/>
      <c r="AG23" s="49">
        <f t="shared" ref="AG23:AT23" si="74">R23+1.2479</f>
        <v>8.46196022845275</v>
      </c>
      <c r="AH23" s="49">
        <f t="shared" si="74"/>
        <v>7.52196022845275</v>
      </c>
      <c r="AI23" s="49">
        <f t="shared" si="74"/>
        <v>7.39196022845275</v>
      </c>
      <c r="AJ23" s="49">
        <f t="shared" si="74"/>
        <v>6.67196022845275</v>
      </c>
      <c r="AK23" s="49">
        <f t="shared" si="74"/>
        <v>6.87196022845275</v>
      </c>
      <c r="AL23" s="49">
        <f t="shared" si="74"/>
        <v>6.97196022845275</v>
      </c>
      <c r="AM23" s="49">
        <f t="shared" si="74"/>
        <v>6.76196022845275</v>
      </c>
      <c r="AN23" s="49">
        <f t="shared" si="74"/>
        <v>6.98196022845275</v>
      </c>
      <c r="AO23" s="49">
        <f t="shared" si="74"/>
        <v>7.04196022845275</v>
      </c>
      <c r="AP23" s="49">
        <f t="shared" si="74"/>
        <v>7.39196022845275</v>
      </c>
      <c r="AQ23" s="49">
        <f t="shared" si="74"/>
        <v>7.37196022845275</v>
      </c>
      <c r="AR23" s="49">
        <f t="shared" si="74"/>
        <v>7.37196022845275</v>
      </c>
      <c r="AS23" s="49">
        <f t="shared" si="74"/>
        <v>7.22196022845275</v>
      </c>
      <c r="AT23" s="49">
        <f t="shared" si="74"/>
        <v>6.84196022845275</v>
      </c>
      <c r="AU23" s="49">
        <f>SUM(AG23:AT23)</f>
        <v>100.877443198338</v>
      </c>
      <c r="AV23" s="50"/>
      <c r="AW23" s="49">
        <f t="shared" ref="AW23:BJ23" si="75">AG23/$AU$24</f>
        <v>0.0219441338081755</v>
      </c>
      <c r="AX23" s="49">
        <f t="shared" si="75"/>
        <v>0.0195064615404276</v>
      </c>
      <c r="AY23" s="49">
        <f t="shared" si="75"/>
        <v>0.0191693366523348</v>
      </c>
      <c r="AZ23" s="49">
        <f t="shared" si="75"/>
        <v>0.0173021834259747</v>
      </c>
      <c r="BA23" s="49">
        <f t="shared" si="75"/>
        <v>0.0178208370999636</v>
      </c>
      <c r="BB23" s="49">
        <f t="shared" si="75"/>
        <v>0.0180801639369581</v>
      </c>
      <c r="BC23" s="49">
        <f t="shared" si="75"/>
        <v>0.0175355775792697</v>
      </c>
      <c r="BD23" s="49">
        <f t="shared" si="75"/>
        <v>0.0181060966206575</v>
      </c>
      <c r="BE23" s="49">
        <f t="shared" si="75"/>
        <v>0.0182616927228542</v>
      </c>
      <c r="BF23" s="49">
        <f t="shared" si="75"/>
        <v>0.0191693366523348</v>
      </c>
      <c r="BG23" s="49">
        <f t="shared" si="75"/>
        <v>0.0191174712849359</v>
      </c>
      <c r="BH23" s="49">
        <f t="shared" si="75"/>
        <v>0.0191174712849359</v>
      </c>
      <c r="BI23" s="49">
        <f t="shared" si="75"/>
        <v>0.0187284810294442</v>
      </c>
      <c r="BJ23" s="49">
        <f t="shared" si="75"/>
        <v>0.0177430390488653</v>
      </c>
      <c r="BK23" s="49"/>
      <c r="BL23" s="49">
        <f t="shared" ref="BL23:BY23" si="76">AW23*LN(AW23)</f>
        <v>-0.083810252152044</v>
      </c>
      <c r="BM23" s="49">
        <f t="shared" si="76"/>
        <v>-0.0767971245375249</v>
      </c>
      <c r="BN23" s="49">
        <f t="shared" si="76"/>
        <v>-0.0758040553876894</v>
      </c>
      <c r="BO23" s="49">
        <f t="shared" si="76"/>
        <v>-0.0701936185523043</v>
      </c>
      <c r="BP23" s="49">
        <f t="shared" si="76"/>
        <v>-0.0717714055757718</v>
      </c>
      <c r="BQ23" s="49">
        <f t="shared" si="76"/>
        <v>-0.0725546104791856</v>
      </c>
      <c r="BR23" s="49">
        <f t="shared" si="76"/>
        <v>-0.0709055192787316</v>
      </c>
      <c r="BS23" s="49">
        <f t="shared" si="76"/>
        <v>-0.072632725506539</v>
      </c>
      <c r="BT23" s="49">
        <f t="shared" si="76"/>
        <v>-0.0731006375337205</v>
      </c>
      <c r="BU23" s="49">
        <f t="shared" si="76"/>
        <v>-0.0758040553876894</v>
      </c>
      <c r="BV23" s="49">
        <f t="shared" si="76"/>
        <v>-0.075650751871199</v>
      </c>
      <c r="BW23" s="49">
        <f t="shared" si="76"/>
        <v>-0.075650751871199</v>
      </c>
      <c r="BX23" s="49">
        <f t="shared" si="76"/>
        <v>-0.0744964637301037</v>
      </c>
      <c r="BY23" s="49">
        <f t="shared" si="76"/>
        <v>-0.0715357107124322</v>
      </c>
      <c r="BZ23" s="49">
        <f>SUM(BL23:BY23)</f>
        <v>-1.04070768257613</v>
      </c>
      <c r="CA23" s="49"/>
      <c r="CB23" s="49"/>
      <c r="CC23" s="50"/>
      <c r="CD23" s="49"/>
      <c r="CE23" s="49"/>
      <c r="CF23" s="49">
        <f t="shared" ref="CF23:CS23" si="77">AW23*$CD$24</f>
        <v>0.00437306342855806</v>
      </c>
      <c r="CG23" s="49">
        <f t="shared" si="77"/>
        <v>0.00388728005072763</v>
      </c>
      <c r="CH23" s="49">
        <f t="shared" si="77"/>
        <v>0.00382009724315534</v>
      </c>
      <c r="CI23" s="49">
        <f t="shared" si="77"/>
        <v>0.00344800784737032</v>
      </c>
      <c r="CJ23" s="49">
        <f t="shared" si="77"/>
        <v>0.00355136601286616</v>
      </c>
      <c r="CK23" s="49">
        <f t="shared" si="77"/>
        <v>0.00360304509561408</v>
      </c>
      <c r="CL23" s="49">
        <f t="shared" si="77"/>
        <v>0.00349451902184345</v>
      </c>
      <c r="CM23" s="49">
        <f t="shared" si="77"/>
        <v>0.00360821300388887</v>
      </c>
      <c r="CN23" s="49">
        <f t="shared" si="77"/>
        <v>0.00363922045353762</v>
      </c>
      <c r="CO23" s="49">
        <f t="shared" si="77"/>
        <v>0.00382009724315534</v>
      </c>
      <c r="CP23" s="49">
        <f t="shared" si="77"/>
        <v>0.00380976142660575</v>
      </c>
      <c r="CQ23" s="49">
        <f t="shared" si="77"/>
        <v>0.00380976142660575</v>
      </c>
      <c r="CR23" s="49">
        <f t="shared" si="77"/>
        <v>0.00373224280248387</v>
      </c>
      <c r="CS23" s="49">
        <f t="shared" si="77"/>
        <v>0.00353586228804178</v>
      </c>
      <c r="CT23" s="59">
        <v>2017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385.613772793354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-3.94413056184</v>
      </c>
      <c r="CA24" s="49">
        <f>-1/(LN(560))</f>
        <v>-0.158029391597474</v>
      </c>
      <c r="CB24" s="49">
        <f>BZ24*CA24</f>
        <v>0.623288553068578</v>
      </c>
      <c r="CC24" s="50">
        <f>1-CB24</f>
        <v>0.376711446931422</v>
      </c>
      <c r="CD24" s="49">
        <f>CC24/(CC9+CC14+CC19+CC24+CC30)</f>
        <v>0.199281660729249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211</v>
      </c>
      <c r="B25" s="44">
        <v>20.193</v>
      </c>
      <c r="C25" s="44">
        <v>3.967</v>
      </c>
      <c r="D25" s="44">
        <v>6.447</v>
      </c>
      <c r="E25" s="44">
        <v>5.452</v>
      </c>
      <c r="F25" s="44">
        <v>-1.621</v>
      </c>
      <c r="G25" s="44">
        <v>8.918</v>
      </c>
      <c r="H25" s="44">
        <v>9.666</v>
      </c>
      <c r="I25" s="44">
        <v>-6.967</v>
      </c>
      <c r="J25" s="44">
        <v>4.503</v>
      </c>
      <c r="K25" s="44">
        <v>5.857</v>
      </c>
      <c r="L25" s="44">
        <v>-0.681</v>
      </c>
      <c r="M25" s="44">
        <v>6.195</v>
      </c>
      <c r="N25" s="44">
        <v>-6.848</v>
      </c>
      <c r="O25" s="44">
        <v>0.745</v>
      </c>
      <c r="Q25" s="50"/>
      <c r="R25" s="49">
        <f>(B25-MIN($B$25:$O$29)/(MAX($B$25:$O$29)-MIN($B$25:$O$29)))</f>
        <v>20.3540978796217</v>
      </c>
      <c r="S25" s="49">
        <f>(C25-MIN($B$25:$O$29)/(MAX($B$25:$O$29)-MIN($B$25:$O$29)))</f>
        <v>4.12809787962171</v>
      </c>
      <c r="T25" s="49">
        <f>(D25-MIN($B$25:$O$29)/(MAX($B$25:$O$29)-MIN($B$25:$O$29)))</f>
        <v>6.60809787962171</v>
      </c>
      <c r="U25" s="49">
        <f>(E25-MIN($B$25:$O$29)/(MAX($B$25:$O$29)-MIN($B$25:$O$29)))</f>
        <v>5.61309787962171</v>
      </c>
      <c r="V25" s="49">
        <f>(F25-MIN($B$25:$O$29)/(MAX($B$25:$O$29)-MIN($B$25:$O$29)))</f>
        <v>-1.45990212037829</v>
      </c>
      <c r="W25" s="49">
        <f>(G25-MIN($B$25:$O$29)/(MAX($B$25:$O$29)-MIN($B$25:$O$29)))</f>
        <v>9.07909787962171</v>
      </c>
      <c r="X25" s="49">
        <f>(H25-MIN($B$25:$O$29)/(MAX($B$25:$O$29)-MIN($B$25:$O$29)))</f>
        <v>9.82709787962171</v>
      </c>
      <c r="Y25" s="49">
        <f>(I25-MIN($B$25:$O$29)/(MAX($B$25:$O$29)-MIN($B$25:$O$29)))</f>
        <v>-6.80590212037829</v>
      </c>
      <c r="Z25" s="49">
        <f>(J25-MIN($B$25:$O$29)/(MAX($B$25:$O$29)-MIN($B$25:$O$29)))</f>
        <v>4.66409787962171</v>
      </c>
      <c r="AA25" s="49">
        <f>(K25-MIN($B$25:$O$29)/(MAX($B$25:$O$29)-MIN($B$25:$O$29)))</f>
        <v>6.01809787962171</v>
      </c>
      <c r="AB25" s="49">
        <f>(L25-MIN($B$25:$O$29)/(MAX($B$25:$O$29)-MIN($B$25:$O$29)))</f>
        <v>-0.519902120378292</v>
      </c>
      <c r="AC25" s="49">
        <f>(M25-MIN($B$25:$O$29)/(MAX($B$25:$O$29)-MIN($B$25:$O$29)))</f>
        <v>6.35609787962171</v>
      </c>
      <c r="AD25" s="49">
        <f>(N25-MIN($B$25:$O$29)/(MAX($B$25:$O$29)-MIN($B$25:$O$29)))</f>
        <v>-6.68690212037829</v>
      </c>
      <c r="AE25" s="49">
        <f>(O25-MIN($B$25:$O$29)/(MAX($B$25:$O$29)-MIN($B$25:$O$29)))</f>
        <v>0.906097879621708</v>
      </c>
      <c r="AF25" s="50"/>
      <c r="AG25" s="49">
        <f t="shared" ref="AG25:AT25" si="78">R25+14.6944</f>
        <v>35.0484978796217</v>
      </c>
      <c r="AH25" s="49">
        <f t="shared" si="78"/>
        <v>18.8224978796217</v>
      </c>
      <c r="AI25" s="49">
        <f t="shared" si="78"/>
        <v>21.3024978796217</v>
      </c>
      <c r="AJ25" s="49">
        <f t="shared" si="78"/>
        <v>20.3074978796217</v>
      </c>
      <c r="AK25" s="49">
        <f t="shared" si="78"/>
        <v>13.2344978796217</v>
      </c>
      <c r="AL25" s="49">
        <f t="shared" si="78"/>
        <v>23.7734978796217</v>
      </c>
      <c r="AM25" s="49">
        <f t="shared" si="78"/>
        <v>24.5214978796217</v>
      </c>
      <c r="AN25" s="49">
        <f t="shared" si="78"/>
        <v>7.88849787962171</v>
      </c>
      <c r="AO25" s="49">
        <f t="shared" si="78"/>
        <v>19.3584978796217</v>
      </c>
      <c r="AP25" s="49">
        <f t="shared" si="78"/>
        <v>20.7124978796217</v>
      </c>
      <c r="AQ25" s="49">
        <f t="shared" si="78"/>
        <v>14.1744978796217</v>
      </c>
      <c r="AR25" s="49">
        <f t="shared" si="78"/>
        <v>21.0504978796217</v>
      </c>
      <c r="AS25" s="49">
        <f t="shared" si="78"/>
        <v>8.00749787962171</v>
      </c>
      <c r="AT25" s="49">
        <f t="shared" si="78"/>
        <v>15.6004978796217</v>
      </c>
      <c r="AU25" s="49">
        <f>SUM(AG25:AT25)</f>
        <v>263.802970314704</v>
      </c>
      <c r="AV25" s="50"/>
      <c r="AW25" s="49">
        <f t="shared" ref="AW25:BJ25" si="79">AG25/$AU$30</f>
        <v>0.0229924389311821</v>
      </c>
      <c r="AX25" s="49">
        <f t="shared" si="79"/>
        <v>0.012347893895936</v>
      </c>
      <c r="AY25" s="49">
        <f t="shared" si="79"/>
        <v>0.0139748180724065</v>
      </c>
      <c r="AZ25" s="49">
        <f t="shared" si="79"/>
        <v>0.013322080348379</v>
      </c>
      <c r="BA25" s="49">
        <f t="shared" si="79"/>
        <v>0.00868206635637263</v>
      </c>
      <c r="BB25" s="49">
        <f t="shared" si="79"/>
        <v>0.0155958380885592</v>
      </c>
      <c r="BC25" s="49">
        <f t="shared" si="79"/>
        <v>0.0160865394127527</v>
      </c>
      <c r="BD25" s="49">
        <f t="shared" si="79"/>
        <v>0.00517499512757775</v>
      </c>
      <c r="BE25" s="49">
        <f t="shared" si="79"/>
        <v>0.0126995194437538</v>
      </c>
      <c r="BF25" s="49">
        <f t="shared" si="79"/>
        <v>0.0135877675626817</v>
      </c>
      <c r="BG25" s="49">
        <f t="shared" si="79"/>
        <v>0.00929872310068</v>
      </c>
      <c r="BH25" s="49">
        <f t="shared" si="79"/>
        <v>0.0138095015835071</v>
      </c>
      <c r="BI25" s="49">
        <f t="shared" si="79"/>
        <v>0.00525306124733581</v>
      </c>
      <c r="BJ25" s="49">
        <f t="shared" si="79"/>
        <v>0.0102342045021505</v>
      </c>
      <c r="BK25" s="49"/>
      <c r="BL25" s="49">
        <f t="shared" ref="BL25:BY25" si="80">AW25*LN(AW25)</f>
        <v>-0.0867410419505827</v>
      </c>
      <c r="BM25" s="49">
        <f t="shared" si="80"/>
        <v>-0.0542599768107212</v>
      </c>
      <c r="BN25" s="49">
        <f t="shared" si="80"/>
        <v>-0.059679436514978</v>
      </c>
      <c r="BO25" s="49">
        <f t="shared" si="80"/>
        <v>-0.0575291717867073</v>
      </c>
      <c r="BP25" s="49">
        <f t="shared" si="80"/>
        <v>-0.0412093907939129</v>
      </c>
      <c r="BQ25" s="49">
        <f t="shared" si="80"/>
        <v>-0.0648904018784737</v>
      </c>
      <c r="BR25" s="49">
        <f t="shared" si="80"/>
        <v>-0.0664337467679463</v>
      </c>
      <c r="BS25" s="49">
        <f t="shared" si="80"/>
        <v>-0.0272407442130227</v>
      </c>
      <c r="BT25" s="49">
        <f t="shared" si="80"/>
        <v>-0.0554485290909944</v>
      </c>
      <c r="BU25" s="49">
        <f t="shared" si="80"/>
        <v>-0.058408178379014</v>
      </c>
      <c r="BV25" s="49">
        <f t="shared" si="80"/>
        <v>-0.0434982939805621</v>
      </c>
      <c r="BW25" s="49">
        <f t="shared" si="80"/>
        <v>-0.0591377875301504</v>
      </c>
      <c r="BX25" s="49">
        <f t="shared" si="80"/>
        <v>-0.0275730257739892</v>
      </c>
      <c r="BY25" s="49">
        <f t="shared" si="80"/>
        <v>-0.0468933275246373</v>
      </c>
      <c r="BZ25" s="49">
        <f>SUM(BL25:BY25)</f>
        <v>-0.748943052995692</v>
      </c>
      <c r="CA25" s="49"/>
      <c r="CB25" s="49"/>
      <c r="CC25" s="50"/>
      <c r="CD25" s="49"/>
      <c r="CE25" s="49"/>
      <c r="CF25" s="49">
        <f t="shared" ref="CF25:CS25" si="81">AW25*$CD$30</f>
        <v>0.00439409383829888</v>
      </c>
      <c r="CG25" s="49">
        <f t="shared" si="81"/>
        <v>0.00235981074676323</v>
      </c>
      <c r="CH25" s="49">
        <f t="shared" si="81"/>
        <v>0.00267073285122572</v>
      </c>
      <c r="CI25" s="49">
        <f t="shared" si="81"/>
        <v>0.00254598789399178</v>
      </c>
      <c r="CJ25" s="49">
        <f t="shared" si="81"/>
        <v>0.00165923303719209</v>
      </c>
      <c r="CK25" s="49">
        <f t="shared" si="81"/>
        <v>0.00298052660934137</v>
      </c>
      <c r="CL25" s="49">
        <f t="shared" si="81"/>
        <v>0.00307430472794538</v>
      </c>
      <c r="CM25" s="49">
        <f t="shared" si="81"/>
        <v>0.000988995307169314</v>
      </c>
      <c r="CN25" s="49">
        <f t="shared" si="81"/>
        <v>0.00242701004030835</v>
      </c>
      <c r="CO25" s="49">
        <f t="shared" si="81"/>
        <v>0.00259676347959956</v>
      </c>
      <c r="CP25" s="49">
        <f t="shared" si="81"/>
        <v>0.00177708254452868</v>
      </c>
      <c r="CQ25" s="49">
        <f t="shared" si="81"/>
        <v>0.00263913915351421</v>
      </c>
      <c r="CR25" s="49">
        <f t="shared" si="81"/>
        <v>0.00100391455331086</v>
      </c>
      <c r="CS25" s="49">
        <f t="shared" si="81"/>
        <v>0.00195586275459462</v>
      </c>
      <c r="CT25" s="49">
        <v>2017</v>
      </c>
    </row>
    <row r="26" ht="22.5" customHeight="1" spans="1:98">
      <c r="A26" s="44" t="s">
        <v>212</v>
      </c>
      <c r="B26" s="44">
        <v>1.913</v>
      </c>
      <c r="C26" s="44">
        <v>0.782</v>
      </c>
      <c r="D26" s="44">
        <v>1.056</v>
      </c>
      <c r="E26" s="44">
        <v>1.135</v>
      </c>
      <c r="F26" s="44">
        <v>-0.597</v>
      </c>
      <c r="G26" s="44">
        <v>5.833</v>
      </c>
      <c r="H26" s="44">
        <v>1.647</v>
      </c>
      <c r="I26" s="44">
        <v>-0.86</v>
      </c>
      <c r="J26" s="44">
        <v>0.694</v>
      </c>
      <c r="K26" s="44">
        <v>1.021</v>
      </c>
      <c r="L26" s="44">
        <v>-0.207</v>
      </c>
      <c r="M26" s="44">
        <v>1.029</v>
      </c>
      <c r="N26" s="44">
        <v>-2.164</v>
      </c>
      <c r="O26" s="44">
        <v>0.266</v>
      </c>
      <c r="Q26" s="50"/>
      <c r="R26" s="49">
        <f>(B26-MIN($B$25:$O$29)/(MAX($B$25:$O$29)-MIN($B$25:$O$29)))</f>
        <v>2.07409787962171</v>
      </c>
      <c r="S26" s="49">
        <f>(C26-MIN($B$25:$O$29)/(MAX($B$25:$O$29)-MIN($B$25:$O$29)))</f>
        <v>0.943097879621708</v>
      </c>
      <c r="T26" s="49">
        <f>(D26-MIN($B$25:$O$29)/(MAX($B$25:$O$29)-MIN($B$25:$O$29)))</f>
        <v>1.21709787962171</v>
      </c>
      <c r="U26" s="49">
        <f>(E26-MIN($B$25:$O$29)/(MAX($B$25:$O$29)-MIN($B$25:$O$29)))</f>
        <v>1.29609787962171</v>
      </c>
      <c r="V26" s="49">
        <f>(F26-MIN($B$25:$O$29)/(MAX($B$25:$O$29)-MIN($B$25:$O$29)))</f>
        <v>-0.435902120378292</v>
      </c>
      <c r="W26" s="49">
        <f>(G26-MIN($B$25:$O$29)/(MAX($B$25:$O$29)-MIN($B$25:$O$29)))</f>
        <v>5.99409787962171</v>
      </c>
      <c r="X26" s="49">
        <f>(H26-MIN($B$25:$O$29)/(MAX($B$25:$O$29)-MIN($B$25:$O$29)))</f>
        <v>1.80809787962171</v>
      </c>
      <c r="Y26" s="49">
        <f>(I26-MIN($B$25:$O$29)/(MAX($B$25:$O$29)-MIN($B$25:$O$29)))</f>
        <v>-0.698902120378292</v>
      </c>
      <c r="Z26" s="49">
        <f>(J26-MIN($B$25:$O$29)/(MAX($B$25:$O$29)-MIN($B$25:$O$29)))</f>
        <v>0.855097879621708</v>
      </c>
      <c r="AA26" s="49">
        <f>(K26-MIN($B$25:$O$29)/(MAX($B$25:$O$29)-MIN($B$25:$O$29)))</f>
        <v>1.18209787962171</v>
      </c>
      <c r="AB26" s="49">
        <f>(L26-MIN($B$25:$O$29)/(MAX($B$25:$O$29)-MIN($B$25:$O$29)))</f>
        <v>-0.0459021203782921</v>
      </c>
      <c r="AC26" s="49">
        <f>(M26-MIN($B$25:$O$29)/(MAX($B$25:$O$29)-MIN($B$25:$O$29)))</f>
        <v>1.19009787962171</v>
      </c>
      <c r="AD26" s="49">
        <f>(N26-MIN($B$25:$O$29)/(MAX($B$25:$O$29)-MIN($B$25:$O$29)))</f>
        <v>-2.00290212037829</v>
      </c>
      <c r="AE26" s="49">
        <f>(O26-MIN($B$25:$O$29)/(MAX($B$25:$O$29)-MIN($B$25:$O$29)))</f>
        <v>0.427097879621708</v>
      </c>
      <c r="AF26" s="50"/>
      <c r="AG26" s="49">
        <f t="shared" ref="AG26:AT26" si="82">R26+14.6944</f>
        <v>16.7684978796217</v>
      </c>
      <c r="AH26" s="49">
        <f t="shared" si="82"/>
        <v>15.6374978796217</v>
      </c>
      <c r="AI26" s="49">
        <f t="shared" si="82"/>
        <v>15.9114978796217</v>
      </c>
      <c r="AJ26" s="49">
        <f t="shared" si="82"/>
        <v>15.9904978796217</v>
      </c>
      <c r="AK26" s="49">
        <f t="shared" si="82"/>
        <v>14.2584978796217</v>
      </c>
      <c r="AL26" s="49">
        <f t="shared" si="82"/>
        <v>20.6884978796217</v>
      </c>
      <c r="AM26" s="49">
        <f t="shared" si="82"/>
        <v>16.5024978796217</v>
      </c>
      <c r="AN26" s="49">
        <f t="shared" si="82"/>
        <v>13.9954978796217</v>
      </c>
      <c r="AO26" s="49">
        <f t="shared" si="82"/>
        <v>15.5494978796217</v>
      </c>
      <c r="AP26" s="49">
        <f t="shared" si="82"/>
        <v>15.8764978796217</v>
      </c>
      <c r="AQ26" s="49">
        <f t="shared" si="82"/>
        <v>14.6484978796217</v>
      </c>
      <c r="AR26" s="49">
        <f t="shared" si="82"/>
        <v>15.8844978796217</v>
      </c>
      <c r="AS26" s="49">
        <f t="shared" si="82"/>
        <v>12.6914978796217</v>
      </c>
      <c r="AT26" s="49">
        <f t="shared" si="82"/>
        <v>15.1214978796217</v>
      </c>
      <c r="AU26" s="49">
        <f>SUM(AG26:AT26)</f>
        <v>219.524970314704</v>
      </c>
      <c r="AV26" s="50"/>
      <c r="AW26" s="49">
        <f t="shared" ref="AW26:BJ26" si="83">AG26/$AU$30</f>
        <v>0.0110004333078431</v>
      </c>
      <c r="AX26" s="49">
        <f t="shared" si="83"/>
        <v>0.010258477161235</v>
      </c>
      <c r="AY26" s="49">
        <f t="shared" si="83"/>
        <v>0.0104382260420224</v>
      </c>
      <c r="AZ26" s="49">
        <f t="shared" si="83"/>
        <v>0.0104900514492568</v>
      </c>
      <c r="BA26" s="49">
        <f t="shared" si="83"/>
        <v>0.0093538285969798</v>
      </c>
      <c r="BB26" s="49">
        <f t="shared" si="83"/>
        <v>0.0135720231351674</v>
      </c>
      <c r="BC26" s="49">
        <f t="shared" si="83"/>
        <v>0.0108259325695604</v>
      </c>
      <c r="BD26" s="49">
        <f t="shared" si="83"/>
        <v>0.00918129591213636</v>
      </c>
      <c r="BE26" s="49">
        <f t="shared" si="83"/>
        <v>0.0102007475936828</v>
      </c>
      <c r="BF26" s="49">
        <f t="shared" si="83"/>
        <v>0.0104152654185642</v>
      </c>
      <c r="BG26" s="49">
        <f t="shared" si="83"/>
        <v>0.00960967554408605</v>
      </c>
      <c r="BH26" s="49">
        <f t="shared" si="83"/>
        <v>0.0104205135610689</v>
      </c>
      <c r="BI26" s="49">
        <f t="shared" si="83"/>
        <v>0.00832584868386316</v>
      </c>
      <c r="BJ26" s="49">
        <f t="shared" si="83"/>
        <v>0.00991997196967901</v>
      </c>
      <c r="BK26" s="49"/>
      <c r="BL26" s="49">
        <f t="shared" ref="BL26:BY26" si="84">AW26*LN(AW26)</f>
        <v>-0.049609980909356</v>
      </c>
      <c r="BM26" s="49">
        <f t="shared" si="84"/>
        <v>-0.0469802439085043</v>
      </c>
      <c r="BN26" s="49">
        <f t="shared" si="84"/>
        <v>-0.0476221164863381</v>
      </c>
      <c r="BO26" s="49">
        <f t="shared" si="84"/>
        <v>-0.047806604687466</v>
      </c>
      <c r="BP26" s="49">
        <f t="shared" si="84"/>
        <v>-0.0437008023237727</v>
      </c>
      <c r="BQ26" s="49">
        <f t="shared" si="84"/>
        <v>-0.0583562349160869</v>
      </c>
      <c r="BR26" s="49">
        <f t="shared" si="84"/>
        <v>-0.0489961231841889</v>
      </c>
      <c r="BS26" s="49">
        <f t="shared" si="84"/>
        <v>-0.0430656664903685</v>
      </c>
      <c r="BT26" s="49">
        <f t="shared" si="84"/>
        <v>-0.0467734294693987</v>
      </c>
      <c r="BU26" s="49">
        <f t="shared" si="84"/>
        <v>-0.0475402990307314</v>
      </c>
      <c r="BV26" s="49">
        <f t="shared" si="84"/>
        <v>-0.044636797016756</v>
      </c>
      <c r="BW26" s="49">
        <f t="shared" si="84"/>
        <v>-0.0475590046219836</v>
      </c>
      <c r="BX26" s="49">
        <f t="shared" si="84"/>
        <v>-0.0398674131129124</v>
      </c>
      <c r="BY26" s="49">
        <f t="shared" si="84"/>
        <v>-0.0457628661089773</v>
      </c>
      <c r="BZ26" s="49">
        <f>SUM(BL26:BY26)</f>
        <v>-0.658277582266841</v>
      </c>
      <c r="CA26" s="49"/>
      <c r="CB26" s="49"/>
      <c r="CC26" s="50"/>
      <c r="CD26" s="49"/>
      <c r="CE26" s="49"/>
      <c r="CF26" s="49">
        <f t="shared" ref="CF26:CS26" si="85">AW26*$CD$30</f>
        <v>0.00210229703605115</v>
      </c>
      <c r="CG26" s="49">
        <f t="shared" si="85"/>
        <v>0.00196050151179829</v>
      </c>
      <c r="CH26" s="49">
        <f t="shared" si="85"/>
        <v>0.00199485338946874</v>
      </c>
      <c r="CI26" s="49">
        <f t="shared" si="85"/>
        <v>0.00200475776295767</v>
      </c>
      <c r="CJ26" s="49">
        <f t="shared" si="85"/>
        <v>0.00178761377709919</v>
      </c>
      <c r="CK26" s="49">
        <f t="shared" si="85"/>
        <v>0.00259375455600799</v>
      </c>
      <c r="CL26" s="49">
        <f t="shared" si="85"/>
        <v>0.00206894813291122</v>
      </c>
      <c r="CM26" s="49">
        <f t="shared" si="85"/>
        <v>0.0017546409894082</v>
      </c>
      <c r="CN26" s="49">
        <f t="shared" si="85"/>
        <v>0.00194946879196252</v>
      </c>
      <c r="CO26" s="49">
        <f t="shared" si="85"/>
        <v>0.0019904653758977</v>
      </c>
      <c r="CP26" s="49">
        <f t="shared" si="85"/>
        <v>0.00183650878546224</v>
      </c>
      <c r="CQ26" s="49">
        <f t="shared" si="85"/>
        <v>0.00199146835042822</v>
      </c>
      <c r="CR26" s="49">
        <f t="shared" si="85"/>
        <v>0.00159115614093276</v>
      </c>
      <c r="CS26" s="49">
        <f t="shared" si="85"/>
        <v>0.00189580965457948</v>
      </c>
      <c r="CT26" s="49">
        <v>2017</v>
      </c>
    </row>
    <row r="27" ht="22.5" customHeight="1" spans="1:98">
      <c r="A27" s="44" t="s">
        <v>213</v>
      </c>
      <c r="B27" s="44">
        <v>4.059</v>
      </c>
      <c r="C27" s="44">
        <v>4.982</v>
      </c>
      <c r="D27" s="44">
        <v>2.925</v>
      </c>
      <c r="E27" s="44">
        <v>3.191</v>
      </c>
      <c r="F27" s="44">
        <v>3.842</v>
      </c>
      <c r="G27" s="44">
        <v>4.581</v>
      </c>
      <c r="H27" s="44">
        <v>7.731</v>
      </c>
      <c r="I27" s="44">
        <v>2.179</v>
      </c>
      <c r="J27" s="44">
        <v>2.477</v>
      </c>
      <c r="K27" s="44">
        <v>4.761</v>
      </c>
      <c r="L27" s="44">
        <v>3.088</v>
      </c>
      <c r="M27" s="44">
        <v>2.933</v>
      </c>
      <c r="N27" s="44">
        <v>3.42</v>
      </c>
      <c r="O27" s="44">
        <v>3.277</v>
      </c>
      <c r="Q27" s="50"/>
      <c r="R27" s="49">
        <f>(B27-MIN($B$25:$O$29)/(MAX($B$25:$O$29)-MIN($B$25:$O$29)))</f>
        <v>4.22009787962171</v>
      </c>
      <c r="S27" s="49">
        <f>(C27-MIN($B$25:$O$29)/(MAX($B$25:$O$29)-MIN($B$25:$O$29)))</f>
        <v>5.14309787962171</v>
      </c>
      <c r="T27" s="49">
        <f>(D27-MIN($B$25:$O$29)/(MAX($B$25:$O$29)-MIN($B$25:$O$29)))</f>
        <v>3.08609787962171</v>
      </c>
      <c r="U27" s="49">
        <f>(E27-MIN($B$25:$O$29)/(MAX($B$25:$O$29)-MIN($B$25:$O$29)))</f>
        <v>3.35209787962171</v>
      </c>
      <c r="V27" s="49">
        <f>(F27-MIN($B$25:$O$29)/(MAX($B$25:$O$29)-MIN($B$25:$O$29)))</f>
        <v>4.00309787962171</v>
      </c>
      <c r="W27" s="49">
        <f>(G27-MIN($B$25:$O$29)/(MAX($B$25:$O$29)-MIN($B$25:$O$29)))</f>
        <v>4.74209787962171</v>
      </c>
      <c r="X27" s="49">
        <f>(H27-MIN($B$25:$O$29)/(MAX($B$25:$O$29)-MIN($B$25:$O$29)))</f>
        <v>7.89209787962171</v>
      </c>
      <c r="Y27" s="49">
        <f>(I27-MIN($B$25:$O$29)/(MAX($B$25:$O$29)-MIN($B$25:$O$29)))</f>
        <v>2.34009787962171</v>
      </c>
      <c r="Z27" s="49">
        <f>(J27-MIN($B$25:$O$29)/(MAX($B$25:$O$29)-MIN($B$25:$O$29)))</f>
        <v>2.63809787962171</v>
      </c>
      <c r="AA27" s="49">
        <f>(K27-MIN($B$25:$O$29)/(MAX($B$25:$O$29)-MIN($B$25:$O$29)))</f>
        <v>4.92209787962171</v>
      </c>
      <c r="AB27" s="49">
        <f>(L27-MIN($B$25:$O$29)/(MAX($B$25:$O$29)-MIN($B$25:$O$29)))</f>
        <v>3.24909787962171</v>
      </c>
      <c r="AC27" s="49">
        <f>(M27-MIN($B$25:$O$29)/(MAX($B$25:$O$29)-MIN($B$25:$O$29)))</f>
        <v>3.09409787962171</v>
      </c>
      <c r="AD27" s="49">
        <f>(N27-MIN($B$25:$O$29)/(MAX($B$25:$O$29)-MIN($B$25:$O$29)))</f>
        <v>3.58109787962171</v>
      </c>
      <c r="AE27" s="49">
        <f>(O27-MIN($B$25:$O$29)/(MAX($B$25:$O$29)-MIN($B$25:$O$29)))</f>
        <v>3.43809787962171</v>
      </c>
      <c r="AF27" s="50"/>
      <c r="AG27" s="49">
        <f t="shared" ref="AG27:AT27" si="86">R27+14.6944</f>
        <v>18.9144978796217</v>
      </c>
      <c r="AH27" s="49">
        <f t="shared" si="86"/>
        <v>19.8374978796217</v>
      </c>
      <c r="AI27" s="49">
        <f t="shared" si="86"/>
        <v>17.7804978796217</v>
      </c>
      <c r="AJ27" s="49">
        <f t="shared" si="86"/>
        <v>18.0464978796217</v>
      </c>
      <c r="AK27" s="49">
        <f t="shared" si="86"/>
        <v>18.6974978796217</v>
      </c>
      <c r="AL27" s="49">
        <f t="shared" si="86"/>
        <v>19.4364978796217</v>
      </c>
      <c r="AM27" s="49">
        <f t="shared" si="86"/>
        <v>22.5864978796217</v>
      </c>
      <c r="AN27" s="49">
        <f t="shared" si="86"/>
        <v>17.0344978796217</v>
      </c>
      <c r="AO27" s="49">
        <f t="shared" si="86"/>
        <v>17.3324978796217</v>
      </c>
      <c r="AP27" s="49">
        <f t="shared" si="86"/>
        <v>19.6164978796217</v>
      </c>
      <c r="AQ27" s="49">
        <f t="shared" si="86"/>
        <v>17.9434978796217</v>
      </c>
      <c r="AR27" s="49">
        <f t="shared" si="86"/>
        <v>17.7884978796217</v>
      </c>
      <c r="AS27" s="49">
        <f t="shared" si="86"/>
        <v>18.2754978796217</v>
      </c>
      <c r="AT27" s="49">
        <f t="shared" si="86"/>
        <v>18.1324978796217</v>
      </c>
      <c r="AU27" s="49">
        <f>SUM(AG27:AT27)</f>
        <v>261.422970314704</v>
      </c>
      <c r="AV27" s="50"/>
      <c r="AW27" s="49">
        <f t="shared" ref="AW27:BJ27" si="87">AG27/$AU$30</f>
        <v>0.0124082475347405</v>
      </c>
      <c r="AX27" s="49">
        <f t="shared" si="87"/>
        <v>0.0130137519762253</v>
      </c>
      <c r="AY27" s="49">
        <f t="shared" si="87"/>
        <v>0.0116643233346931</v>
      </c>
      <c r="AZ27" s="49">
        <f t="shared" si="87"/>
        <v>0.0118388240729759</v>
      </c>
      <c r="BA27" s="49">
        <f t="shared" si="87"/>
        <v>0.0122658916692994</v>
      </c>
      <c r="BB27" s="49">
        <f t="shared" si="87"/>
        <v>0.0127506888331751</v>
      </c>
      <c r="BC27" s="49">
        <f t="shared" si="87"/>
        <v>0.0148171449444178</v>
      </c>
      <c r="BD27" s="49">
        <f t="shared" si="87"/>
        <v>0.0111749340461258</v>
      </c>
      <c r="BE27" s="49">
        <f t="shared" si="87"/>
        <v>0.0113704273544275</v>
      </c>
      <c r="BF27" s="49">
        <f t="shared" si="87"/>
        <v>0.0128687720395318</v>
      </c>
      <c r="BG27" s="49">
        <f t="shared" si="87"/>
        <v>0.0117712542382273</v>
      </c>
      <c r="BH27" s="49">
        <f t="shared" si="87"/>
        <v>0.0116695714771979</v>
      </c>
      <c r="BI27" s="49">
        <f t="shared" si="87"/>
        <v>0.0119890521521742</v>
      </c>
      <c r="BJ27" s="49">
        <f t="shared" si="87"/>
        <v>0.0118952416049019</v>
      </c>
      <c r="BK27" s="49"/>
      <c r="BL27" s="49">
        <f t="shared" ref="BL27:BY27" si="88">AW27*LN(AW27)</f>
        <v>-0.0544646860845725</v>
      </c>
      <c r="BM27" s="49">
        <f t="shared" si="88"/>
        <v>-0.0565024398961649</v>
      </c>
      <c r="BN27" s="49">
        <f t="shared" si="88"/>
        <v>-0.0519204737855066</v>
      </c>
      <c r="BO27" s="49">
        <f t="shared" si="88"/>
        <v>-0.0525214154672988</v>
      </c>
      <c r="BP27" s="49">
        <f t="shared" si="88"/>
        <v>-0.0539813662394674</v>
      </c>
      <c r="BQ27" s="49">
        <f t="shared" si="88"/>
        <v>-0.0556206720868968</v>
      </c>
      <c r="BR27" s="49">
        <f t="shared" si="88"/>
        <v>-0.0624093748293089</v>
      </c>
      <c r="BS27" s="49">
        <f t="shared" si="88"/>
        <v>-0.0502210703994893</v>
      </c>
      <c r="BT27" s="49">
        <f t="shared" si="88"/>
        <v>-0.0509024399707688</v>
      </c>
      <c r="BU27" s="49">
        <f t="shared" si="88"/>
        <v>-0.0560171427988817</v>
      </c>
      <c r="BV27" s="49">
        <f t="shared" si="88"/>
        <v>-0.0522890272539502</v>
      </c>
      <c r="BW27" s="49">
        <f t="shared" si="88"/>
        <v>-0.0519385851014194</v>
      </c>
      <c r="BX27" s="49">
        <f t="shared" si="88"/>
        <v>-0.0530367057289131</v>
      </c>
      <c r="BY27" s="49">
        <f t="shared" si="88"/>
        <v>-0.0527151528214274</v>
      </c>
      <c r="BZ27" s="49">
        <f>SUM(BL27:BY27)</f>
        <v>-0.754540552464066</v>
      </c>
      <c r="CA27" s="49"/>
      <c r="CB27" s="49"/>
      <c r="CC27" s="50"/>
      <c r="CD27" s="49"/>
      <c r="CE27" s="49"/>
      <c r="CF27" s="49">
        <f t="shared" ref="CF27:CS27" si="89">AW27*$CD$30</f>
        <v>0.00237134495386425</v>
      </c>
      <c r="CG27" s="49">
        <f t="shared" si="89"/>
        <v>0.00248706314032348</v>
      </c>
      <c r="CH27" s="49">
        <f t="shared" si="89"/>
        <v>0.00222917331416245</v>
      </c>
      <c r="CI27" s="49">
        <f t="shared" si="89"/>
        <v>0.00226252221730238</v>
      </c>
      <c r="CJ27" s="49">
        <f t="shared" si="89"/>
        <v>0.00234413926972379</v>
      </c>
      <c r="CK27" s="49">
        <f t="shared" si="89"/>
        <v>0.00243678904198096</v>
      </c>
      <c r="CL27" s="49">
        <f t="shared" si="89"/>
        <v>0.00283171026337485</v>
      </c>
      <c r="CM27" s="49">
        <f t="shared" si="89"/>
        <v>0.00213564593919107</v>
      </c>
      <c r="CN27" s="49">
        <f t="shared" si="89"/>
        <v>0.0021730067404531</v>
      </c>
      <c r="CO27" s="49">
        <f t="shared" si="89"/>
        <v>0.00245935596891775</v>
      </c>
      <c r="CP27" s="49">
        <f t="shared" si="89"/>
        <v>0.00224960892022188</v>
      </c>
      <c r="CQ27" s="49">
        <f t="shared" si="89"/>
        <v>0.00223017628869298</v>
      </c>
      <c r="CR27" s="49">
        <f t="shared" si="89"/>
        <v>0.00229123236323864</v>
      </c>
      <c r="CS27" s="49">
        <f t="shared" si="89"/>
        <v>0.00227330419350552</v>
      </c>
      <c r="CT27" s="49">
        <v>2017</v>
      </c>
    </row>
    <row r="28" ht="22.5" customHeight="1" spans="1:98">
      <c r="A28" s="44" t="s">
        <v>214</v>
      </c>
      <c r="B28" s="44">
        <v>14.33</v>
      </c>
      <c r="C28" s="44">
        <v>13.57</v>
      </c>
      <c r="D28" s="44">
        <v>16</v>
      </c>
      <c r="E28" s="44">
        <v>17.96</v>
      </c>
      <c r="F28" s="44">
        <v>20.52</v>
      </c>
      <c r="G28" s="44">
        <v>31.11</v>
      </c>
      <c r="H28" s="44">
        <v>36.28</v>
      </c>
      <c r="I28" s="44">
        <v>22.7</v>
      </c>
      <c r="J28" s="44">
        <v>15.75</v>
      </c>
      <c r="K28" s="44">
        <v>20.29</v>
      </c>
      <c r="L28" s="44">
        <v>18.62</v>
      </c>
      <c r="M28" s="44">
        <v>23.46</v>
      </c>
      <c r="N28" s="44">
        <v>20.19</v>
      </c>
      <c r="O28" s="44">
        <v>17.92</v>
      </c>
      <c r="Q28" s="50"/>
      <c r="R28" s="49">
        <f>(B28-MIN($B$25:$O$29)/(MAX($B$25:$O$29)-MIN($B$25:$O$29)))</f>
        <v>14.4910978796217</v>
      </c>
      <c r="S28" s="49">
        <f>(C28-MIN($B$25:$O$29)/(MAX($B$25:$O$29)-MIN($B$25:$O$29)))</f>
        <v>13.7310978796217</v>
      </c>
      <c r="T28" s="49">
        <f>(D28-MIN($B$25:$O$29)/(MAX($B$25:$O$29)-MIN($B$25:$O$29)))</f>
        <v>16.1610978796217</v>
      </c>
      <c r="U28" s="49">
        <f>(E28-MIN($B$25:$O$29)/(MAX($B$25:$O$29)-MIN($B$25:$O$29)))</f>
        <v>18.1210978796217</v>
      </c>
      <c r="V28" s="49">
        <f>(F28-MIN($B$25:$O$29)/(MAX($B$25:$O$29)-MIN($B$25:$O$29)))</f>
        <v>20.6810978796217</v>
      </c>
      <c r="W28" s="49">
        <f>(G28-MIN($B$25:$O$29)/(MAX($B$25:$O$29)-MIN($B$25:$O$29)))</f>
        <v>31.2710978796217</v>
      </c>
      <c r="X28" s="49">
        <f>(H28-MIN($B$25:$O$29)/(MAX($B$25:$O$29)-MIN($B$25:$O$29)))</f>
        <v>36.4410978796217</v>
      </c>
      <c r="Y28" s="49">
        <f>(I28-MIN($B$25:$O$29)/(MAX($B$25:$O$29)-MIN($B$25:$O$29)))</f>
        <v>22.8610978796217</v>
      </c>
      <c r="Z28" s="49">
        <f>(J28-MIN($B$25:$O$29)/(MAX($B$25:$O$29)-MIN($B$25:$O$29)))</f>
        <v>15.9110978796217</v>
      </c>
      <c r="AA28" s="49">
        <f>(K28-MIN($B$25:$O$29)/(MAX($B$25:$O$29)-MIN($B$25:$O$29)))</f>
        <v>20.4510978796217</v>
      </c>
      <c r="AB28" s="49">
        <f>(L28-MIN($B$25:$O$29)/(MAX($B$25:$O$29)-MIN($B$25:$O$29)))</f>
        <v>18.7810978796217</v>
      </c>
      <c r="AC28" s="49">
        <f>(M28-MIN($B$25:$O$29)/(MAX($B$25:$O$29)-MIN($B$25:$O$29)))</f>
        <v>23.6210978796217</v>
      </c>
      <c r="AD28" s="49">
        <f>(N28-MIN($B$25:$O$29)/(MAX($B$25:$O$29)-MIN($B$25:$O$29)))</f>
        <v>20.3510978796217</v>
      </c>
      <c r="AE28" s="49">
        <f>(O28-MIN($B$25:$O$29)/(MAX($B$25:$O$29)-MIN($B$25:$O$29)))</f>
        <v>18.0810978796217</v>
      </c>
      <c r="AF28" s="50"/>
      <c r="AG28" s="49">
        <f t="shared" ref="AG28:AT28" si="90">R28+14.6944</f>
        <v>29.1854978796217</v>
      </c>
      <c r="AH28" s="49">
        <f t="shared" si="90"/>
        <v>28.4254978796217</v>
      </c>
      <c r="AI28" s="49">
        <f t="shared" si="90"/>
        <v>30.8554978796217</v>
      </c>
      <c r="AJ28" s="49">
        <f t="shared" si="90"/>
        <v>32.8154978796217</v>
      </c>
      <c r="AK28" s="49">
        <f t="shared" si="90"/>
        <v>35.3754978796217</v>
      </c>
      <c r="AL28" s="49">
        <f t="shared" si="90"/>
        <v>45.9654978796217</v>
      </c>
      <c r="AM28" s="49">
        <f t="shared" si="90"/>
        <v>51.1354978796217</v>
      </c>
      <c r="AN28" s="49">
        <f t="shared" si="90"/>
        <v>37.5554978796217</v>
      </c>
      <c r="AO28" s="49">
        <f t="shared" si="90"/>
        <v>30.6054978796217</v>
      </c>
      <c r="AP28" s="49">
        <f t="shared" si="90"/>
        <v>35.1454978796217</v>
      </c>
      <c r="AQ28" s="49">
        <f t="shared" si="90"/>
        <v>33.4754978796217</v>
      </c>
      <c r="AR28" s="49">
        <f t="shared" si="90"/>
        <v>38.3154978796217</v>
      </c>
      <c r="AS28" s="49">
        <f t="shared" si="90"/>
        <v>35.0454978796217</v>
      </c>
      <c r="AT28" s="49">
        <f t="shared" si="90"/>
        <v>32.7754978796217</v>
      </c>
      <c r="AU28" s="49">
        <f>SUM(AG28:AT28)</f>
        <v>496.676970314704</v>
      </c>
      <c r="AV28" s="50"/>
      <c r="AW28" s="49">
        <f t="shared" ref="AW28:BJ28" si="91">AG28/$AU$30</f>
        <v>0.0191462064930182</v>
      </c>
      <c r="AX28" s="49">
        <f t="shared" si="91"/>
        <v>0.0186476329550675</v>
      </c>
      <c r="AY28" s="49">
        <f t="shared" si="91"/>
        <v>0.0202417562408834</v>
      </c>
      <c r="AZ28" s="49">
        <f t="shared" si="91"/>
        <v>0.0215275511545456</v>
      </c>
      <c r="BA28" s="49">
        <f t="shared" si="91"/>
        <v>0.0232069567560635</v>
      </c>
      <c r="BB28" s="49">
        <f t="shared" si="91"/>
        <v>0.0301541853967178</v>
      </c>
      <c r="BC28" s="49">
        <f t="shared" si="91"/>
        <v>0.0335457974904083</v>
      </c>
      <c r="BD28" s="49">
        <f t="shared" si="91"/>
        <v>0.0246370755886061</v>
      </c>
      <c r="BE28" s="49">
        <f t="shared" si="91"/>
        <v>0.0200777517876102</v>
      </c>
      <c r="BF28" s="49">
        <f t="shared" si="91"/>
        <v>0.0230560726590521</v>
      </c>
      <c r="BG28" s="49">
        <f t="shared" si="91"/>
        <v>0.0219605229111869</v>
      </c>
      <c r="BH28" s="49">
        <f t="shared" si="91"/>
        <v>0.0251356491265567</v>
      </c>
      <c r="BI28" s="49">
        <f t="shared" si="91"/>
        <v>0.0229904708777428</v>
      </c>
      <c r="BJ28" s="49">
        <f t="shared" si="91"/>
        <v>0.0215013104420218</v>
      </c>
      <c r="BK28" s="49"/>
      <c r="BL28" s="49">
        <f t="shared" ref="BL28:BY28" si="92">AW28*LN(AW28)</f>
        <v>-0.0757357046825629</v>
      </c>
      <c r="BM28" s="49">
        <f t="shared" si="92"/>
        <v>-0.0742555468653213</v>
      </c>
      <c r="BN28" s="49">
        <f t="shared" si="92"/>
        <v>-0.0789430045437712</v>
      </c>
      <c r="BO28" s="49">
        <f t="shared" si="92"/>
        <v>-0.0826318198257171</v>
      </c>
      <c r="BP28" s="49">
        <f t="shared" si="92"/>
        <v>-0.0873348142761957</v>
      </c>
      <c r="BQ28" s="49">
        <f t="shared" si="92"/>
        <v>-0.105582816001503</v>
      </c>
      <c r="BR28" s="49">
        <f t="shared" si="92"/>
        <v>-0.11388273875186</v>
      </c>
      <c r="BS28" s="49">
        <f t="shared" si="92"/>
        <v>-0.0912434792364749</v>
      </c>
      <c r="BT28" s="49">
        <f t="shared" si="92"/>
        <v>-0.0784667241647535</v>
      </c>
      <c r="BU28" s="49">
        <f t="shared" si="92"/>
        <v>-0.0869173842041515</v>
      </c>
      <c r="BV28" s="49">
        <f t="shared" si="92"/>
        <v>-0.0838564511010382</v>
      </c>
      <c r="BW28" s="49">
        <f t="shared" si="92"/>
        <v>-0.0925863631523145</v>
      </c>
      <c r="BX28" s="49">
        <f t="shared" si="92"/>
        <v>-0.0867355852613437</v>
      </c>
      <c r="BY28" s="49">
        <f t="shared" si="92"/>
        <v>-0.0825573216180887</v>
      </c>
      <c r="BZ28" s="49">
        <f>SUM(BL28:BY28)</f>
        <v>-1.2207297536851</v>
      </c>
      <c r="CA28" s="49"/>
      <c r="CB28" s="49"/>
      <c r="CC28" s="50"/>
      <c r="CD28" s="49"/>
      <c r="CE28" s="49"/>
      <c r="CF28" s="49">
        <f t="shared" ref="CF28:CS28" si="93">AW28*$CD$30</f>
        <v>0.00365903887924098</v>
      </c>
      <c r="CG28" s="49">
        <f t="shared" si="93"/>
        <v>0.00356375629884118</v>
      </c>
      <c r="CH28" s="49">
        <f t="shared" si="93"/>
        <v>0.0038684098124879</v>
      </c>
      <c r="CI28" s="49">
        <f t="shared" si="93"/>
        <v>0.00411413857246632</v>
      </c>
      <c r="CJ28" s="49">
        <f t="shared" si="93"/>
        <v>0.00443509042223405</v>
      </c>
      <c r="CK28" s="49">
        <f t="shared" si="93"/>
        <v>0.00576277795701543</v>
      </c>
      <c r="CL28" s="49">
        <f t="shared" si="93"/>
        <v>0.00641095024736668</v>
      </c>
      <c r="CM28" s="49">
        <f t="shared" si="93"/>
        <v>0.00470840098180189</v>
      </c>
      <c r="CN28" s="49">
        <f t="shared" si="93"/>
        <v>0.00383706685840902</v>
      </c>
      <c r="CO28" s="49">
        <f t="shared" si="93"/>
        <v>0.00440625490448148</v>
      </c>
      <c r="CP28" s="49">
        <f t="shared" si="93"/>
        <v>0.00419688397123456</v>
      </c>
      <c r="CQ28" s="49">
        <f t="shared" si="93"/>
        <v>0.00480368356220169</v>
      </c>
      <c r="CR28" s="49">
        <f t="shared" si="93"/>
        <v>0.00439371772284993</v>
      </c>
      <c r="CS28" s="49">
        <f t="shared" si="93"/>
        <v>0.0041091236998137</v>
      </c>
      <c r="CT28" s="49">
        <v>2017</v>
      </c>
    </row>
    <row r="29" ht="22.5" customHeight="1" spans="1:98">
      <c r="A29" s="44" t="s">
        <v>215</v>
      </c>
      <c r="B29" s="44">
        <v>8.673</v>
      </c>
      <c r="C29" s="44">
        <v>8.237</v>
      </c>
      <c r="D29" s="44">
        <v>6.153</v>
      </c>
      <c r="E29" s="44">
        <v>5.371</v>
      </c>
      <c r="F29" s="44">
        <v>5.732</v>
      </c>
      <c r="G29" s="44">
        <v>5.902</v>
      </c>
      <c r="H29" s="44">
        <v>4.394</v>
      </c>
      <c r="I29" s="44">
        <v>3.602</v>
      </c>
      <c r="J29" s="44">
        <v>3.679</v>
      </c>
      <c r="K29" s="44">
        <v>5.181</v>
      </c>
      <c r="L29" s="44">
        <v>4.457</v>
      </c>
      <c r="M29" s="44">
        <v>4.785</v>
      </c>
      <c r="N29" s="44">
        <v>4.309</v>
      </c>
      <c r="O29" s="44">
        <v>4.469</v>
      </c>
      <c r="Q29" s="50"/>
      <c r="R29" s="49">
        <f>(B29-MIN($B$25:$O$29)/(MAX($B$25:$O$29)-MIN($B$25:$O$29)))</f>
        <v>8.83409787962171</v>
      </c>
      <c r="S29" s="49">
        <f>(C29-MIN($B$25:$O$29)/(MAX($B$25:$O$29)-MIN($B$25:$O$29)))</f>
        <v>8.39809787962171</v>
      </c>
      <c r="T29" s="49">
        <f>(D29-MIN($B$25:$O$29)/(MAX($B$25:$O$29)-MIN($B$25:$O$29)))</f>
        <v>6.31409787962171</v>
      </c>
      <c r="U29" s="49">
        <f>(E29-MIN($B$25:$O$29)/(MAX($B$25:$O$29)-MIN($B$25:$O$29)))</f>
        <v>5.53209787962171</v>
      </c>
      <c r="V29" s="49">
        <f>(F29-MIN($B$25:$O$29)/(MAX($B$25:$O$29)-MIN($B$25:$O$29)))</f>
        <v>5.89309787962171</v>
      </c>
      <c r="W29" s="49">
        <f>(G29-MIN($B$25:$O$29)/(MAX($B$25:$O$29)-MIN($B$25:$O$29)))</f>
        <v>6.06309787962171</v>
      </c>
      <c r="X29" s="49">
        <f>(H29-MIN($B$25:$O$29)/(MAX($B$25:$O$29)-MIN($B$25:$O$29)))</f>
        <v>4.55509787962171</v>
      </c>
      <c r="Y29" s="49">
        <f>(I29-MIN($B$25:$O$29)/(MAX($B$25:$O$29)-MIN($B$25:$O$29)))</f>
        <v>3.76309787962171</v>
      </c>
      <c r="Z29" s="49">
        <f>(J29-MIN($B$25:$O$29)/(MAX($B$25:$O$29)-MIN($B$25:$O$29)))</f>
        <v>3.84009787962171</v>
      </c>
      <c r="AA29" s="49">
        <f>(K29-MIN($B$25:$O$29)/(MAX($B$25:$O$29)-MIN($B$25:$O$29)))</f>
        <v>5.34209787962171</v>
      </c>
      <c r="AB29" s="49">
        <f>(L29-MIN($B$25:$O$29)/(MAX($B$25:$O$29)-MIN($B$25:$O$29)))</f>
        <v>4.61809787962171</v>
      </c>
      <c r="AC29" s="49">
        <f>(M29-MIN($B$25:$O$29)/(MAX($B$25:$O$29)-MIN($B$25:$O$29)))</f>
        <v>4.94609787962171</v>
      </c>
      <c r="AD29" s="49">
        <f>(N29-MIN($B$25:$O$29)/(MAX($B$25:$O$29)-MIN($B$25:$O$29)))</f>
        <v>4.47009787962171</v>
      </c>
      <c r="AE29" s="49">
        <f>(O29-MIN($B$25:$O$29)/(MAX($B$25:$O$29)-MIN($B$25:$O$29)))</f>
        <v>4.63009787962171</v>
      </c>
      <c r="AF29" s="50"/>
      <c r="AG29" s="49">
        <f t="shared" ref="AG29:AT29" si="94">R29+14.6944</f>
        <v>23.5284978796217</v>
      </c>
      <c r="AH29" s="49">
        <f t="shared" si="94"/>
        <v>23.0924978796217</v>
      </c>
      <c r="AI29" s="49">
        <f t="shared" si="94"/>
        <v>21.0084978796217</v>
      </c>
      <c r="AJ29" s="49">
        <f t="shared" si="94"/>
        <v>20.2264978796217</v>
      </c>
      <c r="AK29" s="49">
        <f t="shared" si="94"/>
        <v>20.5874978796217</v>
      </c>
      <c r="AL29" s="49">
        <f t="shared" si="94"/>
        <v>20.7574978796217</v>
      </c>
      <c r="AM29" s="49">
        <f t="shared" si="94"/>
        <v>19.2494978796217</v>
      </c>
      <c r="AN29" s="49">
        <f t="shared" si="94"/>
        <v>18.4574978796217</v>
      </c>
      <c r="AO29" s="49">
        <f t="shared" si="94"/>
        <v>18.5344978796217</v>
      </c>
      <c r="AP29" s="49">
        <f t="shared" si="94"/>
        <v>20.0364978796217</v>
      </c>
      <c r="AQ29" s="49">
        <f t="shared" si="94"/>
        <v>19.3124978796217</v>
      </c>
      <c r="AR29" s="49">
        <f t="shared" si="94"/>
        <v>19.6404978796217</v>
      </c>
      <c r="AS29" s="49">
        <f t="shared" si="94"/>
        <v>19.1644978796217</v>
      </c>
      <c r="AT29" s="49">
        <f t="shared" si="94"/>
        <v>19.3244978796217</v>
      </c>
      <c r="AU29" s="49">
        <f>SUM(AG29:AT29)</f>
        <v>282.920970314704</v>
      </c>
      <c r="AV29" s="50"/>
      <c r="AW29" s="49">
        <f t="shared" ref="AW29:BJ29" si="95">AG29/$AU$30</f>
        <v>0.0154351137243514</v>
      </c>
      <c r="AX29" s="49">
        <f t="shared" si="95"/>
        <v>0.0151490899578429</v>
      </c>
      <c r="AY29" s="49">
        <f t="shared" si="95"/>
        <v>0.0137819488353572</v>
      </c>
      <c r="AZ29" s="49">
        <f t="shared" si="95"/>
        <v>0.0132689429055185</v>
      </c>
      <c r="BA29" s="49">
        <f t="shared" si="95"/>
        <v>0.013505765336045</v>
      </c>
      <c r="BB29" s="49">
        <f t="shared" si="95"/>
        <v>0.0136172883642708</v>
      </c>
      <c r="BC29" s="49">
        <f t="shared" si="95"/>
        <v>0.0126280135021267</v>
      </c>
      <c r="BD29" s="49">
        <f t="shared" si="95"/>
        <v>0.0121084473941571</v>
      </c>
      <c r="BE29" s="49">
        <f t="shared" si="95"/>
        <v>0.0121589607657652</v>
      </c>
      <c r="BF29" s="49">
        <f t="shared" si="95"/>
        <v>0.0131442995210308</v>
      </c>
      <c r="BG29" s="49">
        <f t="shared" si="95"/>
        <v>0.0126693426243515</v>
      </c>
      <c r="BH29" s="49">
        <f t="shared" si="95"/>
        <v>0.012884516467046</v>
      </c>
      <c r="BI29" s="49">
        <f t="shared" si="95"/>
        <v>0.0125722519880138</v>
      </c>
      <c r="BJ29" s="49">
        <f t="shared" si="95"/>
        <v>0.0126772148381087</v>
      </c>
      <c r="BK29" s="49"/>
      <c r="BL29" s="49">
        <f t="shared" ref="BL29:BY29" si="96">AW29*LN(AW29)</f>
        <v>-0.0643815611134431</v>
      </c>
      <c r="BM29" s="49">
        <f t="shared" si="96"/>
        <v>-0.0634718815788316</v>
      </c>
      <c r="BN29" s="49">
        <f t="shared" si="96"/>
        <v>-0.0590473209286687</v>
      </c>
      <c r="BO29" s="49">
        <f t="shared" si="96"/>
        <v>-0.0573527379709218</v>
      </c>
      <c r="BP29" s="49">
        <f t="shared" si="96"/>
        <v>-0.0581374390956548</v>
      </c>
      <c r="BQ29" s="49">
        <f t="shared" si="96"/>
        <v>-0.0585055232169434</v>
      </c>
      <c r="BR29" s="49">
        <f t="shared" si="96"/>
        <v>-0.0552076247352267</v>
      </c>
      <c r="BS29" s="49">
        <f t="shared" si="96"/>
        <v>-0.0534448939994326</v>
      </c>
      <c r="BT29" s="49">
        <f t="shared" si="96"/>
        <v>-0.0536172339527282</v>
      </c>
      <c r="BU29" s="49">
        <f t="shared" si="96"/>
        <v>-0.056938044360293</v>
      </c>
      <c r="BV29" s="49">
        <f t="shared" si="96"/>
        <v>-0.0553469122675582</v>
      </c>
      <c r="BW29" s="49">
        <f t="shared" si="96"/>
        <v>-0.0560699234760674</v>
      </c>
      <c r="BX29" s="49">
        <f t="shared" si="96"/>
        <v>-0.0550194826684707</v>
      </c>
      <c r="BY29" s="49">
        <f t="shared" si="96"/>
        <v>-0.0553734279267654</v>
      </c>
      <c r="BZ29" s="49">
        <f>SUM(BL29:BY29)</f>
        <v>-0.801914007291005</v>
      </c>
      <c r="CA29" s="49"/>
      <c r="CB29" s="49"/>
      <c r="CC29" s="50"/>
      <c r="CD29" s="49"/>
      <c r="CE29" s="49"/>
      <c r="CF29" s="49">
        <f t="shared" ref="CF29:CS29" si="97">AW29*$CD$30</f>
        <v>0.00294981051434407</v>
      </c>
      <c r="CG29" s="49">
        <f t="shared" si="97"/>
        <v>0.0028951484024305</v>
      </c>
      <c r="CH29" s="49">
        <f t="shared" si="97"/>
        <v>0.00263387353722896</v>
      </c>
      <c r="CI29" s="49">
        <f t="shared" si="97"/>
        <v>0.00253583277687022</v>
      </c>
      <c r="CJ29" s="49">
        <f t="shared" si="97"/>
        <v>0.00258109200256012</v>
      </c>
      <c r="CK29" s="49">
        <f t="shared" si="97"/>
        <v>0.00260240521133376</v>
      </c>
      <c r="CL29" s="49">
        <f t="shared" si="97"/>
        <v>0.00241334451232995</v>
      </c>
      <c r="CM29" s="49">
        <f t="shared" si="97"/>
        <v>0.00231405003380806</v>
      </c>
      <c r="CN29" s="49">
        <f t="shared" si="97"/>
        <v>0.00232370366366436</v>
      </c>
      <c r="CO29" s="49">
        <f t="shared" si="97"/>
        <v>0.00251201213177027</v>
      </c>
      <c r="CP29" s="49">
        <f t="shared" si="97"/>
        <v>0.00242124293675783</v>
      </c>
      <c r="CQ29" s="49">
        <f t="shared" si="97"/>
        <v>0.00246236489250932</v>
      </c>
      <c r="CR29" s="49">
        <f t="shared" si="97"/>
        <v>0.00240268790794313</v>
      </c>
      <c r="CS29" s="49">
        <f t="shared" si="97"/>
        <v>0.00242274739855362</v>
      </c>
      <c r="CT29" s="49">
        <v>2017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1524.34885157352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-4.1844049487027</v>
      </c>
      <c r="CA30" s="49">
        <f>-1/(LN(700))</f>
        <v>-0.152646578710193</v>
      </c>
      <c r="CB30" s="49">
        <f>BZ30*CA30</f>
        <v>0.638735099357467</v>
      </c>
      <c r="CC30" s="50">
        <f>1-CB30</f>
        <v>0.361264900642533</v>
      </c>
      <c r="CD30" s="49">
        <f>CC30/(CC9+CC14+CC19+CC24+CC30)</f>
        <v>0.191110384220252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2017</v>
      </c>
      <c r="CF34" s="40">
        <f t="shared" ref="CF34:CS34" si="98">SUM(CF2+CF3+CF4+CF5+CF6+CF7+CF8+CF10+CF11+CF12+CF13+CF15+CF16+CF17+CF18+CF20+CF21+CF22+CF23+CF25+CF26+CF27+CF28+CF29)</f>
        <v>0.0888656510508832</v>
      </c>
      <c r="CG34" s="40">
        <f t="shared" si="98"/>
        <v>0.0813568324124188</v>
      </c>
      <c r="CH34" s="40">
        <f t="shared" si="98"/>
        <v>0.0749043572503346</v>
      </c>
      <c r="CI34" s="40">
        <f t="shared" si="98"/>
        <v>0.067026475109396</v>
      </c>
      <c r="CJ34" s="40">
        <f t="shared" si="98"/>
        <v>0.0713680037510216</v>
      </c>
      <c r="CK34" s="40">
        <f t="shared" si="98"/>
        <v>0.0775885091461632</v>
      </c>
      <c r="CL34" s="40">
        <f t="shared" si="98"/>
        <v>0.0728426370511496</v>
      </c>
      <c r="CM34" s="40">
        <f t="shared" si="98"/>
        <v>0.0635753480871794</v>
      </c>
      <c r="CN34" s="40">
        <f t="shared" si="98"/>
        <v>0.0644664316856742</v>
      </c>
      <c r="CO34" s="40">
        <f t="shared" si="98"/>
        <v>0.0745262716824029</v>
      </c>
      <c r="CP34" s="40">
        <f t="shared" si="98"/>
        <v>0.0629849051087236</v>
      </c>
      <c r="CQ34" s="40">
        <f t="shared" si="98"/>
        <v>0.0669647811425714</v>
      </c>
      <c r="CR34" s="40">
        <f t="shared" si="98"/>
        <v>0.0647319789706871</v>
      </c>
      <c r="CS34" s="40">
        <f t="shared" si="98"/>
        <v>0.0687978175513943</v>
      </c>
      <c r="CT34" s="49">
        <f>SUM(CF34:CS34)</f>
        <v>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workbookViewId="0">
      <selection activeCell="CD9" sqref="CD9:CD30"/>
    </sheetView>
  </sheetViews>
  <sheetFormatPr defaultColWidth="9" defaultRowHeight="27.75"/>
  <cols>
    <col min="1" max="1" width="99.9916666666667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22.5" customHeight="1" spans="1:98">
      <c r="A2" s="43" t="s">
        <v>216</v>
      </c>
      <c r="B2" s="43">
        <v>12.955</v>
      </c>
      <c r="C2" s="43">
        <v>7.331</v>
      </c>
      <c r="D2" s="43">
        <v>7.28</v>
      </c>
      <c r="E2" s="43">
        <v>4.747</v>
      </c>
      <c r="F2" s="43">
        <v>3.094</v>
      </c>
      <c r="G2" s="43">
        <v>1.587</v>
      </c>
      <c r="H2" s="43">
        <v>5.359</v>
      </c>
      <c r="I2" s="43">
        <v>6.205</v>
      </c>
      <c r="J2" s="43">
        <v>8.71</v>
      </c>
      <c r="K2" s="43">
        <v>7.084</v>
      </c>
      <c r="L2" s="43">
        <v>3.374</v>
      </c>
      <c r="M2" s="43">
        <v>6.071</v>
      </c>
      <c r="N2" s="43">
        <v>3.279</v>
      </c>
      <c r="O2" s="43">
        <v>3.381</v>
      </c>
      <c r="Q2" s="50"/>
      <c r="R2" s="49">
        <f>(B2-MIN($B$2:$O$8)/(MAX($B$2:$O$8)-MIN($B$2:$O$8)))</f>
        <v>12.9330705214167</v>
      </c>
      <c r="S2" s="49">
        <f>(C2-MIN($B$2:$O$8)/(MAX($B$2:$O$8)-MIN($B$2:$O$8)))</f>
        <v>7.30907052141674</v>
      </c>
      <c r="T2" s="49">
        <f>(D2-MIN($B$2:$O$8)/(MAX($B$2:$O$8)-MIN($B$2:$O$8)))</f>
        <v>7.25807052141674</v>
      </c>
      <c r="U2" s="49">
        <f>(E2-MIN($B$2:$O$8)/(MAX($B$2:$O$8)-MIN($B$2:$O$8)))</f>
        <v>4.72507052141674</v>
      </c>
      <c r="V2" s="49">
        <f>(F2-MIN($B$2:$O$8)/(MAX($B$2:$O$8)-MIN($B$2:$O$8)))</f>
        <v>3.07207052141674</v>
      </c>
      <c r="W2" s="49">
        <f>(G2-MIN($B$2:$O$8)/(MAX($B$2:$O$8)-MIN($B$2:$O$8)))</f>
        <v>1.56507052141674</v>
      </c>
      <c r="X2" s="49">
        <f>(H2-MIN($B$2:$O$8)/(MAX($B$2:$O$8)-MIN($B$2:$O$8)))</f>
        <v>5.33707052141674</v>
      </c>
      <c r="Y2" s="49">
        <f>(I2-MIN($B$2:$O$8)/(MAX($B$2:$O$8)-MIN($B$2:$O$8)))</f>
        <v>6.18307052141674</v>
      </c>
      <c r="Z2" s="49">
        <f>(J2-MIN($B$2:$O$8)/(MAX($B$2:$O$8)-MIN($B$2:$O$8)))</f>
        <v>8.68807052141674</v>
      </c>
      <c r="AA2" s="49">
        <f>(K2-MIN($B$2:$O$8)/(MAX($B$2:$O$8)-MIN($B$2:$O$8)))</f>
        <v>7.06207052141674</v>
      </c>
      <c r="AB2" s="49">
        <f>(L2-MIN($B$2:$O$8)/(MAX($B$2:$O$8)-MIN($B$2:$O$8)))</f>
        <v>3.35207052141674</v>
      </c>
      <c r="AC2" s="49">
        <f>(M2-MIN($B$2:$O$8)/(MAX($B$2:$O$8)-MIN($B$2:$O$8)))</f>
        <v>6.04907052141674</v>
      </c>
      <c r="AD2" s="49">
        <f>(N2-MIN($B$2:$O$8)/(MAX($B$2:$O$8)-MIN($B$2:$O$8)))</f>
        <v>3.25707052141674</v>
      </c>
      <c r="AE2" s="49">
        <f>(O2-MIN($B$2:$O$8)/(MAX($B$2:$O$8)-MIN($B$2:$O$8)))</f>
        <v>3.35907052141674</v>
      </c>
      <c r="AF2" s="50"/>
      <c r="AG2" s="49">
        <f t="shared" ref="AG2:AT2" si="0">R2+0.0001</f>
        <v>12.9331705214167</v>
      </c>
      <c r="AH2" s="49">
        <f t="shared" si="0"/>
        <v>7.30917052141674</v>
      </c>
      <c r="AI2" s="49">
        <f t="shared" si="0"/>
        <v>7.25817052141674</v>
      </c>
      <c r="AJ2" s="49">
        <f t="shared" si="0"/>
        <v>4.72517052141674</v>
      </c>
      <c r="AK2" s="49">
        <f t="shared" si="0"/>
        <v>3.07217052141674</v>
      </c>
      <c r="AL2" s="49">
        <f t="shared" si="0"/>
        <v>1.56517052141674</v>
      </c>
      <c r="AM2" s="49">
        <f t="shared" si="0"/>
        <v>5.33717052141674</v>
      </c>
      <c r="AN2" s="49">
        <f t="shared" si="0"/>
        <v>6.18317052141674</v>
      </c>
      <c r="AO2" s="49">
        <f t="shared" si="0"/>
        <v>8.68817052141674</v>
      </c>
      <c r="AP2" s="49">
        <f t="shared" si="0"/>
        <v>7.06217052141674</v>
      </c>
      <c r="AQ2" s="49">
        <f t="shared" si="0"/>
        <v>3.35217052141674</v>
      </c>
      <c r="AR2" s="49">
        <f t="shared" si="0"/>
        <v>6.04917052141674</v>
      </c>
      <c r="AS2" s="49">
        <f t="shared" si="0"/>
        <v>3.25717052141674</v>
      </c>
      <c r="AT2" s="49">
        <f t="shared" si="0"/>
        <v>3.35917052141674</v>
      </c>
      <c r="AU2" s="49">
        <f t="shared" ref="AU2:AU8" si="1">SUM(AG2:AT2)</f>
        <v>80.1513872998343</v>
      </c>
      <c r="AV2" s="48" t="s">
        <v>40</v>
      </c>
      <c r="AW2" s="49">
        <f t="shared" ref="AW2:BJ2" si="2">AG2/$AU$9</f>
        <v>0.0462023675271753</v>
      </c>
      <c r="AX2" s="49">
        <f t="shared" si="2"/>
        <v>0.0261112294305619</v>
      </c>
      <c r="AY2" s="49">
        <f t="shared" si="2"/>
        <v>0.0259290373887896</v>
      </c>
      <c r="AZ2" s="49">
        <f t="shared" si="2"/>
        <v>0.0168801659807665</v>
      </c>
      <c r="BA2" s="49">
        <f t="shared" si="2"/>
        <v>0.0109750003915592</v>
      </c>
      <c r="BB2" s="49">
        <f t="shared" si="2"/>
        <v>0.00559140417683716</v>
      </c>
      <c r="BC2" s="49">
        <f t="shared" si="2"/>
        <v>0.0190664704820338</v>
      </c>
      <c r="BD2" s="49">
        <f t="shared" si="2"/>
        <v>0.0220887149396681</v>
      </c>
      <c r="BE2" s="49">
        <f t="shared" si="2"/>
        <v>0.0310375593443652</v>
      </c>
      <c r="BF2" s="49">
        <f t="shared" si="2"/>
        <v>0.0252288483655079</v>
      </c>
      <c r="BG2" s="49">
        <f t="shared" si="2"/>
        <v>0.0119752704248187</v>
      </c>
      <c r="BH2" s="49">
        <f t="shared" si="2"/>
        <v>0.0216100142808938</v>
      </c>
      <c r="BI2" s="49">
        <f t="shared" si="2"/>
        <v>0.0116358930921056</v>
      </c>
      <c r="BJ2" s="49">
        <f t="shared" si="2"/>
        <v>0.0120002771756502</v>
      </c>
      <c r="BK2" s="49"/>
      <c r="BL2" s="49">
        <f t="shared" ref="BL2:BY2" si="3">AW2*LN(AW2)</f>
        <v>-0.142059539243996</v>
      </c>
      <c r="BM2" s="49">
        <f t="shared" si="3"/>
        <v>-0.0951856097136638</v>
      </c>
      <c r="BN2" s="49">
        <f t="shared" si="3"/>
        <v>-0.0947030036334441</v>
      </c>
      <c r="BO2" s="49">
        <f t="shared" si="3"/>
        <v>-0.0688983548218604</v>
      </c>
      <c r="BP2" s="49">
        <f t="shared" si="3"/>
        <v>-0.0495206865124381</v>
      </c>
      <c r="BQ2" s="49">
        <f t="shared" si="3"/>
        <v>-0.0289999565917707</v>
      </c>
      <c r="BR2" s="49">
        <f t="shared" si="3"/>
        <v>-0.075499866623009</v>
      </c>
      <c r="BS2" s="49">
        <f t="shared" si="3"/>
        <v>-0.0842173880406852</v>
      </c>
      <c r="BT2" s="49">
        <f t="shared" si="3"/>
        <v>-0.107779700672284</v>
      </c>
      <c r="BU2" s="49">
        <f t="shared" si="3"/>
        <v>-0.0928362877709737</v>
      </c>
      <c r="BV2" s="49">
        <f t="shared" si="3"/>
        <v>-0.0529895124589691</v>
      </c>
      <c r="BW2" s="49">
        <f t="shared" si="3"/>
        <v>-0.082865727214497</v>
      </c>
      <c r="BX2" s="49">
        <f t="shared" si="3"/>
        <v>-0.0518223200771262</v>
      </c>
      <c r="BY2" s="49">
        <f t="shared" si="3"/>
        <v>-0.0530751322774229</v>
      </c>
      <c r="BZ2" s="49">
        <f t="shared" ref="BZ2:BZ8" si="4">SUM(BL2:BY2)</f>
        <v>-1.08045308565214</v>
      </c>
      <c r="CA2" s="49"/>
      <c r="CB2" s="49"/>
      <c r="CC2" s="50"/>
      <c r="CD2" s="49"/>
      <c r="CE2" s="49"/>
      <c r="CF2" s="49">
        <f t="shared" ref="CF2:CS2" si="5">AW2*$CD$9</f>
        <v>0.00902076241986366</v>
      </c>
      <c r="CG2" s="49">
        <f t="shared" si="5"/>
        <v>0.00509807634955305</v>
      </c>
      <c r="CH2" s="49">
        <f t="shared" si="5"/>
        <v>0.00506250433860251</v>
      </c>
      <c r="CI2" s="49">
        <f t="shared" si="5"/>
        <v>0.00329576112805899</v>
      </c>
      <c r="CJ2" s="49">
        <f t="shared" si="5"/>
        <v>0.00214280947901499</v>
      </c>
      <c r="CK2" s="49">
        <f t="shared" si="5"/>
        <v>0.00109169142994705</v>
      </c>
      <c r="CL2" s="49">
        <f t="shared" si="5"/>
        <v>0.00372262525946548</v>
      </c>
      <c r="CM2" s="49">
        <f t="shared" si="5"/>
        <v>0.00431270214699798</v>
      </c>
      <c r="CN2" s="49">
        <f t="shared" si="5"/>
        <v>0.00605991562603924</v>
      </c>
      <c r="CO2" s="49">
        <f t="shared" si="5"/>
        <v>0.00492579621808671</v>
      </c>
      <c r="CP2" s="49">
        <f t="shared" si="5"/>
        <v>0.00233810679403757</v>
      </c>
      <c r="CQ2" s="49">
        <f t="shared" si="5"/>
        <v>0.00421923843195146</v>
      </c>
      <c r="CR2" s="49">
        <f t="shared" si="5"/>
        <v>0.00227184520501205</v>
      </c>
      <c r="CS2" s="49">
        <f t="shared" si="5"/>
        <v>0.00234298922691313</v>
      </c>
      <c r="CT2" s="59">
        <v>2018</v>
      </c>
    </row>
    <row r="3" ht="22.5" customHeight="1" spans="1:98">
      <c r="A3" s="43" t="s">
        <v>217</v>
      </c>
      <c r="B3" s="44">
        <v>4.162</v>
      </c>
      <c r="C3" s="44">
        <v>3.008</v>
      </c>
      <c r="D3" s="44">
        <v>1.901</v>
      </c>
      <c r="E3" s="44">
        <v>0.932</v>
      </c>
      <c r="F3" s="44">
        <v>1.187</v>
      </c>
      <c r="G3" s="44">
        <v>0.662</v>
      </c>
      <c r="H3" s="44">
        <v>1.214</v>
      </c>
      <c r="I3" s="44">
        <v>1.116</v>
      </c>
      <c r="J3" s="44">
        <v>1.504</v>
      </c>
      <c r="K3" s="44">
        <v>1.124</v>
      </c>
      <c r="L3" s="44">
        <v>0.61</v>
      </c>
      <c r="M3" s="44">
        <v>0.805</v>
      </c>
      <c r="N3" s="44">
        <v>0.615</v>
      </c>
      <c r="O3" s="44">
        <v>0.693</v>
      </c>
      <c r="Q3" s="50"/>
      <c r="R3" s="49">
        <f>(B3-MIN($B$2:$O$8)/(MAX($B$2:$O$8)-MIN($B$2:$O$8)))</f>
        <v>4.14007052141674</v>
      </c>
      <c r="S3" s="49">
        <f>(C3-MIN($B$2:$O$8)/(MAX($B$2:$O$8)-MIN($B$2:$O$8)))</f>
        <v>2.98607052141674</v>
      </c>
      <c r="T3" s="49">
        <f>(D3-MIN($B$2:$O$8)/(MAX($B$2:$O$8)-MIN($B$2:$O$8)))</f>
        <v>1.87907052141674</v>
      </c>
      <c r="U3" s="49">
        <f>(E3-MIN($B$2:$O$8)/(MAX($B$2:$O$8)-MIN($B$2:$O$8)))</f>
        <v>0.910070521416739</v>
      </c>
      <c r="V3" s="49">
        <f>(F3-MIN($B$2:$O$8)/(MAX($B$2:$O$8)-MIN($B$2:$O$8)))</f>
        <v>1.16507052141674</v>
      </c>
      <c r="W3" s="49">
        <f>(G3-MIN($B$2:$O$8)/(MAX($B$2:$O$8)-MIN($B$2:$O$8)))</f>
        <v>0.640070521416739</v>
      </c>
      <c r="X3" s="49">
        <f>(H3-MIN($B$2:$O$8)/(MAX($B$2:$O$8)-MIN($B$2:$O$8)))</f>
        <v>1.19207052141674</v>
      </c>
      <c r="Y3" s="49">
        <f>(I3-MIN($B$2:$O$8)/(MAX($B$2:$O$8)-MIN($B$2:$O$8)))</f>
        <v>1.09407052141674</v>
      </c>
      <c r="Z3" s="49">
        <f>(J3-MIN($B$2:$O$8)/(MAX($B$2:$O$8)-MIN($B$2:$O$8)))</f>
        <v>1.48207052141674</v>
      </c>
      <c r="AA3" s="49">
        <f>(K3-MIN($B$2:$O$8)/(MAX($B$2:$O$8)-MIN($B$2:$O$8)))</f>
        <v>1.10207052141674</v>
      </c>
      <c r="AB3" s="49">
        <f>(L3-MIN($B$2:$O$8)/(MAX($B$2:$O$8)-MIN($B$2:$O$8)))</f>
        <v>0.588070521416739</v>
      </c>
      <c r="AC3" s="49">
        <f>(M3-MIN($B$2:$O$8)/(MAX($B$2:$O$8)-MIN($B$2:$O$8)))</f>
        <v>0.783070521416739</v>
      </c>
      <c r="AD3" s="49">
        <f>(N3-MIN($B$2:$O$8)/(MAX($B$2:$O$8)-MIN($B$2:$O$8)))</f>
        <v>0.593070521416739</v>
      </c>
      <c r="AE3" s="49">
        <f>(O3-MIN($B$2:$O$8)/(MAX($B$2:$O$8)-MIN($B$2:$O$8)))</f>
        <v>0.671070521416739</v>
      </c>
      <c r="AF3" s="50"/>
      <c r="AG3" s="49">
        <f t="shared" ref="AG3:AT3" si="6">R3+0.0001</f>
        <v>4.14017052141674</v>
      </c>
      <c r="AH3" s="49">
        <f t="shared" si="6"/>
        <v>2.98617052141674</v>
      </c>
      <c r="AI3" s="49">
        <f t="shared" si="6"/>
        <v>1.87917052141674</v>
      </c>
      <c r="AJ3" s="49">
        <f t="shared" si="6"/>
        <v>0.910170521416739</v>
      </c>
      <c r="AK3" s="49">
        <f t="shared" si="6"/>
        <v>1.16517052141674</v>
      </c>
      <c r="AL3" s="49">
        <f t="shared" si="6"/>
        <v>0.640170521416739</v>
      </c>
      <c r="AM3" s="49">
        <f t="shared" si="6"/>
        <v>1.19217052141674</v>
      </c>
      <c r="AN3" s="49">
        <f t="shared" si="6"/>
        <v>1.09417052141674</v>
      </c>
      <c r="AO3" s="49">
        <f t="shared" si="6"/>
        <v>1.48217052141674</v>
      </c>
      <c r="AP3" s="49">
        <f t="shared" si="6"/>
        <v>1.10217052141674</v>
      </c>
      <c r="AQ3" s="49">
        <f t="shared" si="6"/>
        <v>0.588170521416739</v>
      </c>
      <c r="AR3" s="49">
        <f t="shared" si="6"/>
        <v>0.783170521416739</v>
      </c>
      <c r="AS3" s="49">
        <f t="shared" si="6"/>
        <v>0.593170521416739</v>
      </c>
      <c r="AT3" s="49">
        <f t="shared" si="6"/>
        <v>0.671170521416739</v>
      </c>
      <c r="AU3" s="49">
        <f t="shared" si="1"/>
        <v>19.2273872998343</v>
      </c>
      <c r="AV3" s="50"/>
      <c r="AW3" s="49">
        <f t="shared" ref="AW3:BJ3" si="7">AG3/$AU$9</f>
        <v>0.0147903160898492</v>
      </c>
      <c r="AX3" s="49">
        <f t="shared" si="7"/>
        <v>0.0106677745956294</v>
      </c>
      <c r="AY3" s="49">
        <f t="shared" si="7"/>
        <v>0.00671313557127824</v>
      </c>
      <c r="AZ3" s="49">
        <f t="shared" si="7"/>
        <v>0.00325148677760498</v>
      </c>
      <c r="BA3" s="49">
        <f t="shared" si="7"/>
        <v>0.00416244698646636</v>
      </c>
      <c r="BB3" s="49">
        <f t="shared" si="7"/>
        <v>0.00228694067410468</v>
      </c>
      <c r="BC3" s="49">
        <f t="shared" si="7"/>
        <v>0.00425890159681639</v>
      </c>
      <c r="BD3" s="49">
        <f t="shared" si="7"/>
        <v>0.00390880708517554</v>
      </c>
      <c r="BE3" s="49">
        <f t="shared" si="7"/>
        <v>0.00529489555983522</v>
      </c>
      <c r="BF3" s="49">
        <f t="shared" si="7"/>
        <v>0.00393738622898296</v>
      </c>
      <c r="BG3" s="49">
        <f t="shared" si="7"/>
        <v>0.00210117623935648</v>
      </c>
      <c r="BH3" s="49">
        <f t="shared" si="7"/>
        <v>0.00279779286966225</v>
      </c>
      <c r="BI3" s="49">
        <f t="shared" si="7"/>
        <v>0.00211903820423612</v>
      </c>
      <c r="BJ3" s="49">
        <f t="shared" si="7"/>
        <v>0.00239768485635842</v>
      </c>
      <c r="BK3" s="49"/>
      <c r="BL3" s="49">
        <f t="shared" ref="BL3:BY3" si="8">AW3*LN(AW3)</f>
        <v>-0.0623231770408616</v>
      </c>
      <c r="BM3" s="49">
        <f t="shared" si="8"/>
        <v>-0.0484373271359028</v>
      </c>
      <c r="BN3" s="49">
        <f t="shared" si="8"/>
        <v>-0.0335904435459365</v>
      </c>
      <c r="BO3" s="49">
        <f t="shared" si="8"/>
        <v>-0.0186266066989473</v>
      </c>
      <c r="BP3" s="49">
        <f t="shared" si="8"/>
        <v>-0.0228170865131696</v>
      </c>
      <c r="BQ3" s="49">
        <f t="shared" si="8"/>
        <v>-0.0139058349435014</v>
      </c>
      <c r="BR3" s="49">
        <f t="shared" si="8"/>
        <v>-0.0232482535086999</v>
      </c>
      <c r="BS3" s="49">
        <f t="shared" si="8"/>
        <v>-0.0216724709615927</v>
      </c>
      <c r="BT3" s="49">
        <f t="shared" si="8"/>
        <v>-0.0277506112971582</v>
      </c>
      <c r="BU3" s="49">
        <f t="shared" si="8"/>
        <v>-0.0218022453150872</v>
      </c>
      <c r="BV3" s="49">
        <f t="shared" si="8"/>
        <v>-0.0129542935709409</v>
      </c>
      <c r="BW3" s="49">
        <f t="shared" si="8"/>
        <v>-0.0164480128612646</v>
      </c>
      <c r="BX3" s="49">
        <f t="shared" si="8"/>
        <v>-0.0130464795200364</v>
      </c>
      <c r="BY3" s="49">
        <f t="shared" si="8"/>
        <v>-0.0144658361167153</v>
      </c>
      <c r="BZ3" s="49">
        <f t="shared" si="4"/>
        <v>-0.351088679029814</v>
      </c>
      <c r="CA3" s="49"/>
      <c r="CB3" s="49"/>
      <c r="CC3" s="50"/>
      <c r="CD3" s="49"/>
      <c r="CE3" s="49"/>
      <c r="CF3" s="49">
        <f t="shared" ref="CF3:CS3" si="9">AW3*$CD$9</f>
        <v>0.00288772923774396</v>
      </c>
      <c r="CG3" s="49">
        <f t="shared" si="9"/>
        <v>0.00208282530368663</v>
      </c>
      <c r="CH3" s="49">
        <f t="shared" si="9"/>
        <v>0.00131070341893666</v>
      </c>
      <c r="CI3" s="49">
        <f t="shared" si="9"/>
        <v>0.000634835210876385</v>
      </c>
      <c r="CJ3" s="49">
        <f t="shared" si="9"/>
        <v>0.000812695265629088</v>
      </c>
      <c r="CK3" s="49">
        <f t="shared" si="9"/>
        <v>0.000446512799961757</v>
      </c>
      <c r="CL3" s="49">
        <f t="shared" si="9"/>
        <v>0.000831527506720551</v>
      </c>
      <c r="CM3" s="49">
        <f t="shared" si="9"/>
        <v>0.000763173446462649</v>
      </c>
      <c r="CN3" s="49">
        <f t="shared" si="9"/>
        <v>0.00103379972585108</v>
      </c>
      <c r="CO3" s="49">
        <f t="shared" si="9"/>
        <v>0.000768753369749008</v>
      </c>
      <c r="CP3" s="49">
        <f t="shared" si="9"/>
        <v>0.000410243298600421</v>
      </c>
      <c r="CQ3" s="49">
        <f t="shared" si="9"/>
        <v>0.00054625392870543</v>
      </c>
      <c r="CR3" s="49">
        <f t="shared" si="9"/>
        <v>0.000413730750654396</v>
      </c>
      <c r="CS3" s="49">
        <f t="shared" si="9"/>
        <v>0.000468135002696399</v>
      </c>
      <c r="CT3" s="59">
        <v>2018</v>
      </c>
    </row>
    <row r="4" ht="22.5" customHeight="1" spans="1:98">
      <c r="A4" s="43" t="s">
        <v>218</v>
      </c>
      <c r="B4" s="43">
        <v>5.3999</v>
      </c>
      <c r="C4" s="43">
        <v>7.7043</v>
      </c>
      <c r="D4" s="43">
        <v>3.5327</v>
      </c>
      <c r="E4" s="43">
        <v>2.6492</v>
      </c>
      <c r="F4" s="43">
        <v>6.6599</v>
      </c>
      <c r="G4" s="43">
        <v>6.6662</v>
      </c>
      <c r="H4" s="43">
        <v>2.9235</v>
      </c>
      <c r="I4" s="43">
        <v>1.9874</v>
      </c>
      <c r="J4" s="43">
        <v>2.052</v>
      </c>
      <c r="K4" s="43">
        <v>2.671</v>
      </c>
      <c r="L4" s="43">
        <v>2.4799</v>
      </c>
      <c r="M4" s="43">
        <v>1.8594</v>
      </c>
      <c r="N4" s="43">
        <v>2.2847</v>
      </c>
      <c r="O4" s="43">
        <v>2.7536</v>
      </c>
      <c r="Q4" s="50"/>
      <c r="R4" s="49">
        <f>(B4-MIN($B$2:$O$8)/(MAX($B$2:$O$8)-MIN($B$2:$O$8)))</f>
        <v>5.37797052141674</v>
      </c>
      <c r="S4" s="49">
        <f>(C4-MIN($B$2:$O$8)/(MAX($B$2:$O$8)-MIN($B$2:$O$8)))</f>
        <v>7.68237052141674</v>
      </c>
      <c r="T4" s="49">
        <f>(D4-MIN($B$2:$O$8)/(MAX($B$2:$O$8)-MIN($B$2:$O$8)))</f>
        <v>3.51077052141674</v>
      </c>
      <c r="U4" s="49">
        <f>(E4-MIN($B$2:$O$8)/(MAX($B$2:$O$8)-MIN($B$2:$O$8)))</f>
        <v>2.62727052141674</v>
      </c>
      <c r="V4" s="49">
        <f>(F4-MIN($B$2:$O$8)/(MAX($B$2:$O$8)-MIN($B$2:$O$8)))</f>
        <v>6.63797052141674</v>
      </c>
      <c r="W4" s="49">
        <f>(G4-MIN($B$2:$O$8)/(MAX($B$2:$O$8)-MIN($B$2:$O$8)))</f>
        <v>6.64427052141674</v>
      </c>
      <c r="X4" s="49">
        <f>(H4-MIN($B$2:$O$8)/(MAX($B$2:$O$8)-MIN($B$2:$O$8)))</f>
        <v>2.90157052141674</v>
      </c>
      <c r="Y4" s="49">
        <f>(I4-MIN($B$2:$O$8)/(MAX($B$2:$O$8)-MIN($B$2:$O$8)))</f>
        <v>1.96547052141674</v>
      </c>
      <c r="Z4" s="49">
        <f>(J4-MIN($B$2:$O$8)/(MAX($B$2:$O$8)-MIN($B$2:$O$8)))</f>
        <v>2.03007052141674</v>
      </c>
      <c r="AA4" s="49">
        <f>(K4-MIN($B$2:$O$8)/(MAX($B$2:$O$8)-MIN($B$2:$O$8)))</f>
        <v>2.64907052141674</v>
      </c>
      <c r="AB4" s="49">
        <f>(L4-MIN($B$2:$O$8)/(MAX($B$2:$O$8)-MIN($B$2:$O$8)))</f>
        <v>2.45797052141674</v>
      </c>
      <c r="AC4" s="49">
        <f>(M4-MIN($B$2:$O$8)/(MAX($B$2:$O$8)-MIN($B$2:$O$8)))</f>
        <v>1.83747052141674</v>
      </c>
      <c r="AD4" s="49">
        <f>(N4-MIN($B$2:$O$8)/(MAX($B$2:$O$8)-MIN($B$2:$O$8)))</f>
        <v>2.26277052141674</v>
      </c>
      <c r="AE4" s="49">
        <f>(O4-MIN($B$2:$O$8)/(MAX($B$2:$O$8)-MIN($B$2:$O$8)))</f>
        <v>2.73167052141674</v>
      </c>
      <c r="AF4" s="50"/>
      <c r="AG4" s="49">
        <f t="shared" ref="AG4:AT4" si="10">R4+0.0001</f>
        <v>5.37807052141674</v>
      </c>
      <c r="AH4" s="49">
        <f t="shared" si="10"/>
        <v>7.68247052141674</v>
      </c>
      <c r="AI4" s="49">
        <f t="shared" si="10"/>
        <v>3.51087052141674</v>
      </c>
      <c r="AJ4" s="49">
        <f t="shared" si="10"/>
        <v>2.62737052141674</v>
      </c>
      <c r="AK4" s="49">
        <f t="shared" si="10"/>
        <v>6.63807052141674</v>
      </c>
      <c r="AL4" s="49">
        <f t="shared" si="10"/>
        <v>6.64437052141674</v>
      </c>
      <c r="AM4" s="49">
        <f t="shared" si="10"/>
        <v>2.90167052141674</v>
      </c>
      <c r="AN4" s="49">
        <f t="shared" si="10"/>
        <v>1.96557052141674</v>
      </c>
      <c r="AO4" s="49">
        <f t="shared" si="10"/>
        <v>2.03017052141674</v>
      </c>
      <c r="AP4" s="49">
        <f t="shared" si="10"/>
        <v>2.64917052141674</v>
      </c>
      <c r="AQ4" s="49">
        <f t="shared" si="10"/>
        <v>2.45807052141674</v>
      </c>
      <c r="AR4" s="49">
        <f t="shared" si="10"/>
        <v>1.83757052141674</v>
      </c>
      <c r="AS4" s="49">
        <f t="shared" si="10"/>
        <v>2.26287052141674</v>
      </c>
      <c r="AT4" s="49">
        <f t="shared" si="10"/>
        <v>2.73177052141674</v>
      </c>
      <c r="AU4" s="49">
        <f t="shared" si="1"/>
        <v>51.3180872998343</v>
      </c>
      <c r="AV4" s="50"/>
      <c r="AW4" s="49">
        <f t="shared" ref="AW4:BJ4" si="11">AG4/$AU$9</f>
        <v>0.0192125813547492</v>
      </c>
      <c r="AX4" s="49">
        <f t="shared" si="11"/>
        <v>0.0274448037284754</v>
      </c>
      <c r="AY4" s="49">
        <f t="shared" si="11"/>
        <v>0.0125422091900983</v>
      </c>
      <c r="AZ4" s="49">
        <f t="shared" si="11"/>
        <v>0.00938599999586682</v>
      </c>
      <c r="BA4" s="49">
        <f t="shared" si="11"/>
        <v>0.0237137965044172</v>
      </c>
      <c r="BB4" s="49">
        <f t="shared" si="11"/>
        <v>0.0237363025801656</v>
      </c>
      <c r="BC4" s="49">
        <f t="shared" si="11"/>
        <v>0.0103659073891636</v>
      </c>
      <c r="BD4" s="49">
        <f t="shared" si="11"/>
        <v>0.00702179032439833</v>
      </c>
      <c r="BE4" s="49">
        <f t="shared" si="11"/>
        <v>0.00725256691064322</v>
      </c>
      <c r="BF4" s="49">
        <f t="shared" si="11"/>
        <v>0.00946387816274203</v>
      </c>
      <c r="BG4" s="49">
        <f t="shared" si="11"/>
        <v>0.00878119386504238</v>
      </c>
      <c r="BH4" s="49">
        <f t="shared" si="11"/>
        <v>0.00656452402347968</v>
      </c>
      <c r="BI4" s="49">
        <f t="shared" si="11"/>
        <v>0.00808386275614143</v>
      </c>
      <c r="BJ4" s="49">
        <f t="shared" si="11"/>
        <v>0.0097589578225536</v>
      </c>
      <c r="BK4" s="49"/>
      <c r="BL4" s="49">
        <f t="shared" ref="BL4:BY4" si="12">AW4*LN(AW4)</f>
        <v>-0.0759317706682251</v>
      </c>
      <c r="BM4" s="49">
        <f t="shared" si="12"/>
        <v>-0.0986799442592904</v>
      </c>
      <c r="BN4" s="49">
        <f t="shared" si="12"/>
        <v>-0.0549180143540137</v>
      </c>
      <c r="BO4" s="49">
        <f t="shared" si="12"/>
        <v>-0.0438188794591079</v>
      </c>
      <c r="BP4" s="49">
        <f t="shared" si="12"/>
        <v>-0.0887298713373437</v>
      </c>
      <c r="BQ4" s="49">
        <f t="shared" si="12"/>
        <v>-0.0887915655297155</v>
      </c>
      <c r="BR4" s="49">
        <f t="shared" si="12"/>
        <v>-0.0473642460485796</v>
      </c>
      <c r="BS4" s="49">
        <f t="shared" si="12"/>
        <v>-0.0348192119196338</v>
      </c>
      <c r="BT4" s="49">
        <f t="shared" si="12"/>
        <v>-0.035729044295124</v>
      </c>
      <c r="BU4" s="49">
        <f t="shared" si="12"/>
        <v>-0.0441042561245798</v>
      </c>
      <c r="BV4" s="49">
        <f t="shared" si="12"/>
        <v>-0.0415802078280258</v>
      </c>
      <c r="BW4" s="49">
        <f t="shared" si="12"/>
        <v>-0.0329937918930628</v>
      </c>
      <c r="BX4" s="49">
        <f t="shared" si="12"/>
        <v>-0.0389471248076325</v>
      </c>
      <c r="BY4" s="49">
        <f t="shared" si="12"/>
        <v>-0.045179775094719</v>
      </c>
      <c r="BZ4" s="49">
        <f t="shared" si="4"/>
        <v>-0.771587703619054</v>
      </c>
      <c r="CA4" s="49"/>
      <c r="CB4" s="49"/>
      <c r="CC4" s="50"/>
      <c r="CD4" s="49"/>
      <c r="CE4" s="49"/>
      <c r="CF4" s="49">
        <f t="shared" ref="CF4:CS4" si="13">AW4*$CD$9</f>
        <v>0.00375115261726699</v>
      </c>
      <c r="CG4" s="49">
        <f t="shared" si="13"/>
        <v>0.0053584495199028</v>
      </c>
      <c r="CH4" s="49">
        <f t="shared" si="13"/>
        <v>0.00244879852223072</v>
      </c>
      <c r="CI4" s="49">
        <f t="shared" si="13"/>
        <v>0.00183256574429341</v>
      </c>
      <c r="CJ4" s="49">
        <f t="shared" si="13"/>
        <v>0.00462999053486859</v>
      </c>
      <c r="CK4" s="49">
        <f t="shared" si="13"/>
        <v>0.00463438472445659</v>
      </c>
      <c r="CL4" s="49">
        <f t="shared" si="13"/>
        <v>0.00202388736397446</v>
      </c>
      <c r="CM4" s="49">
        <f t="shared" si="13"/>
        <v>0.00137096659042934</v>
      </c>
      <c r="CN4" s="49">
        <f t="shared" si="13"/>
        <v>0.00141602447096669</v>
      </c>
      <c r="CO4" s="49">
        <f t="shared" si="13"/>
        <v>0.00184777103524874</v>
      </c>
      <c r="CP4" s="49">
        <f t="shared" si="13"/>
        <v>0.00171448061774584</v>
      </c>
      <c r="CQ4" s="49">
        <f t="shared" si="13"/>
        <v>0.00128168781784759</v>
      </c>
      <c r="CR4" s="49">
        <f t="shared" si="13"/>
        <v>0.00157833048955867</v>
      </c>
      <c r="CS4" s="49">
        <f t="shared" si="13"/>
        <v>0.0019053837431804</v>
      </c>
      <c r="CT4" s="59">
        <v>2018</v>
      </c>
    </row>
    <row r="5" ht="22.5" customHeight="1" spans="1:98">
      <c r="A5" s="43" t="s">
        <v>219</v>
      </c>
      <c r="B5" s="43">
        <v>3.528</v>
      </c>
      <c r="C5" s="43">
        <v>3.485</v>
      </c>
      <c r="D5" s="43">
        <v>3.465</v>
      </c>
      <c r="E5" s="43">
        <v>3.121</v>
      </c>
      <c r="F5" s="43">
        <v>3.433</v>
      </c>
      <c r="G5" s="43">
        <v>3.433</v>
      </c>
      <c r="H5" s="43">
        <v>3.349</v>
      </c>
      <c r="I5" s="43">
        <v>3.051</v>
      </c>
      <c r="J5" s="43">
        <v>3.396</v>
      </c>
      <c r="K5" s="43">
        <v>3.061</v>
      </c>
      <c r="L5" s="43">
        <v>3.086</v>
      </c>
      <c r="M5" s="43">
        <v>2.747</v>
      </c>
      <c r="N5" s="43">
        <v>3.291</v>
      </c>
      <c r="O5" s="43">
        <v>3.092</v>
      </c>
      <c r="Q5" s="50"/>
      <c r="R5" s="49">
        <f>(B5-MIN($B$2:$O$8)/(MAX($B$2:$O$8)-MIN($B$2:$O$8)))</f>
        <v>3.50607052141674</v>
      </c>
      <c r="S5" s="49">
        <f>(C5-MIN($B$2:$O$8)/(MAX($B$2:$O$8)-MIN($B$2:$O$8)))</f>
        <v>3.46307052141674</v>
      </c>
      <c r="T5" s="49">
        <f>(D5-MIN($B$2:$O$8)/(MAX($B$2:$O$8)-MIN($B$2:$O$8)))</f>
        <v>3.44307052141674</v>
      </c>
      <c r="U5" s="49">
        <f>(E5-MIN($B$2:$O$8)/(MAX($B$2:$O$8)-MIN($B$2:$O$8)))</f>
        <v>3.09907052141674</v>
      </c>
      <c r="V5" s="49">
        <f>(F5-MIN($B$2:$O$8)/(MAX($B$2:$O$8)-MIN($B$2:$O$8)))</f>
        <v>3.41107052141674</v>
      </c>
      <c r="W5" s="49">
        <f>(G5-MIN($B$2:$O$8)/(MAX($B$2:$O$8)-MIN($B$2:$O$8)))</f>
        <v>3.41107052141674</v>
      </c>
      <c r="X5" s="49">
        <f>(H5-MIN($B$2:$O$8)/(MAX($B$2:$O$8)-MIN($B$2:$O$8)))</f>
        <v>3.32707052141674</v>
      </c>
      <c r="Y5" s="49">
        <f>(I5-MIN($B$2:$O$8)/(MAX($B$2:$O$8)-MIN($B$2:$O$8)))</f>
        <v>3.02907052141674</v>
      </c>
      <c r="Z5" s="49">
        <f>(J5-MIN($B$2:$O$8)/(MAX($B$2:$O$8)-MIN($B$2:$O$8)))</f>
        <v>3.37407052141674</v>
      </c>
      <c r="AA5" s="49">
        <f>(K5-MIN($B$2:$O$8)/(MAX($B$2:$O$8)-MIN($B$2:$O$8)))</f>
        <v>3.03907052141674</v>
      </c>
      <c r="AB5" s="49">
        <f>(L5-MIN($B$2:$O$8)/(MAX($B$2:$O$8)-MIN($B$2:$O$8)))</f>
        <v>3.06407052141674</v>
      </c>
      <c r="AC5" s="49">
        <f>(M5-MIN($B$2:$O$8)/(MAX($B$2:$O$8)-MIN($B$2:$O$8)))</f>
        <v>2.72507052141674</v>
      </c>
      <c r="AD5" s="49">
        <f>(N5-MIN($B$2:$O$8)/(MAX($B$2:$O$8)-MIN($B$2:$O$8)))</f>
        <v>3.26907052141674</v>
      </c>
      <c r="AE5" s="49">
        <f>(O5-MIN($B$2:$O$8)/(MAX($B$2:$O$8)-MIN($B$2:$O$8)))</f>
        <v>3.07007052141674</v>
      </c>
      <c r="AF5" s="50"/>
      <c r="AG5" s="49">
        <f t="shared" ref="AG5:AT5" si="14">R5+0.0001</f>
        <v>3.50617052141674</v>
      </c>
      <c r="AH5" s="49">
        <f t="shared" si="14"/>
        <v>3.46317052141674</v>
      </c>
      <c r="AI5" s="49">
        <f t="shared" si="14"/>
        <v>3.44317052141674</v>
      </c>
      <c r="AJ5" s="49">
        <f t="shared" si="14"/>
        <v>3.09917052141674</v>
      </c>
      <c r="AK5" s="49">
        <f t="shared" si="14"/>
        <v>3.41117052141674</v>
      </c>
      <c r="AL5" s="49">
        <f t="shared" si="14"/>
        <v>3.41117052141674</v>
      </c>
      <c r="AM5" s="49">
        <f t="shared" si="14"/>
        <v>3.32717052141674</v>
      </c>
      <c r="AN5" s="49">
        <f t="shared" si="14"/>
        <v>3.02917052141674</v>
      </c>
      <c r="AO5" s="49">
        <f t="shared" si="14"/>
        <v>3.37417052141674</v>
      </c>
      <c r="AP5" s="49">
        <f t="shared" si="14"/>
        <v>3.03917052141674</v>
      </c>
      <c r="AQ5" s="49">
        <f t="shared" si="14"/>
        <v>3.06417052141674</v>
      </c>
      <c r="AR5" s="49">
        <f t="shared" si="14"/>
        <v>2.72517052141674</v>
      </c>
      <c r="AS5" s="49">
        <f t="shared" si="14"/>
        <v>3.26917052141674</v>
      </c>
      <c r="AT5" s="49">
        <f t="shared" si="14"/>
        <v>3.07017052141674</v>
      </c>
      <c r="AU5" s="49">
        <f t="shared" si="1"/>
        <v>45.2323872998344</v>
      </c>
      <c r="AV5" s="50"/>
      <c r="AW5" s="49">
        <f t="shared" ref="AW5:BJ5" si="15">AG5/$AU$9</f>
        <v>0.0125254189431115</v>
      </c>
      <c r="AX5" s="49">
        <f t="shared" si="15"/>
        <v>0.0123718060451466</v>
      </c>
      <c r="AY5" s="49">
        <f t="shared" si="15"/>
        <v>0.0123003581856281</v>
      </c>
      <c r="AZ5" s="49">
        <f t="shared" si="15"/>
        <v>0.0110714550019092</v>
      </c>
      <c r="BA5" s="49">
        <f t="shared" si="15"/>
        <v>0.0121860416103984</v>
      </c>
      <c r="BB5" s="49">
        <f t="shared" si="15"/>
        <v>0.0121860416103984</v>
      </c>
      <c r="BC5" s="49">
        <f t="shared" si="15"/>
        <v>0.0118859606004205</v>
      </c>
      <c r="BD5" s="49">
        <f t="shared" si="15"/>
        <v>0.0108213874935943</v>
      </c>
      <c r="BE5" s="49">
        <f t="shared" si="15"/>
        <v>0.0120538630702891</v>
      </c>
      <c r="BF5" s="49">
        <f t="shared" si="15"/>
        <v>0.0108571114233536</v>
      </c>
      <c r="BG5" s="49">
        <f t="shared" si="15"/>
        <v>0.0109464212477517</v>
      </c>
      <c r="BH5" s="49">
        <f t="shared" si="15"/>
        <v>0.00973538002891248</v>
      </c>
      <c r="BI5" s="49">
        <f t="shared" si="15"/>
        <v>0.0116787618078168</v>
      </c>
      <c r="BJ5" s="49">
        <f t="shared" si="15"/>
        <v>0.0109678556056073</v>
      </c>
      <c r="BK5" s="49"/>
      <c r="BL5" s="49">
        <f t="shared" ref="BL5:BY5" si="16">AW5*LN(AW5)</f>
        <v>-0.0548612746486459</v>
      </c>
      <c r="BM5" s="49">
        <f t="shared" si="16"/>
        <v>-0.0543411179573621</v>
      </c>
      <c r="BN5" s="49">
        <f t="shared" si="16"/>
        <v>-0.0540985361696581</v>
      </c>
      <c r="BO5" s="49">
        <f t="shared" si="16"/>
        <v>-0.0498590255397631</v>
      </c>
      <c r="BP5" s="49">
        <f t="shared" si="16"/>
        <v>-0.0537095410719313</v>
      </c>
      <c r="BQ5" s="49">
        <f t="shared" si="16"/>
        <v>-0.0537095410719313</v>
      </c>
      <c r="BR5" s="49">
        <f t="shared" si="16"/>
        <v>-0.0526833003487126</v>
      </c>
      <c r="BS5" s="49">
        <f t="shared" si="16"/>
        <v>-0.0489800971517735</v>
      </c>
      <c r="BT5" s="49">
        <f t="shared" si="16"/>
        <v>-0.0532584279824976</v>
      </c>
      <c r="BU5" s="49">
        <f t="shared" si="16"/>
        <v>-0.0491060090707188</v>
      </c>
      <c r="BV5" s="49">
        <f t="shared" si="16"/>
        <v>-0.0494202754503734</v>
      </c>
      <c r="BW5" s="49">
        <f t="shared" si="16"/>
        <v>-0.0450941693450345</v>
      </c>
      <c r="BX5" s="49">
        <f t="shared" si="16"/>
        <v>-0.0519702952057381</v>
      </c>
      <c r="BY5" s="49">
        <f t="shared" si="16"/>
        <v>-0.0494955907314451</v>
      </c>
      <c r="BZ5" s="49">
        <f t="shared" si="4"/>
        <v>-0.720587201745586</v>
      </c>
      <c r="CA5" s="49"/>
      <c r="CB5" s="49"/>
      <c r="CC5" s="50"/>
      <c r="CD5" s="49"/>
      <c r="CE5" s="49"/>
      <c r="CF5" s="49">
        <f t="shared" ref="CF5:CS5" si="17">AW5*$CD$9</f>
        <v>0.00244552031729999</v>
      </c>
      <c r="CG5" s="49">
        <f t="shared" si="17"/>
        <v>0.00241552822963581</v>
      </c>
      <c r="CH5" s="49">
        <f t="shared" si="17"/>
        <v>0.00240157842141991</v>
      </c>
      <c r="CI5" s="49">
        <f t="shared" si="17"/>
        <v>0.00216164172010646</v>
      </c>
      <c r="CJ5" s="49">
        <f t="shared" si="17"/>
        <v>0.00237925872827447</v>
      </c>
      <c r="CK5" s="49">
        <f t="shared" si="17"/>
        <v>0.00237925872827447</v>
      </c>
      <c r="CL5" s="49">
        <f t="shared" si="17"/>
        <v>0.0023206695337677</v>
      </c>
      <c r="CM5" s="49">
        <f t="shared" si="17"/>
        <v>0.00211281739135081</v>
      </c>
      <c r="CN5" s="49">
        <f t="shared" si="17"/>
        <v>0.00235345158307506</v>
      </c>
      <c r="CO5" s="49">
        <f t="shared" si="17"/>
        <v>0.00211979229545876</v>
      </c>
      <c r="CP5" s="49">
        <f t="shared" si="17"/>
        <v>0.00213722955572863</v>
      </c>
      <c r="CQ5" s="49">
        <f t="shared" si="17"/>
        <v>0.00190078030646916</v>
      </c>
      <c r="CR5" s="49">
        <f t="shared" si="17"/>
        <v>0.00228021508994159</v>
      </c>
      <c r="CS5" s="49">
        <f t="shared" si="17"/>
        <v>0.0021414144981934</v>
      </c>
      <c r="CT5" s="59">
        <v>2018</v>
      </c>
    </row>
    <row r="6" ht="22.5" customHeight="1" spans="1:98">
      <c r="A6" s="43" t="s">
        <v>220</v>
      </c>
      <c r="B6" s="43">
        <v>1.872</v>
      </c>
      <c r="C6" s="43">
        <v>2.242</v>
      </c>
      <c r="D6" s="43">
        <v>2.047</v>
      </c>
      <c r="E6" s="43">
        <v>2.122</v>
      </c>
      <c r="F6" s="43">
        <v>2.115</v>
      </c>
      <c r="G6" s="43">
        <v>2.275</v>
      </c>
      <c r="H6" s="43">
        <v>1.951</v>
      </c>
      <c r="I6" s="43">
        <v>1.933</v>
      </c>
      <c r="J6" s="43">
        <v>1.96</v>
      </c>
      <c r="K6" s="43">
        <v>1.901</v>
      </c>
      <c r="L6" s="43">
        <v>1.756</v>
      </c>
      <c r="M6" s="43">
        <v>1.83</v>
      </c>
      <c r="N6" s="43">
        <v>1.933</v>
      </c>
      <c r="O6" s="43">
        <v>1.881</v>
      </c>
      <c r="Q6" s="50"/>
      <c r="R6" s="49">
        <f>(B6-MIN($B$2:$O$8)/(MAX($B$2:$O$8)-MIN($B$2:$O$8)))</f>
        <v>1.85007052141674</v>
      </c>
      <c r="S6" s="49">
        <f>(C6-MIN($B$2:$O$8)/(MAX($B$2:$O$8)-MIN($B$2:$O$8)))</f>
        <v>2.22007052141674</v>
      </c>
      <c r="T6" s="49">
        <f>(D6-MIN($B$2:$O$8)/(MAX($B$2:$O$8)-MIN($B$2:$O$8)))</f>
        <v>2.02507052141674</v>
      </c>
      <c r="U6" s="49">
        <f>(E6-MIN($B$2:$O$8)/(MAX($B$2:$O$8)-MIN($B$2:$O$8)))</f>
        <v>2.10007052141674</v>
      </c>
      <c r="V6" s="49">
        <f>(F6-MIN($B$2:$O$8)/(MAX($B$2:$O$8)-MIN($B$2:$O$8)))</f>
        <v>2.09307052141674</v>
      </c>
      <c r="W6" s="49">
        <f>(G6-MIN($B$2:$O$8)/(MAX($B$2:$O$8)-MIN($B$2:$O$8)))</f>
        <v>2.25307052141674</v>
      </c>
      <c r="X6" s="49">
        <f>(H6-MIN($B$2:$O$8)/(MAX($B$2:$O$8)-MIN($B$2:$O$8)))</f>
        <v>1.92907052141674</v>
      </c>
      <c r="Y6" s="49">
        <f>(I6-MIN($B$2:$O$8)/(MAX($B$2:$O$8)-MIN($B$2:$O$8)))</f>
        <v>1.91107052141674</v>
      </c>
      <c r="Z6" s="49">
        <f>(J6-MIN($B$2:$O$8)/(MAX($B$2:$O$8)-MIN($B$2:$O$8)))</f>
        <v>1.93807052141674</v>
      </c>
      <c r="AA6" s="49">
        <f>(K6-MIN($B$2:$O$8)/(MAX($B$2:$O$8)-MIN($B$2:$O$8)))</f>
        <v>1.87907052141674</v>
      </c>
      <c r="AB6" s="49">
        <f>(L6-MIN($B$2:$O$8)/(MAX($B$2:$O$8)-MIN($B$2:$O$8)))</f>
        <v>1.73407052141674</v>
      </c>
      <c r="AC6" s="49">
        <f>(M6-MIN($B$2:$O$8)/(MAX($B$2:$O$8)-MIN($B$2:$O$8)))</f>
        <v>1.80807052141674</v>
      </c>
      <c r="AD6" s="49">
        <f>(N6-MIN($B$2:$O$8)/(MAX($B$2:$O$8)-MIN($B$2:$O$8)))</f>
        <v>1.91107052141674</v>
      </c>
      <c r="AE6" s="49">
        <f>(O6-MIN($B$2:$O$8)/(MAX($B$2:$O$8)-MIN($B$2:$O$8)))</f>
        <v>1.85907052141674</v>
      </c>
      <c r="AF6" s="50"/>
      <c r="AG6" s="49">
        <f t="shared" ref="AG6:AT6" si="18">R6+0.0001</f>
        <v>1.85017052141674</v>
      </c>
      <c r="AH6" s="49">
        <f t="shared" si="18"/>
        <v>2.22017052141674</v>
      </c>
      <c r="AI6" s="49">
        <f t="shared" si="18"/>
        <v>2.02517052141674</v>
      </c>
      <c r="AJ6" s="49">
        <f t="shared" si="18"/>
        <v>2.10017052141674</v>
      </c>
      <c r="AK6" s="49">
        <f t="shared" si="18"/>
        <v>2.09317052141674</v>
      </c>
      <c r="AL6" s="49">
        <f t="shared" si="18"/>
        <v>2.25317052141674</v>
      </c>
      <c r="AM6" s="49">
        <f t="shared" si="18"/>
        <v>1.92917052141674</v>
      </c>
      <c r="AN6" s="49">
        <f t="shared" si="18"/>
        <v>1.91117052141674</v>
      </c>
      <c r="AO6" s="49">
        <f t="shared" si="18"/>
        <v>1.93817052141674</v>
      </c>
      <c r="AP6" s="49">
        <f t="shared" si="18"/>
        <v>1.87917052141674</v>
      </c>
      <c r="AQ6" s="49">
        <f t="shared" si="18"/>
        <v>1.73417052141674</v>
      </c>
      <c r="AR6" s="49">
        <f t="shared" si="18"/>
        <v>1.80817052141674</v>
      </c>
      <c r="AS6" s="49">
        <f t="shared" si="18"/>
        <v>1.91117052141674</v>
      </c>
      <c r="AT6" s="49">
        <f t="shared" si="18"/>
        <v>1.85917052141674</v>
      </c>
      <c r="AU6" s="49">
        <f t="shared" si="1"/>
        <v>27.5123872998343</v>
      </c>
      <c r="AV6" s="50"/>
      <c r="AW6" s="49">
        <f t="shared" ref="AW6:BJ6" si="19">AG6/$AU$9</f>
        <v>0.00660953617497636</v>
      </c>
      <c r="AX6" s="49">
        <f t="shared" si="19"/>
        <v>0.00793132157606935</v>
      </c>
      <c r="AY6" s="49">
        <f t="shared" si="19"/>
        <v>0.00723470494576358</v>
      </c>
      <c r="AZ6" s="49">
        <f t="shared" si="19"/>
        <v>0.00750263441895811</v>
      </c>
      <c r="BA6" s="49">
        <f t="shared" si="19"/>
        <v>0.00747762766812662</v>
      </c>
      <c r="BB6" s="49">
        <f t="shared" si="19"/>
        <v>0.00804921054427494</v>
      </c>
      <c r="BC6" s="49">
        <f t="shared" si="19"/>
        <v>0.00689175522007459</v>
      </c>
      <c r="BD6" s="49">
        <f t="shared" si="19"/>
        <v>0.0068274521465079</v>
      </c>
      <c r="BE6" s="49">
        <f t="shared" si="19"/>
        <v>0.00692390675685793</v>
      </c>
      <c r="BF6" s="49">
        <f t="shared" si="19"/>
        <v>0.00671313557127824</v>
      </c>
      <c r="BG6" s="49">
        <f t="shared" si="19"/>
        <v>0.00619513858976882</v>
      </c>
      <c r="BH6" s="49">
        <f t="shared" si="19"/>
        <v>0.00645949566998742</v>
      </c>
      <c r="BI6" s="49">
        <f t="shared" si="19"/>
        <v>0.0068274521465079</v>
      </c>
      <c r="BJ6" s="49">
        <f t="shared" si="19"/>
        <v>0.0066416877117597</v>
      </c>
      <c r="BK6" s="49"/>
      <c r="BL6" s="49">
        <f t="shared" ref="BL6:BY6" si="20">AW6*LN(AW6)</f>
        <v>-0.0331748602333858</v>
      </c>
      <c r="BM6" s="49">
        <f t="shared" si="20"/>
        <v>-0.0383632917020323</v>
      </c>
      <c r="BN6" s="49">
        <f t="shared" si="20"/>
        <v>-0.0356588890657791</v>
      </c>
      <c r="BO6" s="49">
        <f t="shared" si="20"/>
        <v>-0.0367066468794664</v>
      </c>
      <c r="BP6" s="49">
        <f t="shared" si="20"/>
        <v>-0.0366092663543286</v>
      </c>
      <c r="BQ6" s="49">
        <f t="shared" si="20"/>
        <v>-0.038814752255625</v>
      </c>
      <c r="BR6" s="49">
        <f t="shared" si="20"/>
        <v>-0.0343032255839572</v>
      </c>
      <c r="BS6" s="49">
        <f t="shared" si="20"/>
        <v>-0.0340471637184563</v>
      </c>
      <c r="BT6" s="49">
        <f t="shared" si="20"/>
        <v>-0.0344310311735044</v>
      </c>
      <c r="BU6" s="49">
        <f t="shared" si="20"/>
        <v>-0.0335904435459365</v>
      </c>
      <c r="BV6" s="49">
        <f t="shared" si="20"/>
        <v>-0.0314960250732015</v>
      </c>
      <c r="BW6" s="49">
        <f t="shared" si="20"/>
        <v>-0.0325700951241483</v>
      </c>
      <c r="BX6" s="49">
        <f t="shared" si="20"/>
        <v>-0.0340471637184563</v>
      </c>
      <c r="BY6" s="49">
        <f t="shared" si="20"/>
        <v>-0.0333040069611458</v>
      </c>
      <c r="BZ6" s="49">
        <f t="shared" si="4"/>
        <v>-0.487116861389423</v>
      </c>
      <c r="CA6" s="49"/>
      <c r="CB6" s="49"/>
      <c r="CC6" s="50"/>
      <c r="CD6" s="49"/>
      <c r="CE6" s="49"/>
      <c r="CF6" s="49">
        <f t="shared" ref="CF6:CS6" si="21">AW6*$CD$9</f>
        <v>0.00129047619702361</v>
      </c>
      <c r="CG6" s="49">
        <f t="shared" si="21"/>
        <v>0.00154854764901773</v>
      </c>
      <c r="CH6" s="49">
        <f t="shared" si="21"/>
        <v>0.00141253701891272</v>
      </c>
      <c r="CI6" s="49">
        <f t="shared" si="21"/>
        <v>0.00146484879972233</v>
      </c>
      <c r="CJ6" s="49">
        <f t="shared" si="21"/>
        <v>0.00145996636684677</v>
      </c>
      <c r="CK6" s="49">
        <f t="shared" si="21"/>
        <v>0.00157156483257396</v>
      </c>
      <c r="CL6" s="49">
        <f t="shared" si="21"/>
        <v>0.0013455779394764</v>
      </c>
      <c r="CM6" s="49">
        <f t="shared" si="21"/>
        <v>0.0013330231120821</v>
      </c>
      <c r="CN6" s="49">
        <f t="shared" si="21"/>
        <v>0.00135185535317356</v>
      </c>
      <c r="CO6" s="49">
        <f t="shared" si="21"/>
        <v>0.00131070341893666</v>
      </c>
      <c r="CP6" s="49">
        <f t="shared" si="21"/>
        <v>0.0012095673093714</v>
      </c>
      <c r="CQ6" s="49">
        <f t="shared" si="21"/>
        <v>0.00126118159977022</v>
      </c>
      <c r="CR6" s="49">
        <f t="shared" si="21"/>
        <v>0.0013330231120821</v>
      </c>
      <c r="CS6" s="49">
        <f t="shared" si="21"/>
        <v>0.00129675361072076</v>
      </c>
      <c r="CT6" s="59">
        <v>2018</v>
      </c>
    </row>
    <row r="7" ht="22.5" customHeight="1" spans="1:98">
      <c r="A7" s="43" t="s">
        <v>221</v>
      </c>
      <c r="B7" s="43">
        <v>3.59</v>
      </c>
      <c r="C7" s="43">
        <v>1.938</v>
      </c>
      <c r="D7" s="43">
        <v>1.509</v>
      </c>
      <c r="E7" s="43">
        <v>0.8</v>
      </c>
      <c r="F7" s="43">
        <v>0.717</v>
      </c>
      <c r="G7" s="43">
        <v>0.44</v>
      </c>
      <c r="H7" s="43">
        <v>0.541</v>
      </c>
      <c r="I7" s="43">
        <v>0.572</v>
      </c>
      <c r="J7" s="43">
        <v>1.061</v>
      </c>
      <c r="K7" s="43">
        <v>0.847</v>
      </c>
      <c r="L7" s="43">
        <v>0.325</v>
      </c>
      <c r="M7" s="43">
        <v>0.399</v>
      </c>
      <c r="N7" s="43">
        <v>0.278</v>
      </c>
      <c r="O7" s="43">
        <v>0.311</v>
      </c>
      <c r="Q7" s="50"/>
      <c r="R7" s="49">
        <f>(B7-MIN($B$2:$O$8)/(MAX($B$2:$O$8)-MIN($B$2:$O$8)))</f>
        <v>3.56807052141674</v>
      </c>
      <c r="S7" s="49">
        <f>(C7-MIN($B$2:$O$8)/(MAX($B$2:$O$8)-MIN($B$2:$O$8)))</f>
        <v>1.91607052141674</v>
      </c>
      <c r="T7" s="49">
        <f>(D7-MIN($B$2:$O$8)/(MAX($B$2:$O$8)-MIN($B$2:$O$8)))</f>
        <v>1.48707052141674</v>
      </c>
      <c r="U7" s="49">
        <f>(E7-MIN($B$2:$O$8)/(MAX($B$2:$O$8)-MIN($B$2:$O$8)))</f>
        <v>0.778070521416739</v>
      </c>
      <c r="V7" s="49">
        <f>(F7-MIN($B$2:$O$8)/(MAX($B$2:$O$8)-MIN($B$2:$O$8)))</f>
        <v>0.695070521416739</v>
      </c>
      <c r="W7" s="49">
        <f>(G7-MIN($B$2:$O$8)/(MAX($B$2:$O$8)-MIN($B$2:$O$8)))</f>
        <v>0.418070521416739</v>
      </c>
      <c r="X7" s="49">
        <f>(H7-MIN($B$2:$O$8)/(MAX($B$2:$O$8)-MIN($B$2:$O$8)))</f>
        <v>0.519070521416739</v>
      </c>
      <c r="Y7" s="49">
        <f>(I7-MIN($B$2:$O$8)/(MAX($B$2:$O$8)-MIN($B$2:$O$8)))</f>
        <v>0.550070521416739</v>
      </c>
      <c r="Z7" s="49">
        <f>(J7-MIN($B$2:$O$8)/(MAX($B$2:$O$8)-MIN($B$2:$O$8)))</f>
        <v>1.03907052141674</v>
      </c>
      <c r="AA7" s="49">
        <f>(K7-MIN($B$2:$O$8)/(MAX($B$2:$O$8)-MIN($B$2:$O$8)))</f>
        <v>0.825070521416739</v>
      </c>
      <c r="AB7" s="49">
        <f>(L7-MIN($B$2:$O$8)/(MAX($B$2:$O$8)-MIN($B$2:$O$8)))</f>
        <v>0.303070521416739</v>
      </c>
      <c r="AC7" s="49">
        <f>(M7-MIN($B$2:$O$8)/(MAX($B$2:$O$8)-MIN($B$2:$O$8)))</f>
        <v>0.377070521416739</v>
      </c>
      <c r="AD7" s="49">
        <f>(N7-MIN($B$2:$O$8)/(MAX($B$2:$O$8)-MIN($B$2:$O$8)))</f>
        <v>0.256070521416739</v>
      </c>
      <c r="AE7" s="49">
        <f>(O7-MIN($B$2:$O$8)/(MAX($B$2:$O$8)-MIN($B$2:$O$8)))</f>
        <v>0.289070521416739</v>
      </c>
      <c r="AF7" s="50"/>
      <c r="AG7" s="49">
        <f t="shared" ref="AG7:AT7" si="22">R7+0.0001</f>
        <v>3.56817052141674</v>
      </c>
      <c r="AH7" s="49">
        <f t="shared" si="22"/>
        <v>1.91617052141674</v>
      </c>
      <c r="AI7" s="49">
        <f t="shared" si="22"/>
        <v>1.48717052141674</v>
      </c>
      <c r="AJ7" s="49">
        <f t="shared" si="22"/>
        <v>0.778170521416739</v>
      </c>
      <c r="AK7" s="49">
        <f t="shared" si="22"/>
        <v>0.695170521416739</v>
      </c>
      <c r="AL7" s="49">
        <f t="shared" si="22"/>
        <v>0.418170521416739</v>
      </c>
      <c r="AM7" s="49">
        <f t="shared" si="22"/>
        <v>0.519170521416739</v>
      </c>
      <c r="AN7" s="49">
        <f t="shared" si="22"/>
        <v>0.550170521416739</v>
      </c>
      <c r="AO7" s="49">
        <f t="shared" si="22"/>
        <v>1.03917052141674</v>
      </c>
      <c r="AP7" s="49">
        <f t="shared" si="22"/>
        <v>0.825170521416739</v>
      </c>
      <c r="AQ7" s="49">
        <f t="shared" si="22"/>
        <v>0.303170521416739</v>
      </c>
      <c r="AR7" s="49">
        <f t="shared" si="22"/>
        <v>0.377170521416739</v>
      </c>
      <c r="AS7" s="49">
        <f t="shared" si="22"/>
        <v>0.256170521416739</v>
      </c>
      <c r="AT7" s="49">
        <f t="shared" si="22"/>
        <v>0.289170521416739</v>
      </c>
      <c r="AU7" s="49">
        <f t="shared" si="1"/>
        <v>13.0223872998343</v>
      </c>
      <c r="AV7" s="50"/>
      <c r="AW7" s="49">
        <f t="shared" ref="AW7:BJ7" si="23">AG7/$AU$9</f>
        <v>0.0127469073076189</v>
      </c>
      <c r="AX7" s="49">
        <f t="shared" si="23"/>
        <v>0.00684531411138754</v>
      </c>
      <c r="AY7" s="49">
        <f t="shared" si="23"/>
        <v>0.00531275752471485</v>
      </c>
      <c r="AZ7" s="49">
        <f t="shared" si="23"/>
        <v>0.00277993090478261</v>
      </c>
      <c r="BA7" s="49">
        <f t="shared" si="23"/>
        <v>0.00248342228778067</v>
      </c>
      <c r="BB7" s="49">
        <f t="shared" si="23"/>
        <v>0.00149386943344889</v>
      </c>
      <c r="BC7" s="49">
        <f t="shared" si="23"/>
        <v>0.00185468112401752</v>
      </c>
      <c r="BD7" s="49">
        <f t="shared" si="23"/>
        <v>0.00196542530627125</v>
      </c>
      <c r="BE7" s="49">
        <f t="shared" si="23"/>
        <v>0.00371232547149956</v>
      </c>
      <c r="BF7" s="49">
        <f t="shared" si="23"/>
        <v>0.00294783337465118</v>
      </c>
      <c r="BG7" s="49">
        <f t="shared" si="23"/>
        <v>0.00108304424121728</v>
      </c>
      <c r="BH7" s="49">
        <f t="shared" si="23"/>
        <v>0.00134740132143588</v>
      </c>
      <c r="BI7" s="49">
        <f t="shared" si="23"/>
        <v>0.000915141771348716</v>
      </c>
      <c r="BJ7" s="49">
        <f t="shared" si="23"/>
        <v>0.00103303073955431</v>
      </c>
      <c r="BK7" s="49"/>
      <c r="BL7" s="49">
        <f t="shared" ref="BL7:BY7" si="24">AW7*LN(AW7)</f>
        <v>-0.0556079573943763</v>
      </c>
      <c r="BM7" s="49">
        <f t="shared" si="24"/>
        <v>-0.0341183525215034</v>
      </c>
      <c r="BN7" s="49">
        <f t="shared" si="24"/>
        <v>-0.0278263340107607</v>
      </c>
      <c r="BO7" s="49">
        <f t="shared" si="24"/>
        <v>-0.0163608085445324</v>
      </c>
      <c r="BP7" s="49">
        <f t="shared" si="24"/>
        <v>-0.0148958592189516</v>
      </c>
      <c r="BQ7" s="49">
        <f t="shared" si="24"/>
        <v>-0.00971969055518376</v>
      </c>
      <c r="BR7" s="49">
        <f t="shared" si="24"/>
        <v>-0.0116660230912333</v>
      </c>
      <c r="BS7" s="49">
        <f t="shared" si="24"/>
        <v>-0.0122486221294013</v>
      </c>
      <c r="BT7" s="49">
        <f t="shared" si="24"/>
        <v>-0.0207745326433653</v>
      </c>
      <c r="BU7" s="49">
        <f t="shared" si="24"/>
        <v>-0.0171760959987891</v>
      </c>
      <c r="BV7" s="49">
        <f t="shared" si="24"/>
        <v>-0.00739500383458253</v>
      </c>
      <c r="BW7" s="49">
        <f t="shared" si="24"/>
        <v>-0.00890575344241801</v>
      </c>
      <c r="BX7" s="49">
        <f t="shared" si="24"/>
        <v>-0.00640272677398241</v>
      </c>
      <c r="BY7" s="49">
        <f t="shared" si="24"/>
        <v>-0.00710235319905642</v>
      </c>
      <c r="BZ7" s="49">
        <f t="shared" si="4"/>
        <v>-0.250200113358137</v>
      </c>
      <c r="CA7" s="49"/>
      <c r="CB7" s="49"/>
      <c r="CC7" s="50"/>
      <c r="CD7" s="49"/>
      <c r="CE7" s="49"/>
      <c r="CF7" s="49">
        <f t="shared" ref="CF7:CS7" si="25">AW7*$CD$9</f>
        <v>0.00248876472276927</v>
      </c>
      <c r="CG7" s="49">
        <f t="shared" si="25"/>
        <v>0.00133651056413607</v>
      </c>
      <c r="CH7" s="49">
        <f t="shared" si="25"/>
        <v>0.00103728717790505</v>
      </c>
      <c r="CI7" s="49">
        <f t="shared" si="25"/>
        <v>0.000542766476651456</v>
      </c>
      <c r="CJ7" s="49">
        <f t="shared" si="25"/>
        <v>0.000484874772555477</v>
      </c>
      <c r="CK7" s="49">
        <f t="shared" si="25"/>
        <v>0.000291669928765286</v>
      </c>
      <c r="CL7" s="49">
        <f t="shared" si="25"/>
        <v>0.000362116460255572</v>
      </c>
      <c r="CM7" s="49">
        <f t="shared" si="25"/>
        <v>0.000383738662990215</v>
      </c>
      <c r="CN7" s="49">
        <f t="shared" si="25"/>
        <v>0.000724811473868929</v>
      </c>
      <c r="CO7" s="49">
        <f t="shared" si="25"/>
        <v>0.000575548525958817</v>
      </c>
      <c r="CP7" s="49">
        <f t="shared" si="25"/>
        <v>0.00021145853152387</v>
      </c>
      <c r="CQ7" s="49">
        <f t="shared" si="25"/>
        <v>0.000263072821922694</v>
      </c>
      <c r="CR7" s="49">
        <f t="shared" si="25"/>
        <v>0.000178676482216509</v>
      </c>
      <c r="CS7" s="49">
        <f t="shared" si="25"/>
        <v>0.000201693665772741</v>
      </c>
      <c r="CT7" s="59">
        <v>2018</v>
      </c>
    </row>
    <row r="8" ht="22.5" customHeight="1" spans="1:98">
      <c r="A8" s="43" t="s">
        <v>222</v>
      </c>
      <c r="B8" s="43">
        <v>6.98</v>
      </c>
      <c r="C8" s="43">
        <v>4.244</v>
      </c>
      <c r="D8" s="43">
        <v>4.559</v>
      </c>
      <c r="E8" s="43">
        <v>2.616</v>
      </c>
      <c r="F8" s="43">
        <v>1.755</v>
      </c>
      <c r="G8" s="43">
        <v>1.273</v>
      </c>
      <c r="H8" s="43">
        <v>2.221</v>
      </c>
      <c r="I8" s="43">
        <v>2.638</v>
      </c>
      <c r="J8" s="43">
        <v>3.68</v>
      </c>
      <c r="K8" s="43">
        <v>3.937</v>
      </c>
      <c r="L8" s="43">
        <v>1.928</v>
      </c>
      <c r="M8" s="43">
        <v>3.522</v>
      </c>
      <c r="N8" s="43">
        <v>1.838</v>
      </c>
      <c r="O8" s="43">
        <v>2.575</v>
      </c>
      <c r="Q8" s="50"/>
      <c r="R8" s="49">
        <f>(B8-MIN($B$2:$O$8)/(MAX($B$2:$O$8)-MIN($B$2:$O$8)))</f>
        <v>6.95807052141674</v>
      </c>
      <c r="S8" s="49">
        <f>(C8-MIN($B$2:$O$8)/(MAX($B$2:$O$8)-MIN($B$2:$O$8)))</f>
        <v>4.22207052141674</v>
      </c>
      <c r="T8" s="49">
        <f>(D8-MIN($B$2:$O$8)/(MAX($B$2:$O$8)-MIN($B$2:$O$8)))</f>
        <v>4.53707052141674</v>
      </c>
      <c r="U8" s="49">
        <f>(E8-MIN($B$2:$O$8)/(MAX($B$2:$O$8)-MIN($B$2:$O$8)))</f>
        <v>2.59407052141674</v>
      </c>
      <c r="V8" s="49">
        <f>(F8-MIN($B$2:$O$8)/(MAX($B$2:$O$8)-MIN($B$2:$O$8)))</f>
        <v>1.73307052141674</v>
      </c>
      <c r="W8" s="49">
        <f>(G8-MIN($B$2:$O$8)/(MAX($B$2:$O$8)-MIN($B$2:$O$8)))</f>
        <v>1.25107052141674</v>
      </c>
      <c r="X8" s="49">
        <f>(H8-MIN($B$2:$O$8)/(MAX($B$2:$O$8)-MIN($B$2:$O$8)))</f>
        <v>2.19907052141674</v>
      </c>
      <c r="Y8" s="49">
        <f>(I8-MIN($B$2:$O$8)/(MAX($B$2:$O$8)-MIN($B$2:$O$8)))</f>
        <v>2.61607052141674</v>
      </c>
      <c r="Z8" s="49">
        <f>(J8-MIN($B$2:$O$8)/(MAX($B$2:$O$8)-MIN($B$2:$O$8)))</f>
        <v>3.65807052141674</v>
      </c>
      <c r="AA8" s="49">
        <f>(K8-MIN($B$2:$O$8)/(MAX($B$2:$O$8)-MIN($B$2:$O$8)))</f>
        <v>3.91507052141674</v>
      </c>
      <c r="AB8" s="49">
        <f>(L8-MIN($B$2:$O$8)/(MAX($B$2:$O$8)-MIN($B$2:$O$8)))</f>
        <v>1.90607052141674</v>
      </c>
      <c r="AC8" s="49">
        <f>(M8-MIN($B$2:$O$8)/(MAX($B$2:$O$8)-MIN($B$2:$O$8)))</f>
        <v>3.50007052141674</v>
      </c>
      <c r="AD8" s="49">
        <f>(N8-MIN($B$2:$O$8)/(MAX($B$2:$O$8)-MIN($B$2:$O$8)))</f>
        <v>1.81607052141674</v>
      </c>
      <c r="AE8" s="49">
        <f>(O8-MIN($B$2:$O$8)/(MAX($B$2:$O$8)-MIN($B$2:$O$8)))</f>
        <v>2.55307052141674</v>
      </c>
      <c r="AF8" s="50"/>
      <c r="AG8" s="49">
        <f t="shared" ref="AG8:AT8" si="26">R8+0.0001</f>
        <v>6.95817052141674</v>
      </c>
      <c r="AH8" s="49">
        <f t="shared" si="26"/>
        <v>4.22217052141674</v>
      </c>
      <c r="AI8" s="49">
        <f t="shared" si="26"/>
        <v>4.53717052141674</v>
      </c>
      <c r="AJ8" s="49">
        <f t="shared" si="26"/>
        <v>2.59417052141674</v>
      </c>
      <c r="AK8" s="49">
        <f t="shared" si="26"/>
        <v>1.73317052141674</v>
      </c>
      <c r="AL8" s="49">
        <f t="shared" si="26"/>
        <v>1.25117052141674</v>
      </c>
      <c r="AM8" s="49">
        <f t="shared" si="26"/>
        <v>2.19917052141674</v>
      </c>
      <c r="AN8" s="49">
        <f t="shared" si="26"/>
        <v>2.61617052141674</v>
      </c>
      <c r="AO8" s="49">
        <f t="shared" si="26"/>
        <v>3.65817052141674</v>
      </c>
      <c r="AP8" s="49">
        <f t="shared" si="26"/>
        <v>3.91517052141674</v>
      </c>
      <c r="AQ8" s="49">
        <f t="shared" si="26"/>
        <v>1.90617052141674</v>
      </c>
      <c r="AR8" s="49">
        <f t="shared" si="26"/>
        <v>3.50017052141674</v>
      </c>
      <c r="AS8" s="49">
        <f t="shared" si="26"/>
        <v>1.81617052141674</v>
      </c>
      <c r="AT8" s="49">
        <f t="shared" si="26"/>
        <v>2.55317052141674</v>
      </c>
      <c r="AU8" s="49">
        <f t="shared" si="1"/>
        <v>43.4603872998343</v>
      </c>
      <c r="AV8" s="50"/>
      <c r="AW8" s="49">
        <f t="shared" ref="AW8:BJ8" si="27">AG8/$AU$9</f>
        <v>0.0248573194960115</v>
      </c>
      <c r="AX8" s="49">
        <f t="shared" si="27"/>
        <v>0.0150832523138752</v>
      </c>
      <c r="AY8" s="49">
        <f t="shared" si="27"/>
        <v>0.0162085561012922</v>
      </c>
      <c r="AZ8" s="49">
        <f t="shared" si="27"/>
        <v>0.00926739654906605</v>
      </c>
      <c r="BA8" s="49">
        <f t="shared" si="27"/>
        <v>0.0061915661967929</v>
      </c>
      <c r="BB8" s="49">
        <f t="shared" si="27"/>
        <v>0.00446967278239608</v>
      </c>
      <c r="BC8" s="49">
        <f t="shared" si="27"/>
        <v>0.00785630132357488</v>
      </c>
      <c r="BD8" s="49">
        <f t="shared" si="27"/>
        <v>0.00934598919453644</v>
      </c>
      <c r="BE8" s="49">
        <f t="shared" si="27"/>
        <v>0.0130684226754524</v>
      </c>
      <c r="BF8" s="49">
        <f t="shared" si="27"/>
        <v>0.0139865276702656</v>
      </c>
      <c r="BG8" s="49">
        <f t="shared" si="27"/>
        <v>0.00680959018162827</v>
      </c>
      <c r="BH8" s="49">
        <f t="shared" si="27"/>
        <v>0.0125039845852559</v>
      </c>
      <c r="BI8" s="49">
        <f t="shared" si="27"/>
        <v>0.00648807481379484</v>
      </c>
      <c r="BJ8" s="49">
        <f t="shared" si="27"/>
        <v>0.00912092843705304</v>
      </c>
      <c r="BK8" s="49"/>
      <c r="BL8" s="49">
        <f t="shared" ref="BL8:BY8" si="28">AW8*LN(AW8)</f>
        <v>-0.0918379277458553</v>
      </c>
      <c r="BM8" s="49">
        <f t="shared" si="28"/>
        <v>-0.0632617284142966</v>
      </c>
      <c r="BN8" s="49">
        <f t="shared" si="28"/>
        <v>-0.066815169650464</v>
      </c>
      <c r="BO8" s="49">
        <f t="shared" si="28"/>
        <v>-0.0433830259121294</v>
      </c>
      <c r="BP8" s="49">
        <f t="shared" si="28"/>
        <v>-0.0314814344244096</v>
      </c>
      <c r="BQ8" s="49">
        <f t="shared" si="28"/>
        <v>-0.0241828967488376</v>
      </c>
      <c r="BR8" s="49">
        <f t="shared" si="28"/>
        <v>-0.0380750879021328</v>
      </c>
      <c r="BS8" s="49">
        <f t="shared" si="28"/>
        <v>-0.043672012990756</v>
      </c>
      <c r="BT8" s="49">
        <f t="shared" si="28"/>
        <v>-0.0566850209555738</v>
      </c>
      <c r="BU8" s="49">
        <f t="shared" si="28"/>
        <v>-0.0597177278302061</v>
      </c>
      <c r="BV8" s="49">
        <f t="shared" si="28"/>
        <v>-0.0339759281849236</v>
      </c>
      <c r="BW8" s="49">
        <f t="shared" si="28"/>
        <v>-0.0547888082718778</v>
      </c>
      <c r="BX8" s="49">
        <f t="shared" si="28"/>
        <v>-0.0326855547253341</v>
      </c>
      <c r="BY8" s="49">
        <f t="shared" si="28"/>
        <v>-0.0428426761806242</v>
      </c>
      <c r="BZ8" s="49">
        <f t="shared" si="4"/>
        <v>-0.683404999937421</v>
      </c>
      <c r="CA8" s="49"/>
      <c r="CB8" s="49"/>
      <c r="CC8" s="50"/>
      <c r="CD8" s="49"/>
      <c r="CE8" s="49"/>
      <c r="CF8" s="49">
        <f t="shared" ref="CF8:CS8" si="29">AW8*$CD$9</f>
        <v>0.00485325721536404</v>
      </c>
      <c r="CG8" s="49">
        <f t="shared" si="29"/>
        <v>0.00294492345142915</v>
      </c>
      <c r="CH8" s="49">
        <f t="shared" si="29"/>
        <v>0.00316463293082955</v>
      </c>
      <c r="CI8" s="49">
        <f t="shared" si="29"/>
        <v>0.00180940906265502</v>
      </c>
      <c r="CJ8" s="49">
        <f t="shared" si="29"/>
        <v>0.0012088698189606</v>
      </c>
      <c r="CK8" s="49">
        <f t="shared" si="29"/>
        <v>0.000872679440957451</v>
      </c>
      <c r="CL8" s="49">
        <f t="shared" si="29"/>
        <v>0.00153390035039103</v>
      </c>
      <c r="CM8" s="49">
        <f t="shared" si="29"/>
        <v>0.00182475385169251</v>
      </c>
      <c r="CN8" s="49">
        <f t="shared" si="29"/>
        <v>0.00255153885974081</v>
      </c>
      <c r="CO8" s="49">
        <f t="shared" si="29"/>
        <v>0.00273079389531511</v>
      </c>
      <c r="CP8" s="49">
        <f t="shared" si="29"/>
        <v>0.00132953566002812</v>
      </c>
      <c r="CQ8" s="49">
        <f t="shared" si="29"/>
        <v>0.00244133537483522</v>
      </c>
      <c r="CR8" s="49">
        <f t="shared" si="29"/>
        <v>0.00126676152305658</v>
      </c>
      <c r="CS8" s="49">
        <f t="shared" si="29"/>
        <v>0.00178081195581243</v>
      </c>
      <c r="CT8" s="59">
        <v>2018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279.92441109884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-4.34443864473158</v>
      </c>
      <c r="CA9" s="49">
        <f>-1/(LN(980))</f>
        <v>-0.145189454395455</v>
      </c>
      <c r="CB9" s="49">
        <f>BZ9*CA9</f>
        <v>0.630766676483107</v>
      </c>
      <c r="CC9" s="50">
        <f>1-CB9</f>
        <v>0.369233323516893</v>
      </c>
      <c r="CD9" s="49">
        <f>CC9/(CC9+CC14+CC19+CC24+CC30)</f>
        <v>0.195244592488855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3" t="s">
        <v>223</v>
      </c>
      <c r="B10" s="40">
        <v>7.708</v>
      </c>
      <c r="C10" s="40">
        <v>3.905</v>
      </c>
      <c r="D10" s="40">
        <v>5.382</v>
      </c>
      <c r="E10" s="40">
        <v>3.52</v>
      </c>
      <c r="F10" s="40">
        <v>1.782</v>
      </c>
      <c r="G10" s="40">
        <v>0.993</v>
      </c>
      <c r="H10" s="40">
        <v>4.154</v>
      </c>
      <c r="I10" s="40">
        <v>5.613</v>
      </c>
      <c r="J10" s="40">
        <v>7.327</v>
      </c>
      <c r="K10" s="40">
        <v>4.21</v>
      </c>
      <c r="L10" s="40">
        <v>2.459</v>
      </c>
      <c r="M10" s="40">
        <v>4.33</v>
      </c>
      <c r="N10" s="40">
        <v>2.693</v>
      </c>
      <c r="O10" s="40">
        <v>2.517</v>
      </c>
      <c r="Q10" s="50"/>
      <c r="R10" s="49">
        <f>(MAX($B$10:$O$13)-B10)/(MAX($B$10:$O$13)-MIN($B$10:$O$13))</f>
        <v>0.589963684384285</v>
      </c>
      <c r="S10" s="49">
        <f>(MAX($B$10:$O$13)-C10)/(MAX($B$10:$O$13)-MIN($B$10:$O$13))</f>
        <v>0.799218664025531</v>
      </c>
      <c r="T10" s="49">
        <f>(MAX($B$10:$O$13)-D10)/(MAX($B$10:$O$13)-MIN($B$10:$O$13))</f>
        <v>0.717948717948718</v>
      </c>
      <c r="U10" s="49">
        <f>(MAX($B$10:$O$13)-E10)/(MAX($B$10:$O$13)-MIN($B$10:$O$13))</f>
        <v>0.820402773192473</v>
      </c>
      <c r="V10" s="49">
        <f>(MAX($B$10:$O$13)-F10)/(MAX($B$10:$O$13)-MIN($B$10:$O$13))</f>
        <v>0.916033894574667</v>
      </c>
      <c r="W10" s="49">
        <f>(MAX($B$10:$O$13)-G10)/(MAX($B$10:$O$13)-MIN($B$10:$O$13))</f>
        <v>0.959447562451854</v>
      </c>
      <c r="X10" s="49">
        <f>(MAX($B$10:$O$13)-H10)/(MAX($B$10:$O$13)-MIN($B$10:$O$13))</f>
        <v>0.785517772642236</v>
      </c>
      <c r="Y10" s="49">
        <f>(MAX($B$10:$O$13)-I10)/(MAX($B$10:$O$13)-MIN($B$10:$O$13))</f>
        <v>0.705238252448553</v>
      </c>
      <c r="Z10" s="49">
        <f>(MAX($B$10:$O$13)-J10)/(MAX($B$10:$O$13)-MIN($B$10:$O$13))</f>
        <v>0.610927698910532</v>
      </c>
      <c r="AA10" s="49">
        <f>(MAX($B$10:$O$13)-K10)/(MAX($B$10:$O$13)-MIN($B$10:$O$13))</f>
        <v>0.782436447672499</v>
      </c>
      <c r="AB10" s="49">
        <f>(MAX($B$10:$O$13)-L10)/(MAX($B$10:$O$13)-MIN($B$10:$O$13))</f>
        <v>0.878782876636954</v>
      </c>
      <c r="AC10" s="49">
        <f>(MAX($B$10:$O$13)-M10)/(MAX($B$10:$O$13)-MIN($B$10:$O$13))</f>
        <v>0.775833608451634</v>
      </c>
      <c r="AD10" s="49">
        <f>(MAX($B$10:$O$13)-N10)/(MAX($B$10:$O$13)-MIN($B$10:$O$13))</f>
        <v>0.865907340156267</v>
      </c>
      <c r="AE10" s="49">
        <f>(MAX($B$10:$O$13)-O10)/(MAX($B$10:$O$13)-MIN($B$10:$O$13))</f>
        <v>0.875591504346869</v>
      </c>
      <c r="AF10" s="50"/>
      <c r="AG10" s="49">
        <f t="shared" ref="AG10:AT10" si="30">R10+0.0001</f>
        <v>0.590063684384285</v>
      </c>
      <c r="AH10" s="49">
        <f t="shared" si="30"/>
        <v>0.799318664025531</v>
      </c>
      <c r="AI10" s="49">
        <f t="shared" si="30"/>
        <v>0.718048717948718</v>
      </c>
      <c r="AJ10" s="49">
        <f t="shared" si="30"/>
        <v>0.820502773192473</v>
      </c>
      <c r="AK10" s="49">
        <f t="shared" si="30"/>
        <v>0.916133894574667</v>
      </c>
      <c r="AL10" s="49">
        <f t="shared" si="30"/>
        <v>0.959547562451854</v>
      </c>
      <c r="AM10" s="49">
        <f t="shared" si="30"/>
        <v>0.785617772642236</v>
      </c>
      <c r="AN10" s="49">
        <f t="shared" si="30"/>
        <v>0.705338252448553</v>
      </c>
      <c r="AO10" s="49">
        <f t="shared" si="30"/>
        <v>0.611027698910532</v>
      </c>
      <c r="AP10" s="49">
        <f t="shared" si="30"/>
        <v>0.782536447672499</v>
      </c>
      <c r="AQ10" s="49">
        <f t="shared" si="30"/>
        <v>0.878882876636954</v>
      </c>
      <c r="AR10" s="49">
        <f t="shared" si="30"/>
        <v>0.775933608451634</v>
      </c>
      <c r="AS10" s="49">
        <f t="shared" si="30"/>
        <v>0.866007340156267</v>
      </c>
      <c r="AT10" s="49">
        <f t="shared" si="30"/>
        <v>0.875691504346869</v>
      </c>
      <c r="AU10" s="49">
        <f>SUM(AG10:AT10)</f>
        <v>11.0846507978431</v>
      </c>
      <c r="AV10" s="50"/>
      <c r="AW10" s="49">
        <f t="shared" ref="AW10:BJ10" si="31">AG10/$AU$14</f>
        <v>0.0145751811233853</v>
      </c>
      <c r="AX10" s="49">
        <f t="shared" si="31"/>
        <v>0.0197439947785147</v>
      </c>
      <c r="AY10" s="49">
        <f t="shared" si="31"/>
        <v>0.0177365433536853</v>
      </c>
      <c r="AZ10" s="49">
        <f t="shared" si="31"/>
        <v>0.0202672641072617</v>
      </c>
      <c r="BA10" s="49">
        <f t="shared" si="31"/>
        <v>0.0226294513627482</v>
      </c>
      <c r="BB10" s="49">
        <f t="shared" si="31"/>
        <v>0.0237018137014011</v>
      </c>
      <c r="BC10" s="49">
        <f t="shared" si="31"/>
        <v>0.0194055686412212</v>
      </c>
      <c r="BD10" s="49">
        <f t="shared" si="31"/>
        <v>0.0174225817564372</v>
      </c>
      <c r="BE10" s="49">
        <f t="shared" si="31"/>
        <v>0.0150930138876778</v>
      </c>
      <c r="BF10" s="49">
        <f t="shared" si="31"/>
        <v>0.019329456738858</v>
      </c>
      <c r="BG10" s="49">
        <f t="shared" si="31"/>
        <v>0.0217093128288216</v>
      </c>
      <c r="BH10" s="49">
        <f t="shared" si="31"/>
        <v>0.0191663598052226</v>
      </c>
      <c r="BI10" s="49">
        <f t="shared" si="31"/>
        <v>0.0213912738082325</v>
      </c>
      <c r="BJ10" s="49">
        <f t="shared" si="31"/>
        <v>0.0216304826442312</v>
      </c>
      <c r="BK10" s="49"/>
      <c r="BL10" s="49">
        <f t="shared" ref="BL10:BY10" si="32">AW10*LN(AW10)</f>
        <v>-0.0616302077400404</v>
      </c>
      <c r="BM10" s="49">
        <f t="shared" si="32"/>
        <v>-0.0774933215112285</v>
      </c>
      <c r="BN10" s="49">
        <f t="shared" si="32"/>
        <v>-0.0715160161214052</v>
      </c>
      <c r="BO10" s="49">
        <f t="shared" si="32"/>
        <v>-0.0790169614865918</v>
      </c>
      <c r="BP10" s="49">
        <f t="shared" si="32"/>
        <v>-0.0857317458115825</v>
      </c>
      <c r="BQ10" s="49">
        <f t="shared" si="32"/>
        <v>-0.0886970150790326</v>
      </c>
      <c r="BR10" s="49">
        <f t="shared" si="32"/>
        <v>-0.0765005397591086</v>
      </c>
      <c r="BS10" s="49">
        <f t="shared" si="32"/>
        <v>-0.0705612489953957</v>
      </c>
      <c r="BT10" s="49">
        <f t="shared" si="32"/>
        <v>-0.0632929053850505</v>
      </c>
      <c r="BU10" s="49">
        <f t="shared" si="32"/>
        <v>-0.0762764542271305</v>
      </c>
      <c r="BV10" s="49">
        <f t="shared" si="32"/>
        <v>-0.0831469709333021</v>
      </c>
      <c r="BW10" s="49">
        <f t="shared" si="32"/>
        <v>-0.0757952602304539</v>
      </c>
      <c r="BX10" s="49">
        <f t="shared" si="32"/>
        <v>-0.0822445749906235</v>
      </c>
      <c r="BY10" s="49">
        <f t="shared" si="32"/>
        <v>-0.0829237371149846</v>
      </c>
      <c r="BZ10" s="49">
        <f>SUM(BL10:BY10)</f>
        <v>-1.07482695938593</v>
      </c>
      <c r="CA10" s="49"/>
      <c r="CB10" s="49"/>
      <c r="CC10" s="50"/>
      <c r="CD10" s="49"/>
      <c r="CE10" s="49"/>
      <c r="CF10" s="49">
        <f t="shared" ref="CF10:CS10" si="33">AW10*$CD$14</f>
        <v>0.00288467176717168</v>
      </c>
      <c r="CG10" s="49">
        <f t="shared" si="33"/>
        <v>0.00390766631485522</v>
      </c>
      <c r="CH10" s="49">
        <f t="shared" si="33"/>
        <v>0.00351035815105596</v>
      </c>
      <c r="CI10" s="49">
        <f t="shared" si="33"/>
        <v>0.00401123005423417</v>
      </c>
      <c r="CJ10" s="49">
        <f t="shared" si="33"/>
        <v>0.00447874636343059</v>
      </c>
      <c r="CK10" s="49">
        <f t="shared" si="33"/>
        <v>0.00469098477997604</v>
      </c>
      <c r="CL10" s="49">
        <f t="shared" si="33"/>
        <v>0.00384068613016597</v>
      </c>
      <c r="CM10" s="49">
        <f t="shared" si="33"/>
        <v>0.00344821990742858</v>
      </c>
      <c r="CN10" s="49">
        <f t="shared" si="33"/>
        <v>0.00298715951964799</v>
      </c>
      <c r="CO10" s="49">
        <f t="shared" si="33"/>
        <v>0.00382562231352903</v>
      </c>
      <c r="CP10" s="49">
        <f t="shared" si="33"/>
        <v>0.00429663558015903</v>
      </c>
      <c r="CQ10" s="49">
        <f t="shared" si="33"/>
        <v>0.00379334270644988</v>
      </c>
      <c r="CR10" s="49">
        <f t="shared" si="33"/>
        <v>0.00423369034635468</v>
      </c>
      <c r="CS10" s="49">
        <f t="shared" si="33"/>
        <v>0.00428103377007077</v>
      </c>
      <c r="CT10" s="59">
        <v>2018</v>
      </c>
    </row>
    <row r="11" ht="22.5" customHeight="1" spans="1:98">
      <c r="A11" s="43" t="s">
        <v>224</v>
      </c>
      <c r="B11" s="40">
        <v>18.43</v>
      </c>
      <c r="C11" s="40">
        <v>10.01</v>
      </c>
      <c r="D11" s="40">
        <v>7.62</v>
      </c>
      <c r="E11" s="40">
        <v>8.39</v>
      </c>
      <c r="F11" s="40">
        <v>15.73</v>
      </c>
      <c r="G11" s="40">
        <v>15.65</v>
      </c>
      <c r="H11" s="40">
        <v>10.83</v>
      </c>
      <c r="I11" s="40">
        <v>10.04</v>
      </c>
      <c r="J11" s="40">
        <v>11.79</v>
      </c>
      <c r="K11" s="40">
        <v>8.12</v>
      </c>
      <c r="L11" s="40">
        <v>9.77</v>
      </c>
      <c r="M11" s="40">
        <v>7.16</v>
      </c>
      <c r="N11" s="40">
        <v>4.55</v>
      </c>
      <c r="O11" s="40">
        <v>7.04</v>
      </c>
      <c r="Q11" s="50"/>
      <c r="R11" s="49">
        <f>(MAX($B$10:$O$13)-B11)/(MAX($B$10:$O$13)-MIN($B$10:$O$13))</f>
        <v>0</v>
      </c>
      <c r="S11" s="49">
        <f>(MAX($B$10:$O$13)-C11)/(MAX($B$10:$O$13)-MIN($B$10:$O$13))</f>
        <v>0.463299218664026</v>
      </c>
      <c r="T11" s="49">
        <f>(MAX($B$10:$O$13)-D11)/(MAX($B$10:$O$13)-MIN($B$10:$O$13))</f>
        <v>0.594805766479586</v>
      </c>
      <c r="U11" s="49">
        <f>(MAX($B$10:$O$13)-E11)/(MAX($B$10:$O$13)-MIN($B$10:$O$13))</f>
        <v>0.552437548145703</v>
      </c>
      <c r="V11" s="49">
        <f>(MAX($B$10:$O$13)-F11)/(MAX($B$10:$O$13)-MIN($B$10:$O$13))</f>
        <v>0.148563882469462</v>
      </c>
      <c r="W11" s="49">
        <f>(MAX($B$10:$O$13)-G11)/(MAX($B$10:$O$13)-MIN($B$10:$O$13))</f>
        <v>0.152965775283372</v>
      </c>
      <c r="X11" s="49">
        <f>(MAX($B$10:$O$13)-H11)/(MAX($B$10:$O$13)-MIN($B$10:$O$13))</f>
        <v>0.418179817321448</v>
      </c>
      <c r="Y11" s="49">
        <f>(MAX($B$10:$O$13)-I11)/(MAX($B$10:$O$13)-MIN($B$10:$O$13))</f>
        <v>0.461648508858809</v>
      </c>
      <c r="Z11" s="49">
        <f>(MAX($B$10:$O$13)-J11)/(MAX($B$10:$O$13)-MIN($B$10:$O$13))</f>
        <v>0.365357103554528</v>
      </c>
      <c r="AA11" s="49">
        <f>(MAX($B$10:$O$13)-K11)/(MAX($B$10:$O$13)-MIN($B$10:$O$13))</f>
        <v>0.567293936392649</v>
      </c>
      <c r="AB11" s="49">
        <f>(MAX($B$10:$O$13)-L11)/(MAX($B$10:$O$13)-MIN($B$10:$O$13))</f>
        <v>0.476504897105755</v>
      </c>
      <c r="AC11" s="49">
        <f>(MAX($B$10:$O$13)-M11)/(MAX($B$10:$O$13)-MIN($B$10:$O$13))</f>
        <v>0.620116650159569</v>
      </c>
      <c r="AD11" s="49">
        <f>(MAX($B$10:$O$13)-N11)/(MAX($B$10:$O$13)-MIN($B$10:$O$13))</f>
        <v>0.763728403213382</v>
      </c>
      <c r="AE11" s="49">
        <f>(MAX($B$10:$O$13)-O11)/(MAX($B$10:$O$13)-MIN($B$10:$O$13))</f>
        <v>0.626719489380434</v>
      </c>
      <c r="AF11" s="50"/>
      <c r="AG11" s="49">
        <f t="shared" ref="AG11:AT11" si="34">R11+0.0001</f>
        <v>0.0001</v>
      </c>
      <c r="AH11" s="49">
        <f t="shared" si="34"/>
        <v>0.463399218664026</v>
      </c>
      <c r="AI11" s="49">
        <f t="shared" si="34"/>
        <v>0.594905766479586</v>
      </c>
      <c r="AJ11" s="49">
        <f t="shared" si="34"/>
        <v>0.552537548145703</v>
      </c>
      <c r="AK11" s="49">
        <f t="shared" si="34"/>
        <v>0.148663882469462</v>
      </c>
      <c r="AL11" s="49">
        <f t="shared" si="34"/>
        <v>0.153065775283372</v>
      </c>
      <c r="AM11" s="49">
        <f t="shared" si="34"/>
        <v>0.418279817321448</v>
      </c>
      <c r="AN11" s="49">
        <f t="shared" si="34"/>
        <v>0.461748508858809</v>
      </c>
      <c r="AO11" s="49">
        <f t="shared" si="34"/>
        <v>0.365457103554528</v>
      </c>
      <c r="AP11" s="49">
        <f t="shared" si="34"/>
        <v>0.567393936392649</v>
      </c>
      <c r="AQ11" s="49">
        <f t="shared" si="34"/>
        <v>0.476604897105755</v>
      </c>
      <c r="AR11" s="49">
        <f t="shared" si="34"/>
        <v>0.620216650159569</v>
      </c>
      <c r="AS11" s="49">
        <f t="shared" si="34"/>
        <v>0.763828403213382</v>
      </c>
      <c r="AT11" s="49">
        <f t="shared" si="34"/>
        <v>0.626819489380434</v>
      </c>
      <c r="AU11" s="49">
        <f>SUM(AG11:AT11)</f>
        <v>6.21302099702872</v>
      </c>
      <c r="AV11" s="50"/>
      <c r="AW11" s="49">
        <f t="shared" ref="AW11:BJ11" si="35">AG11/$AU$14</f>
        <v>2.47010305990854e-6</v>
      </c>
      <c r="AX11" s="49">
        <f t="shared" si="35"/>
        <v>0.0114464382798124</v>
      </c>
      <c r="AY11" s="49">
        <f t="shared" si="35"/>
        <v>0.0146947855413846</v>
      </c>
      <c r="AZ11" s="49">
        <f t="shared" si="35"/>
        <v>0.0136482468838906</v>
      </c>
      <c r="BA11" s="49">
        <f t="shared" si="35"/>
        <v>0.00367215110985702</v>
      </c>
      <c r="BB11" s="49">
        <f t="shared" si="35"/>
        <v>0.0037808823989473</v>
      </c>
      <c r="BC11" s="49">
        <f t="shared" si="35"/>
        <v>0.010331942566637</v>
      </c>
      <c r="BD11" s="49">
        <f t="shared" si="35"/>
        <v>0.0114056640464035</v>
      </c>
      <c r="BE11" s="49">
        <f t="shared" si="35"/>
        <v>0.00902716709755354</v>
      </c>
      <c r="BF11" s="49">
        <f t="shared" si="35"/>
        <v>0.0140152149845704</v>
      </c>
      <c r="BG11" s="49">
        <f t="shared" si="35"/>
        <v>0.0117726321470832</v>
      </c>
      <c r="BH11" s="49">
        <f t="shared" si="35"/>
        <v>0.0153199904536538</v>
      </c>
      <c r="BI11" s="49">
        <f t="shared" si="35"/>
        <v>0.0188673487602243</v>
      </c>
      <c r="BJ11" s="49">
        <f t="shared" si="35"/>
        <v>0.0154830873872892</v>
      </c>
      <c r="BK11" s="49"/>
      <c r="BL11" s="49">
        <f t="shared" ref="BL11:BY11" si="36">AW11*LN(AW11)</f>
        <v>-3.18921198206473e-5</v>
      </c>
      <c r="BM11" s="49">
        <f t="shared" si="36"/>
        <v>-0.0511664566478158</v>
      </c>
      <c r="BN11" s="49">
        <f t="shared" si="36"/>
        <v>-0.0620158534415523</v>
      </c>
      <c r="BO11" s="49">
        <f t="shared" si="36"/>
        <v>-0.0586075401831706</v>
      </c>
      <c r="BP11" s="49">
        <f t="shared" si="36"/>
        <v>-0.020589669219298</v>
      </c>
      <c r="BQ11" s="49">
        <f t="shared" si="36"/>
        <v>-0.0210889977451331</v>
      </c>
      <c r="BR11" s="49">
        <f t="shared" si="36"/>
        <v>-0.0472429619781408</v>
      </c>
      <c r="BS11" s="49">
        <f t="shared" si="36"/>
        <v>-0.0510248942230519</v>
      </c>
      <c r="BT11" s="49">
        <f t="shared" si="36"/>
        <v>-0.0424955397027109</v>
      </c>
      <c r="BU11" s="49">
        <f t="shared" si="36"/>
        <v>-0.059811496215289</v>
      </c>
      <c r="BV11" s="49">
        <f t="shared" si="36"/>
        <v>-0.0522937700662157</v>
      </c>
      <c r="BW11" s="49">
        <f t="shared" si="36"/>
        <v>-0.0640160621327577</v>
      </c>
      <c r="BX11" s="49">
        <f t="shared" si="36"/>
        <v>-0.0749094579721787</v>
      </c>
      <c r="BY11" s="49">
        <f t="shared" si="36"/>
        <v>-0.0645336164118452</v>
      </c>
      <c r="BZ11" s="49">
        <f>SUM(BL11:BY11)</f>
        <v>-0.66982820805898</v>
      </c>
      <c r="CA11" s="49"/>
      <c r="CB11" s="49"/>
      <c r="CC11" s="50"/>
      <c r="CD11" s="49"/>
      <c r="CE11" s="49"/>
      <c r="CF11" s="49">
        <f t="shared" ref="CF11:CS11" si="37">AW11*$CD$14</f>
        <v>4.88874649213796e-7</v>
      </c>
      <c r="CG11" s="49">
        <f t="shared" si="37"/>
        <v>0.00226544130470323</v>
      </c>
      <c r="CH11" s="49">
        <f t="shared" si="37"/>
        <v>0.00290834347902972</v>
      </c>
      <c r="CI11" s="49">
        <f t="shared" si="37"/>
        <v>0.00270121600027181</v>
      </c>
      <c r="CJ11" s="49">
        <f t="shared" si="37"/>
        <v>0.000726780033930192</v>
      </c>
      <c r="CK11" s="49">
        <f t="shared" si="37"/>
        <v>0.000748299771982962</v>
      </c>
      <c r="CL11" s="49">
        <f t="shared" si="37"/>
        <v>0.00204486398966234</v>
      </c>
      <c r="CM11" s="49">
        <f t="shared" si="37"/>
        <v>0.00225737140293344</v>
      </c>
      <c r="CN11" s="49">
        <f t="shared" si="37"/>
        <v>0.0017866271330291</v>
      </c>
      <c r="CO11" s="49">
        <f t="shared" si="37"/>
        <v>0.00277384511619991</v>
      </c>
      <c r="CP11" s="49">
        <f t="shared" si="37"/>
        <v>0.00233000051886154</v>
      </c>
      <c r="CQ11" s="49">
        <f t="shared" si="37"/>
        <v>0.00303208197283315</v>
      </c>
      <c r="CR11" s="49">
        <f t="shared" si="37"/>
        <v>0.00373416342680476</v>
      </c>
      <c r="CS11" s="49">
        <f t="shared" si="37"/>
        <v>0.0030643615799123</v>
      </c>
      <c r="CT11" s="59">
        <v>2018</v>
      </c>
    </row>
    <row r="12" ht="22.5" customHeight="1" spans="1:98">
      <c r="A12" s="43" t="s">
        <v>225</v>
      </c>
      <c r="B12" s="40">
        <v>2.307</v>
      </c>
      <c r="C12" s="40">
        <v>1.148</v>
      </c>
      <c r="D12" s="40">
        <v>1.645</v>
      </c>
      <c r="E12" s="40">
        <v>0.998</v>
      </c>
      <c r="F12" s="40">
        <v>0.451</v>
      </c>
      <c r="G12" s="40">
        <v>0.256</v>
      </c>
      <c r="H12" s="40">
        <v>0.996</v>
      </c>
      <c r="I12" s="40">
        <v>1.596</v>
      </c>
      <c r="J12" s="40">
        <v>2.093</v>
      </c>
      <c r="K12" s="40">
        <v>1.115</v>
      </c>
      <c r="L12" s="40">
        <v>0.65</v>
      </c>
      <c r="M12" s="40">
        <v>1.255</v>
      </c>
      <c r="N12" s="40">
        <v>0.785</v>
      </c>
      <c r="O12" s="40">
        <v>0.71</v>
      </c>
      <c r="Q12" s="50"/>
      <c r="R12" s="49">
        <f>(MAX($B$10:$O$13)-B12)/(MAX($B$10:$O$13)-MIN($B$10:$O$13))</f>
        <v>0.887146472983383</v>
      </c>
      <c r="S12" s="49">
        <f>(MAX($B$10:$O$13)-C12)/(MAX($B$10:$O$13)-MIN($B$10:$O$13))</f>
        <v>0.950918895124904</v>
      </c>
      <c r="T12" s="49">
        <f>(MAX($B$10:$O$13)-D12)/(MAX($B$10:$O$13)-MIN($B$10:$O$13))</f>
        <v>0.923572136018488</v>
      </c>
      <c r="U12" s="49">
        <f>(MAX($B$10:$O$13)-E12)/(MAX($B$10:$O$13)-MIN($B$10:$O$13))</f>
        <v>0.959172444150985</v>
      </c>
      <c r="V12" s="49">
        <f>(MAX($B$10:$O$13)-F12)/(MAX($B$10:$O$13)-MIN($B$10:$O$13))</f>
        <v>0.989270386266094</v>
      </c>
      <c r="W12" s="49">
        <f>(MAX($B$10:$O$13)-G12)/(MAX($B$10:$O$13)-MIN($B$10:$O$13))</f>
        <v>1</v>
      </c>
      <c r="X12" s="49">
        <f>(MAX($B$10:$O$13)-H12)/(MAX($B$10:$O$13)-MIN($B$10:$O$13))</f>
        <v>0.959282491471333</v>
      </c>
      <c r="Y12" s="49">
        <f>(MAX($B$10:$O$13)-I12)/(MAX($B$10:$O$13)-MIN($B$10:$O$13))</f>
        <v>0.926268295367008</v>
      </c>
      <c r="Z12" s="49">
        <f>(MAX($B$10:$O$13)-J12)/(MAX($B$10:$O$13)-MIN($B$10:$O$13))</f>
        <v>0.898921536260592</v>
      </c>
      <c r="AA12" s="49">
        <f>(MAX($B$10:$O$13)-K12)/(MAX($B$10:$O$13)-MIN($B$10:$O$13))</f>
        <v>0.952734675910642</v>
      </c>
      <c r="AB12" s="49">
        <f>(MAX($B$10:$O$13)-L12)/(MAX($B$10:$O$13)-MIN($B$10:$O$13))</f>
        <v>0.978320677891493</v>
      </c>
      <c r="AC12" s="49">
        <f>(MAX($B$10:$O$13)-M12)/(MAX($B$10:$O$13)-MIN($B$10:$O$13))</f>
        <v>0.945031363486299</v>
      </c>
      <c r="AD12" s="49">
        <f>(MAX($B$10:$O$13)-N12)/(MAX($B$10:$O$13)-MIN($B$10:$O$13))</f>
        <v>0.97089248376802</v>
      </c>
      <c r="AE12" s="49">
        <f>(MAX($B$10:$O$13)-O12)/(MAX($B$10:$O$13)-MIN($B$10:$O$13))</f>
        <v>0.975019258281061</v>
      </c>
      <c r="AF12" s="50"/>
      <c r="AG12" s="49">
        <f t="shared" ref="AG12:AT12" si="38">R12+0.0001</f>
        <v>0.887246472983383</v>
      </c>
      <c r="AH12" s="49">
        <f t="shared" si="38"/>
        <v>0.951018895124904</v>
      </c>
      <c r="AI12" s="49">
        <f t="shared" si="38"/>
        <v>0.923672136018488</v>
      </c>
      <c r="AJ12" s="49">
        <f t="shared" si="38"/>
        <v>0.959272444150985</v>
      </c>
      <c r="AK12" s="49">
        <f t="shared" si="38"/>
        <v>0.989370386266094</v>
      </c>
      <c r="AL12" s="49">
        <f t="shared" si="38"/>
        <v>1.0001</v>
      </c>
      <c r="AM12" s="49">
        <f t="shared" si="38"/>
        <v>0.959382491471333</v>
      </c>
      <c r="AN12" s="49">
        <f t="shared" si="38"/>
        <v>0.926368295367008</v>
      </c>
      <c r="AO12" s="49">
        <f t="shared" si="38"/>
        <v>0.899021536260592</v>
      </c>
      <c r="AP12" s="49">
        <f t="shared" si="38"/>
        <v>0.952834675910642</v>
      </c>
      <c r="AQ12" s="49">
        <f t="shared" si="38"/>
        <v>0.978420677891493</v>
      </c>
      <c r="AR12" s="49">
        <f t="shared" si="38"/>
        <v>0.945131363486299</v>
      </c>
      <c r="AS12" s="49">
        <f t="shared" si="38"/>
        <v>0.97099248376802</v>
      </c>
      <c r="AT12" s="49">
        <f t="shared" si="38"/>
        <v>0.975119258281061</v>
      </c>
      <c r="AU12" s="49">
        <f>SUM(AG12:AT12)</f>
        <v>13.3179511169803</v>
      </c>
      <c r="AV12" s="50"/>
      <c r="AW12" s="49">
        <f t="shared" ref="AW12:BJ12" si="39">AG12/$AU$14</f>
        <v>0.0219159022780932</v>
      </c>
      <c r="AX12" s="49">
        <f t="shared" si="39"/>
        <v>0.0234911468287887</v>
      </c>
      <c r="AY12" s="49">
        <f t="shared" si="39"/>
        <v>0.0228156536953153</v>
      </c>
      <c r="AZ12" s="49">
        <f t="shared" si="39"/>
        <v>0.023695017995833</v>
      </c>
      <c r="BA12" s="49">
        <f t="shared" si="39"/>
        <v>0.0244384681849878</v>
      </c>
      <c r="BB12" s="49">
        <f t="shared" si="39"/>
        <v>0.0247035007021453</v>
      </c>
      <c r="BC12" s="49">
        <f t="shared" si="39"/>
        <v>0.0236977362780602</v>
      </c>
      <c r="BD12" s="49">
        <f t="shared" si="39"/>
        <v>0.0228822516098831</v>
      </c>
      <c r="BE12" s="49">
        <f t="shared" si="39"/>
        <v>0.0222067584764097</v>
      </c>
      <c r="BF12" s="49">
        <f t="shared" si="39"/>
        <v>0.0235359984855384</v>
      </c>
      <c r="BG12" s="49">
        <f t="shared" si="39"/>
        <v>0.0241679991033757</v>
      </c>
      <c r="BH12" s="49">
        <f t="shared" si="39"/>
        <v>0.0233457187296304</v>
      </c>
      <c r="BI12" s="49">
        <f t="shared" si="39"/>
        <v>0.0239845150530358</v>
      </c>
      <c r="BJ12" s="49">
        <f t="shared" si="39"/>
        <v>0.024086450636558</v>
      </c>
      <c r="BK12" s="49"/>
      <c r="BL12" s="49">
        <f t="shared" ref="BL12:BY12" si="40">AW12*LN(AW12)</f>
        <v>-0.0837306420896453</v>
      </c>
      <c r="BM12" s="49">
        <f t="shared" si="40"/>
        <v>-0.0881183845874957</v>
      </c>
      <c r="BN12" s="49">
        <f t="shared" si="40"/>
        <v>-0.0862502076128615</v>
      </c>
      <c r="BO12" s="49">
        <f t="shared" si="40"/>
        <v>-0.0886783788957226</v>
      </c>
      <c r="BP12" s="49">
        <f t="shared" si="40"/>
        <v>-0.0907057408792341</v>
      </c>
      <c r="BQ12" s="49">
        <f t="shared" si="40"/>
        <v>-0.0914229702536218</v>
      </c>
      <c r="BR12" s="49">
        <f t="shared" si="40"/>
        <v>-0.0886858336028954</v>
      </c>
      <c r="BS12" s="49">
        <f t="shared" si="40"/>
        <v>-0.0864352732512303</v>
      </c>
      <c r="BT12" s="49">
        <f t="shared" si="40"/>
        <v>-0.0845490928757347</v>
      </c>
      <c r="BU12" s="49">
        <f t="shared" si="40"/>
        <v>-0.0882417346099419</v>
      </c>
      <c r="BV12" s="49">
        <f t="shared" si="40"/>
        <v>-0.089970835536547</v>
      </c>
      <c r="BW12" s="49">
        <f t="shared" si="40"/>
        <v>-0.0877178416525239</v>
      </c>
      <c r="BX12" s="49">
        <f t="shared" si="40"/>
        <v>-0.0894705604884945</v>
      </c>
      <c r="BY12" s="49">
        <f t="shared" si="40"/>
        <v>-0.0897486636793396</v>
      </c>
      <c r="BZ12" s="49">
        <f>SUM(BL12:BY12)</f>
        <v>-1.23372616001529</v>
      </c>
      <c r="CA12" s="49"/>
      <c r="CB12" s="49"/>
      <c r="CC12" s="50"/>
      <c r="CD12" s="49"/>
      <c r="CE12" s="49"/>
      <c r="CF12" s="49">
        <f t="shared" ref="CF12:CS12" si="41">AW12*$CD$14</f>
        <v>0.00433752308245929</v>
      </c>
      <c r="CG12" s="49">
        <f t="shared" si="41"/>
        <v>0.0046492902874988</v>
      </c>
      <c r="CH12" s="49">
        <f t="shared" si="41"/>
        <v>0.00451559891484596</v>
      </c>
      <c r="CI12" s="49">
        <f t="shared" si="41"/>
        <v>0.00468963979634774</v>
      </c>
      <c r="CJ12" s="49">
        <f t="shared" si="41"/>
        <v>0.00483678100528355</v>
      </c>
      <c r="CK12" s="49">
        <f t="shared" si="41"/>
        <v>0.00488923536678718</v>
      </c>
      <c r="CL12" s="49">
        <f t="shared" si="41"/>
        <v>0.00469017778979906</v>
      </c>
      <c r="CM12" s="49">
        <f t="shared" si="41"/>
        <v>0.00452877975440328</v>
      </c>
      <c r="CN12" s="49">
        <f t="shared" si="41"/>
        <v>0.00439508838175045</v>
      </c>
      <c r="CO12" s="49">
        <f t="shared" si="41"/>
        <v>0.00465816717944556</v>
      </c>
      <c r="CP12" s="49">
        <f t="shared" si="41"/>
        <v>0.00478325065687729</v>
      </c>
      <c r="CQ12" s="49">
        <f t="shared" si="41"/>
        <v>0.00462050763785321</v>
      </c>
      <c r="CR12" s="49">
        <f t="shared" si="41"/>
        <v>0.00474693609891324</v>
      </c>
      <c r="CS12" s="49">
        <f t="shared" si="41"/>
        <v>0.00476711085333771</v>
      </c>
      <c r="CT12" s="59">
        <v>2018</v>
      </c>
    </row>
    <row r="13" ht="22.5" customHeight="1" spans="1:98">
      <c r="A13" s="43" t="s">
        <v>226</v>
      </c>
      <c r="B13" s="40">
        <v>10.933</v>
      </c>
      <c r="C13" s="40">
        <v>5.269</v>
      </c>
      <c r="D13" s="40">
        <v>6.36</v>
      </c>
      <c r="E13" s="40">
        <v>4.947</v>
      </c>
      <c r="F13" s="40">
        <v>2.396</v>
      </c>
      <c r="G13" s="40">
        <v>1.608</v>
      </c>
      <c r="H13" s="40">
        <v>6.129</v>
      </c>
      <c r="I13" s="40">
        <v>8.306</v>
      </c>
      <c r="J13" s="40">
        <v>11.074</v>
      </c>
      <c r="K13" s="40">
        <v>5.841</v>
      </c>
      <c r="L13" s="40">
        <v>3.475</v>
      </c>
      <c r="M13" s="40">
        <v>6.183</v>
      </c>
      <c r="N13" s="40">
        <v>3.281</v>
      </c>
      <c r="O13" s="40">
        <v>2.893</v>
      </c>
      <c r="Q13" s="50"/>
      <c r="R13" s="49">
        <f>(MAX($B$10:$O$13)-B13)/(MAX($B$10:$O$13)-MIN($B$10:$O$13))</f>
        <v>0.412512380323539</v>
      </c>
      <c r="S13" s="49">
        <f>(MAX($B$10:$O$13)-C13)/(MAX($B$10:$O$13)-MIN($B$10:$O$13))</f>
        <v>0.724166391548366</v>
      </c>
      <c r="T13" s="49">
        <f>(MAX($B$10:$O$13)-D13)/(MAX($B$10:$O$13)-MIN($B$10:$O$13))</f>
        <v>0.664135578298668</v>
      </c>
      <c r="U13" s="49">
        <f>(MAX($B$10:$O$13)-E13)/(MAX($B$10:$O$13)-MIN($B$10:$O$13))</f>
        <v>0.741884010124354</v>
      </c>
      <c r="V13" s="49">
        <f>(MAX($B$10:$O$13)-F13)/(MAX($B$10:$O$13)-MIN($B$10:$O$13))</f>
        <v>0.882249367227908</v>
      </c>
      <c r="W13" s="49">
        <f>(MAX($B$10:$O$13)-G13)/(MAX($B$10:$O$13)-MIN($B$10:$O$13))</f>
        <v>0.925608011444921</v>
      </c>
      <c r="X13" s="49">
        <f>(MAX($B$10:$O$13)-H13)/(MAX($B$10:$O$13)-MIN($B$10:$O$13))</f>
        <v>0.676846043798834</v>
      </c>
      <c r="Y13" s="49">
        <f>(MAX($B$10:$O$13)-I13)/(MAX($B$10:$O$13)-MIN($B$10:$O$13))</f>
        <v>0.557059535600308</v>
      </c>
      <c r="Z13" s="49">
        <f>(MAX($B$10:$O$13)-J13)/(MAX($B$10:$O$13)-MIN($B$10:$O$13))</f>
        <v>0.404754044239023</v>
      </c>
      <c r="AA13" s="49">
        <f>(MAX($B$10:$O$13)-K13)/(MAX($B$10:$O$13)-MIN($B$10:$O$13))</f>
        <v>0.692692857928909</v>
      </c>
      <c r="AB13" s="49">
        <f>(MAX($B$10:$O$13)-L13)/(MAX($B$10:$O$13)-MIN($B$10:$O$13))</f>
        <v>0.822878837900297</v>
      </c>
      <c r="AC13" s="49">
        <f>(MAX($B$10:$O$13)-M13)/(MAX($B$10:$O$13)-MIN($B$10:$O$13))</f>
        <v>0.673874766149444</v>
      </c>
      <c r="AD13" s="49">
        <f>(MAX($B$10:$O$13)-N13)/(MAX($B$10:$O$13)-MIN($B$10:$O$13))</f>
        <v>0.833553427974029</v>
      </c>
      <c r="AE13" s="49">
        <f>(MAX($B$10:$O$13)-O13)/(MAX($B$10:$O$13)-MIN($B$10:$O$13))</f>
        <v>0.854902608121492</v>
      </c>
      <c r="AF13" s="50"/>
      <c r="AG13" s="49">
        <f t="shared" ref="AG13:AT13" si="42">R13+0.0001</f>
        <v>0.412612380323539</v>
      </c>
      <c r="AH13" s="49">
        <f t="shared" si="42"/>
        <v>0.724266391548366</v>
      </c>
      <c r="AI13" s="49">
        <f t="shared" si="42"/>
        <v>0.664235578298668</v>
      </c>
      <c r="AJ13" s="49">
        <f t="shared" si="42"/>
        <v>0.741984010124354</v>
      </c>
      <c r="AK13" s="49">
        <f t="shared" si="42"/>
        <v>0.882349367227908</v>
      </c>
      <c r="AL13" s="49">
        <f t="shared" si="42"/>
        <v>0.925708011444921</v>
      </c>
      <c r="AM13" s="49">
        <f t="shared" si="42"/>
        <v>0.676946043798833</v>
      </c>
      <c r="AN13" s="49">
        <f t="shared" si="42"/>
        <v>0.557159535600308</v>
      </c>
      <c r="AO13" s="49">
        <f t="shared" si="42"/>
        <v>0.404854044239023</v>
      </c>
      <c r="AP13" s="49">
        <f t="shared" si="42"/>
        <v>0.692792857928909</v>
      </c>
      <c r="AQ13" s="49">
        <f t="shared" si="42"/>
        <v>0.822978837900297</v>
      </c>
      <c r="AR13" s="49">
        <f t="shared" si="42"/>
        <v>0.673974766149444</v>
      </c>
      <c r="AS13" s="49">
        <f t="shared" si="42"/>
        <v>0.833653427974029</v>
      </c>
      <c r="AT13" s="49">
        <f t="shared" si="42"/>
        <v>0.855002608121492</v>
      </c>
      <c r="AU13" s="49">
        <f>SUM(AG13:AT13)</f>
        <v>9.86851786068009</v>
      </c>
      <c r="AV13" s="50"/>
      <c r="AW13" s="49">
        <f t="shared" ref="AW13:BJ13" si="43">AG13/$AU$14</f>
        <v>0.0101919510319332</v>
      </c>
      <c r="AX13" s="49">
        <f t="shared" si="43"/>
        <v>0.0178901262995254</v>
      </c>
      <c r="AY13" s="49">
        <f t="shared" si="43"/>
        <v>0.0164073033445566</v>
      </c>
      <c r="AZ13" s="49">
        <f t="shared" si="43"/>
        <v>0.0183277697381138</v>
      </c>
      <c r="BA13" s="49">
        <f t="shared" si="43"/>
        <v>0.0217949387189802</v>
      </c>
      <c r="BB13" s="49">
        <f t="shared" si="43"/>
        <v>0.0228659419165195</v>
      </c>
      <c r="BC13" s="49">
        <f t="shared" si="43"/>
        <v>0.0167212649418048</v>
      </c>
      <c r="BD13" s="49">
        <f t="shared" si="43"/>
        <v>0.0137624147374354</v>
      </c>
      <c r="BE13" s="49">
        <f t="shared" si="43"/>
        <v>0.0100003121349116</v>
      </c>
      <c r="BF13" s="49">
        <f t="shared" si="43"/>
        <v>0.0171126975825298</v>
      </c>
      <c r="BG13" s="49">
        <f t="shared" si="43"/>
        <v>0.020328425457375</v>
      </c>
      <c r="BH13" s="49">
        <f t="shared" si="43"/>
        <v>0.0166478713216689</v>
      </c>
      <c r="BI13" s="49">
        <f t="shared" si="43"/>
        <v>0.020592098833419</v>
      </c>
      <c r="BJ13" s="49">
        <f t="shared" si="43"/>
        <v>0.0211194455855068</v>
      </c>
      <c r="BK13" s="49"/>
      <c r="BL13" s="49">
        <f t="shared" ref="BL13:BY13" si="44">AW13*LN(AW13)</f>
        <v>-0.0467418874130555</v>
      </c>
      <c r="BM13" s="49">
        <f t="shared" si="44"/>
        <v>-0.0719810362622056</v>
      </c>
      <c r="BN13" s="49">
        <f t="shared" si="44"/>
        <v>-0.0674344879210982</v>
      </c>
      <c r="BO13" s="49">
        <f t="shared" si="44"/>
        <v>-0.0732989440866983</v>
      </c>
      <c r="BP13" s="49">
        <f t="shared" si="44"/>
        <v>-0.0833891247554691</v>
      </c>
      <c r="BQ13" s="49">
        <f t="shared" si="44"/>
        <v>-0.0863899689976266</v>
      </c>
      <c r="BR13" s="49">
        <f t="shared" si="44"/>
        <v>-0.0684079325811599</v>
      </c>
      <c r="BS13" s="49">
        <f t="shared" si="44"/>
        <v>-0.0589831493733833</v>
      </c>
      <c r="BT13" s="49">
        <f t="shared" si="44"/>
        <v>-0.0460528271544868</v>
      </c>
      <c r="BU13" s="49">
        <f t="shared" si="44"/>
        <v>-0.0696133336085989</v>
      </c>
      <c r="BV13" s="49">
        <f t="shared" si="44"/>
        <v>-0.0791941606544059</v>
      </c>
      <c r="BW13" s="49">
        <f t="shared" si="44"/>
        <v>-0.0681809061615101</v>
      </c>
      <c r="BX13" s="49">
        <f t="shared" si="44"/>
        <v>-0.0799559862403637</v>
      </c>
      <c r="BY13" s="49">
        <f t="shared" si="44"/>
        <v>-0.0814695511354469</v>
      </c>
      <c r="BZ13" s="49">
        <f>SUM(BL13:BY13)</f>
        <v>-0.981093296345509</v>
      </c>
      <c r="CA13" s="49"/>
      <c r="CB13" s="49"/>
      <c r="CC13" s="50"/>
      <c r="CD13" s="49"/>
      <c r="CE13" s="49"/>
      <c r="CF13" s="49">
        <f t="shared" ref="CF13:CS13" si="45">AW13*$CD$14</f>
        <v>0.0020171573269194</v>
      </c>
      <c r="CG13" s="49">
        <f t="shared" si="45"/>
        <v>0.00354075478105549</v>
      </c>
      <c r="CH13" s="49">
        <f t="shared" si="45"/>
        <v>0.00324727935336085</v>
      </c>
      <c r="CI13" s="49">
        <f t="shared" si="45"/>
        <v>0.00362737172671789</v>
      </c>
      <c r="CJ13" s="49">
        <f t="shared" si="45"/>
        <v>0.00431358237387559</v>
      </c>
      <c r="CK13" s="49">
        <f t="shared" si="45"/>
        <v>0.00452555179369537</v>
      </c>
      <c r="CL13" s="49">
        <f t="shared" si="45"/>
        <v>0.00330941759698822</v>
      </c>
      <c r="CM13" s="49">
        <f t="shared" si="45"/>
        <v>0.00272381172522722</v>
      </c>
      <c r="CN13" s="49">
        <f t="shared" si="45"/>
        <v>0.00197922878860139</v>
      </c>
      <c r="CO13" s="49">
        <f t="shared" si="45"/>
        <v>0.00338688865397819</v>
      </c>
      <c r="CP13" s="49">
        <f t="shared" si="45"/>
        <v>0.00402333490688886</v>
      </c>
      <c r="CQ13" s="49">
        <f t="shared" si="45"/>
        <v>0.0032948917738026</v>
      </c>
      <c r="CR13" s="49">
        <f t="shared" si="45"/>
        <v>0.00407552027166682</v>
      </c>
      <c r="CS13" s="49">
        <f t="shared" si="45"/>
        <v>0.00417989100122276</v>
      </c>
      <c r="CT13" s="59">
        <v>2018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40.4841407725322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-3.95947462380571</v>
      </c>
      <c r="CA14" s="49">
        <f>-1/(LN(560))</f>
        <v>-0.158029391597474</v>
      </c>
      <c r="CB14" s="49">
        <f>BZ14*CA14</f>
        <v>0.625713365845653</v>
      </c>
      <c r="CC14" s="50">
        <f>1-CB14</f>
        <v>0.374286634154347</v>
      </c>
      <c r="CD14" s="49">
        <f>CC14/(CC9+CC14+CC19+CC24+CC30)</f>
        <v>0.197916701188936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3" t="s">
        <v>227</v>
      </c>
      <c r="B15" s="40">
        <v>14.184</v>
      </c>
      <c r="C15" s="40">
        <v>13.494</v>
      </c>
      <c r="D15" s="40">
        <v>11.818</v>
      </c>
      <c r="E15" s="40">
        <v>14.054</v>
      </c>
      <c r="F15" s="40">
        <v>13.447</v>
      </c>
      <c r="G15" s="40">
        <v>16.19</v>
      </c>
      <c r="H15" s="40">
        <v>14.756</v>
      </c>
      <c r="I15" s="40">
        <v>14.798</v>
      </c>
      <c r="J15" s="40">
        <v>15.113</v>
      </c>
      <c r="K15" s="40">
        <v>13.875</v>
      </c>
      <c r="L15" s="40">
        <v>14.131</v>
      </c>
      <c r="M15" s="40">
        <v>14.281</v>
      </c>
      <c r="N15" s="40">
        <v>12.182</v>
      </c>
      <c r="O15" s="40">
        <v>11.494</v>
      </c>
      <c r="Q15" s="50"/>
      <c r="R15" s="49">
        <f>(B15-MIN($B$15:$O$18)/(MAX($B$15:$O$18)-MIN($B$15:$O$18)))</f>
        <v>14.0575612728504</v>
      </c>
      <c r="S15" s="49">
        <f>(C15-MIN($B$15:$O$18)/(MAX($B$15:$O$18)-MIN($B$15:$O$18)))</f>
        <v>13.3675612728504</v>
      </c>
      <c r="T15" s="49">
        <f>(D15-MIN($B$15:$O$18)/(MAX($B$15:$O$18)-MIN($B$15:$O$18)))</f>
        <v>11.6915612728504</v>
      </c>
      <c r="U15" s="49">
        <f>(E15-MIN($B$15:$O$18)/(MAX($B$15:$O$18)-MIN($B$15:$O$18)))</f>
        <v>13.9275612728504</v>
      </c>
      <c r="V15" s="49">
        <f>(F15-MIN($B$15:$O$18)/(MAX($B$15:$O$18)-MIN($B$15:$O$18)))</f>
        <v>13.3205612728504</v>
      </c>
      <c r="W15" s="49">
        <f>(G15-MIN($B$15:$O$18)/(MAX($B$15:$O$18)-MIN($B$15:$O$18)))</f>
        <v>16.0635612728504</v>
      </c>
      <c r="X15" s="49">
        <f>(H15-MIN($B$15:$O$18)/(MAX($B$15:$O$18)-MIN($B$15:$O$18)))</f>
        <v>14.6295612728504</v>
      </c>
      <c r="Y15" s="49">
        <f>(I15-MIN($B$15:$O$18)/(MAX($B$15:$O$18)-MIN($B$15:$O$18)))</f>
        <v>14.6715612728504</v>
      </c>
      <c r="Z15" s="49">
        <f>(J15-MIN($B$15:$O$18)/(MAX($B$15:$O$18)-MIN($B$15:$O$18)))</f>
        <v>14.9865612728504</v>
      </c>
      <c r="AA15" s="49">
        <f>(K15-MIN($B$15:$O$18)/(MAX($B$15:$O$18)-MIN($B$15:$O$18)))</f>
        <v>13.7485612728504</v>
      </c>
      <c r="AB15" s="49">
        <f>(L15-MIN($B$15:$O$18)/(MAX($B$15:$O$18)-MIN($B$15:$O$18)))</f>
        <v>14.0045612728504</v>
      </c>
      <c r="AC15" s="49">
        <f>(M15-MIN($B$15:$O$18)/(MAX($B$15:$O$18)-MIN($B$15:$O$18)))</f>
        <v>14.1545612728504</v>
      </c>
      <c r="AD15" s="49">
        <f>(N15-MIN($B$15:$O$18)/(MAX($B$15:$O$18)-MIN($B$15:$O$18)))</f>
        <v>12.0555612728504</v>
      </c>
      <c r="AE15" s="49">
        <f>(O15-MIN($B$15:$O$18)/(MAX($B$15:$O$18)-MIN($B$15:$O$18)))</f>
        <v>11.3675612728504</v>
      </c>
      <c r="AF15" s="50"/>
      <c r="AG15" s="49">
        <f t="shared" ref="AG15:AT15" si="46">R15+0.0001</f>
        <v>14.0576612728504</v>
      </c>
      <c r="AH15" s="49">
        <f t="shared" si="46"/>
        <v>13.3676612728504</v>
      </c>
      <c r="AI15" s="49">
        <f t="shared" si="46"/>
        <v>11.6916612728504</v>
      </c>
      <c r="AJ15" s="49">
        <f t="shared" si="46"/>
        <v>13.9276612728504</v>
      </c>
      <c r="AK15" s="49">
        <f t="shared" si="46"/>
        <v>13.3206612728504</v>
      </c>
      <c r="AL15" s="49">
        <f t="shared" si="46"/>
        <v>16.0636612728504</v>
      </c>
      <c r="AM15" s="49">
        <f t="shared" si="46"/>
        <v>14.6296612728504</v>
      </c>
      <c r="AN15" s="49">
        <f t="shared" si="46"/>
        <v>14.6716612728504</v>
      </c>
      <c r="AO15" s="49">
        <f t="shared" si="46"/>
        <v>14.9866612728504</v>
      </c>
      <c r="AP15" s="49">
        <f t="shared" si="46"/>
        <v>13.7486612728504</v>
      </c>
      <c r="AQ15" s="49">
        <f t="shared" si="46"/>
        <v>14.0046612728504</v>
      </c>
      <c r="AR15" s="49">
        <f t="shared" si="46"/>
        <v>14.1546612728504</v>
      </c>
      <c r="AS15" s="49">
        <f t="shared" si="46"/>
        <v>12.0556612728504</v>
      </c>
      <c r="AT15" s="49">
        <f t="shared" si="46"/>
        <v>11.3676612728504</v>
      </c>
      <c r="AU15" s="49">
        <f>SUM(AG15:AT15)</f>
        <v>192.048257819905</v>
      </c>
      <c r="AV15" s="50"/>
      <c r="AW15" s="49">
        <f t="shared" ref="AW15:BJ15" si="47">AG15/$AU$19</f>
        <v>0.00977746036340863</v>
      </c>
      <c r="AX15" s="49">
        <f t="shared" si="47"/>
        <v>0.00929754784312466</v>
      </c>
      <c r="AY15" s="49">
        <f t="shared" si="47"/>
        <v>0.00813184728660882</v>
      </c>
      <c r="AZ15" s="49">
        <f t="shared" si="47"/>
        <v>0.00968704206248557</v>
      </c>
      <c r="BA15" s="49">
        <f t="shared" si="47"/>
        <v>0.00926485814971401</v>
      </c>
      <c r="BB15" s="49">
        <f t="shared" si="47"/>
        <v>0.0111726842991907</v>
      </c>
      <c r="BC15" s="49">
        <f t="shared" si="47"/>
        <v>0.0101753008874701</v>
      </c>
      <c r="BD15" s="49">
        <f t="shared" si="47"/>
        <v>0.0102045129539222</v>
      </c>
      <c r="BE15" s="49">
        <f t="shared" si="47"/>
        <v>0.0104236034523127</v>
      </c>
      <c r="BF15" s="49">
        <f t="shared" si="47"/>
        <v>0.00956254301736842</v>
      </c>
      <c r="BG15" s="49">
        <f t="shared" si="47"/>
        <v>0.00974059751764769</v>
      </c>
      <c r="BH15" s="49">
        <f t="shared" si="47"/>
        <v>0.00984492632640507</v>
      </c>
      <c r="BI15" s="49">
        <f t="shared" si="47"/>
        <v>0.00838501852919341</v>
      </c>
      <c r="BJ15" s="49">
        <f t="shared" si="47"/>
        <v>0.00790649705969287</v>
      </c>
      <c r="BK15" s="49"/>
      <c r="BL15" s="49">
        <f t="shared" ref="BL15:BY15" si="48">AW15*LN(AW15)</f>
        <v>-0.0452469138268128</v>
      </c>
      <c r="BM15" s="49">
        <f t="shared" si="48"/>
        <v>-0.0434939714521596</v>
      </c>
      <c r="BN15" s="49">
        <f t="shared" si="48"/>
        <v>-0.0391301821153143</v>
      </c>
      <c r="BO15" s="49">
        <f t="shared" si="48"/>
        <v>-0.0449184861992643</v>
      </c>
      <c r="BP15" s="49">
        <f t="shared" si="48"/>
        <v>-0.0433736810747696</v>
      </c>
      <c r="BQ15" s="49">
        <f t="shared" si="48"/>
        <v>-0.0502132093726523</v>
      </c>
      <c r="BR15" s="49">
        <f t="shared" si="48"/>
        <v>-0.0466821637734741</v>
      </c>
      <c r="BS15" s="49">
        <f t="shared" si="48"/>
        <v>-0.046786928699021</v>
      </c>
      <c r="BT15" s="49">
        <f t="shared" si="48"/>
        <v>-0.0475700164712961</v>
      </c>
      <c r="BU15" s="49">
        <f t="shared" si="48"/>
        <v>-0.0444648838976272</v>
      </c>
      <c r="BV15" s="49">
        <f t="shared" si="48"/>
        <v>-0.0451131178068034</v>
      </c>
      <c r="BW15" s="49">
        <f t="shared" si="48"/>
        <v>-0.0454914262190355</v>
      </c>
      <c r="BX15" s="49">
        <f t="shared" si="48"/>
        <v>-0.0400913618245031</v>
      </c>
      <c r="BY15" s="49">
        <f t="shared" si="48"/>
        <v>-0.0382680027411957</v>
      </c>
      <c r="BZ15" s="49">
        <f>SUM(BL15:BY15)</f>
        <v>-0.620844345473929</v>
      </c>
      <c r="CA15" s="49"/>
      <c r="CB15" s="49"/>
      <c r="CC15" s="50"/>
      <c r="CD15" s="49"/>
      <c r="CE15" s="49"/>
      <c r="CF15" s="49">
        <f t="shared" ref="CF15:CS15" si="49">AW15*$CD$19</f>
        <v>0.00209979626648297</v>
      </c>
      <c r="CG15" s="49">
        <f t="shared" si="49"/>
        <v>0.00199673079949299</v>
      </c>
      <c r="CH15" s="49">
        <f t="shared" si="49"/>
        <v>0.00174638627387675</v>
      </c>
      <c r="CI15" s="49">
        <f t="shared" si="49"/>
        <v>0.00208037813502109</v>
      </c>
      <c r="CJ15" s="49">
        <f t="shared" si="49"/>
        <v>0.00198971039811831</v>
      </c>
      <c r="CK15" s="49">
        <f t="shared" si="49"/>
        <v>0.00239943297196398</v>
      </c>
      <c r="CL15" s="49">
        <f t="shared" si="49"/>
        <v>0.00218523604491524</v>
      </c>
      <c r="CM15" s="49">
        <f t="shared" si="49"/>
        <v>0.00219150959507985</v>
      </c>
      <c r="CN15" s="49">
        <f t="shared" si="49"/>
        <v>0.0022385612213144</v>
      </c>
      <c r="CO15" s="49">
        <f t="shared" si="49"/>
        <v>0.0020536408617005</v>
      </c>
      <c r="CP15" s="49">
        <f t="shared" si="49"/>
        <v>0.0020918796436562</v>
      </c>
      <c r="CQ15" s="49">
        <f t="shared" si="49"/>
        <v>0.00211428517995837</v>
      </c>
      <c r="CR15" s="49">
        <f t="shared" si="49"/>
        <v>0.00180075704197002</v>
      </c>
      <c r="CS15" s="49">
        <f t="shared" si="49"/>
        <v>0.00169799031546407</v>
      </c>
      <c r="CT15" s="59">
        <v>2018</v>
      </c>
    </row>
    <row r="16" ht="22.5" customHeight="1" spans="1:98">
      <c r="A16" s="43" t="s">
        <v>228</v>
      </c>
      <c r="B16" s="40">
        <v>18.75</v>
      </c>
      <c r="C16" s="40">
        <v>12.55</v>
      </c>
      <c r="D16" s="40">
        <v>13.81</v>
      </c>
      <c r="E16" s="40">
        <v>18.58</v>
      </c>
      <c r="F16" s="40">
        <v>22.28</v>
      </c>
      <c r="G16" s="40">
        <v>56.58</v>
      </c>
      <c r="H16" s="40">
        <v>27.28</v>
      </c>
      <c r="I16" s="40">
        <v>18.92</v>
      </c>
      <c r="J16" s="40">
        <v>21.18</v>
      </c>
      <c r="K16" s="40">
        <v>15.06</v>
      </c>
      <c r="L16" s="40">
        <v>16.96</v>
      </c>
      <c r="M16" s="40">
        <v>19.96</v>
      </c>
      <c r="N16" s="40">
        <v>11.14</v>
      </c>
      <c r="O16" s="40">
        <v>14.18</v>
      </c>
      <c r="Q16" s="50"/>
      <c r="R16" s="49">
        <f>(B16-MIN($B$15:$O$18)/(MAX($B$15:$O$18)-MIN($B$15:$O$18)))</f>
        <v>18.6235612728504</v>
      </c>
      <c r="S16" s="49">
        <f>(C16-MIN($B$15:$O$18)/(MAX($B$15:$O$18)-MIN($B$15:$O$18)))</f>
        <v>12.4235612728504</v>
      </c>
      <c r="T16" s="49">
        <f>(D16-MIN($B$15:$O$18)/(MAX($B$15:$O$18)-MIN($B$15:$O$18)))</f>
        <v>13.6835612728504</v>
      </c>
      <c r="U16" s="49">
        <f>(E16-MIN($B$15:$O$18)/(MAX($B$15:$O$18)-MIN($B$15:$O$18)))</f>
        <v>18.4535612728504</v>
      </c>
      <c r="V16" s="49">
        <f>(F16-MIN($B$15:$O$18)/(MAX($B$15:$O$18)-MIN($B$15:$O$18)))</f>
        <v>22.1535612728504</v>
      </c>
      <c r="W16" s="49">
        <f>(G16-MIN($B$15:$O$18)/(MAX($B$15:$O$18)-MIN($B$15:$O$18)))</f>
        <v>56.4535612728504</v>
      </c>
      <c r="X16" s="49">
        <f>(H16-MIN($B$15:$O$18)/(MAX($B$15:$O$18)-MIN($B$15:$O$18)))</f>
        <v>27.1535612728504</v>
      </c>
      <c r="Y16" s="49">
        <f>(I16-MIN($B$15:$O$18)/(MAX($B$15:$O$18)-MIN($B$15:$O$18)))</f>
        <v>18.7935612728504</v>
      </c>
      <c r="Z16" s="49">
        <f>(J16-MIN($B$15:$O$18)/(MAX($B$15:$O$18)-MIN($B$15:$O$18)))</f>
        <v>21.0535612728504</v>
      </c>
      <c r="AA16" s="49">
        <f>(K16-MIN($B$15:$O$18)/(MAX($B$15:$O$18)-MIN($B$15:$O$18)))</f>
        <v>14.9335612728504</v>
      </c>
      <c r="AB16" s="49">
        <f>(L16-MIN($B$15:$O$18)/(MAX($B$15:$O$18)-MIN($B$15:$O$18)))</f>
        <v>16.8335612728504</v>
      </c>
      <c r="AC16" s="49">
        <f>(M16-MIN($B$15:$O$18)/(MAX($B$15:$O$18)-MIN($B$15:$O$18)))</f>
        <v>19.8335612728504</v>
      </c>
      <c r="AD16" s="49">
        <f>(N16-MIN($B$15:$O$18)/(MAX($B$15:$O$18)-MIN($B$15:$O$18)))</f>
        <v>11.0135612728504</v>
      </c>
      <c r="AE16" s="49">
        <f>(O16-MIN($B$15:$O$18)/(MAX($B$15:$O$18)-MIN($B$15:$O$18)))</f>
        <v>14.0535612728504</v>
      </c>
      <c r="AF16" s="50"/>
      <c r="AG16" s="49">
        <f t="shared" ref="AG16:AT16" si="50">R16+0.0001</f>
        <v>18.6236612728504</v>
      </c>
      <c r="AH16" s="49">
        <f t="shared" si="50"/>
        <v>12.4236612728504</v>
      </c>
      <c r="AI16" s="49">
        <f t="shared" si="50"/>
        <v>13.6836612728504</v>
      </c>
      <c r="AJ16" s="49">
        <f t="shared" si="50"/>
        <v>18.4536612728504</v>
      </c>
      <c r="AK16" s="49">
        <f t="shared" si="50"/>
        <v>22.1536612728504</v>
      </c>
      <c r="AL16" s="49">
        <f t="shared" si="50"/>
        <v>56.4536612728504</v>
      </c>
      <c r="AM16" s="49">
        <f t="shared" si="50"/>
        <v>27.1536612728504</v>
      </c>
      <c r="AN16" s="49">
        <f t="shared" si="50"/>
        <v>18.7936612728504</v>
      </c>
      <c r="AO16" s="49">
        <f t="shared" si="50"/>
        <v>21.0536612728504</v>
      </c>
      <c r="AP16" s="49">
        <f t="shared" si="50"/>
        <v>14.9336612728504</v>
      </c>
      <c r="AQ16" s="49">
        <f t="shared" si="50"/>
        <v>16.8336612728504</v>
      </c>
      <c r="AR16" s="49">
        <f t="shared" si="50"/>
        <v>19.8336612728504</v>
      </c>
      <c r="AS16" s="49">
        <f t="shared" si="50"/>
        <v>11.0136612728504</v>
      </c>
      <c r="AT16" s="49">
        <f t="shared" si="50"/>
        <v>14.0536612728504</v>
      </c>
      <c r="AU16" s="49">
        <f>SUM(AG16:AT16)</f>
        <v>285.461257819905</v>
      </c>
      <c r="AV16" s="50"/>
      <c r="AW16" s="49">
        <f t="shared" ref="AW16:BJ16" si="51">AG16/$AU$19</f>
        <v>0.0129532293019834</v>
      </c>
      <c r="AX16" s="49">
        <f t="shared" si="51"/>
        <v>0.00864097187334486</v>
      </c>
      <c r="AY16" s="49">
        <f t="shared" si="51"/>
        <v>0.00951733386690689</v>
      </c>
      <c r="AZ16" s="49">
        <f t="shared" si="51"/>
        <v>0.0128349899853917</v>
      </c>
      <c r="BA16" s="49">
        <f t="shared" si="51"/>
        <v>0.0154084339347405</v>
      </c>
      <c r="BB16" s="49">
        <f t="shared" si="51"/>
        <v>0.0392649548705957</v>
      </c>
      <c r="BC16" s="49">
        <f t="shared" si="51"/>
        <v>0.01888606089332</v>
      </c>
      <c r="BD16" s="49">
        <f t="shared" si="51"/>
        <v>0.0130714686185751</v>
      </c>
      <c r="BE16" s="49">
        <f t="shared" si="51"/>
        <v>0.014643356003853</v>
      </c>
      <c r="BF16" s="49">
        <f t="shared" si="51"/>
        <v>0.0103867406065518</v>
      </c>
      <c r="BG16" s="49">
        <f t="shared" si="51"/>
        <v>0.011708238850812</v>
      </c>
      <c r="BH16" s="49">
        <f t="shared" si="51"/>
        <v>0.0137948150259596</v>
      </c>
      <c r="BI16" s="49">
        <f t="shared" si="51"/>
        <v>0.00766028107102544</v>
      </c>
      <c r="BJ16" s="49">
        <f t="shared" si="51"/>
        <v>0.00977467826184177</v>
      </c>
      <c r="BK16" s="49"/>
      <c r="BL16" s="49">
        <f t="shared" ref="BL16:BY16" si="52">AW16*LN(AW16)</f>
        <v>-0.0563000473778583</v>
      </c>
      <c r="BM16" s="49">
        <f t="shared" si="52"/>
        <v>-0.0410553330799096</v>
      </c>
      <c r="BN16" s="49">
        <f t="shared" si="52"/>
        <v>-0.0442997679106576</v>
      </c>
      <c r="BO16" s="49">
        <f t="shared" si="52"/>
        <v>-0.0559038288240809</v>
      </c>
      <c r="BP16" s="49">
        <f t="shared" si="52"/>
        <v>-0.0642969334875833</v>
      </c>
      <c r="BQ16" s="49">
        <f t="shared" si="52"/>
        <v>-0.127117263732192</v>
      </c>
      <c r="BR16" s="49">
        <f t="shared" si="52"/>
        <v>-0.0749650297647898</v>
      </c>
      <c r="BS16" s="49">
        <f t="shared" si="52"/>
        <v>-0.056695186607722</v>
      </c>
      <c r="BT16" s="49">
        <f t="shared" si="52"/>
        <v>-0.061850146723685</v>
      </c>
      <c r="BU16" s="49">
        <f t="shared" si="52"/>
        <v>-0.0474385837343341</v>
      </c>
      <c r="BV16" s="49">
        <f t="shared" si="52"/>
        <v>-0.0520719533437214</v>
      </c>
      <c r="BW16" s="49">
        <f t="shared" si="52"/>
        <v>-0.0590895725846801</v>
      </c>
      <c r="BX16" s="49">
        <f t="shared" si="52"/>
        <v>-0.0373186418711606</v>
      </c>
      <c r="BY16" s="49">
        <f t="shared" si="52"/>
        <v>-0.0452368208692553</v>
      </c>
      <c r="BZ16" s="49">
        <f>SUM(BL16:BY16)</f>
        <v>-0.82363910991163</v>
      </c>
      <c r="CA16" s="49"/>
      <c r="CB16" s="49"/>
      <c r="CC16" s="50"/>
      <c r="CD16" s="49"/>
      <c r="CE16" s="49"/>
      <c r="CF16" s="49">
        <f t="shared" ref="CF16:CS16" si="53">AW16*$CD$19</f>
        <v>0.002781820791521</v>
      </c>
      <c r="CG16" s="49">
        <f t="shared" si="53"/>
        <v>0.00185572529103134</v>
      </c>
      <c r="CH16" s="49">
        <f t="shared" si="53"/>
        <v>0.00204393179596956</v>
      </c>
      <c r="CI16" s="49">
        <f t="shared" si="53"/>
        <v>0.00275642785037854</v>
      </c>
      <c r="CJ16" s="49">
        <f t="shared" si="53"/>
        <v>0.00330909774583204</v>
      </c>
      <c r="CK16" s="49">
        <f t="shared" si="53"/>
        <v>0.00843249704692803</v>
      </c>
      <c r="CL16" s="49">
        <f t="shared" si="53"/>
        <v>0.00405594895590434</v>
      </c>
      <c r="CM16" s="49">
        <f t="shared" si="53"/>
        <v>0.00280721373266345</v>
      </c>
      <c r="CN16" s="49">
        <f t="shared" si="53"/>
        <v>0.00314479047961613</v>
      </c>
      <c r="CO16" s="49">
        <f t="shared" si="53"/>
        <v>0.00223064459848764</v>
      </c>
      <c r="CP16" s="49">
        <f t="shared" si="53"/>
        <v>0.00251444805831511</v>
      </c>
      <c r="CQ16" s="49">
        <f t="shared" si="53"/>
        <v>0.00296255878435849</v>
      </c>
      <c r="CR16" s="49">
        <f t="shared" si="53"/>
        <v>0.00164511324979095</v>
      </c>
      <c r="CS16" s="49">
        <f t="shared" si="53"/>
        <v>0.00209919878551491</v>
      </c>
      <c r="CT16" s="59">
        <v>2018</v>
      </c>
    </row>
    <row r="17" ht="22.5" customHeight="1" spans="1:98">
      <c r="A17" s="43" t="s">
        <v>229</v>
      </c>
      <c r="B17" s="40">
        <v>11.85</v>
      </c>
      <c r="C17" s="40">
        <v>13.91</v>
      </c>
      <c r="D17" s="40">
        <v>11.45</v>
      </c>
      <c r="E17" s="40">
        <v>9.6</v>
      </c>
      <c r="F17" s="40">
        <v>12.91</v>
      </c>
      <c r="G17" s="40">
        <v>9.87</v>
      </c>
      <c r="H17" s="40">
        <v>8.74</v>
      </c>
      <c r="I17" s="40">
        <v>7.47</v>
      </c>
      <c r="J17" s="40">
        <v>7.87</v>
      </c>
      <c r="K17" s="40">
        <v>12.13</v>
      </c>
      <c r="L17" s="40">
        <v>9.71</v>
      </c>
      <c r="M17" s="40">
        <v>9.82</v>
      </c>
      <c r="N17" s="40">
        <v>9.99</v>
      </c>
      <c r="O17" s="40">
        <v>11.69</v>
      </c>
      <c r="Q17" s="50"/>
      <c r="R17" s="49">
        <f>(B17-MIN($B$15:$O$18)/(MAX($B$15:$O$18)-MIN($B$15:$O$18)))</f>
        <v>11.7235612728504</v>
      </c>
      <c r="S17" s="49">
        <f>(C17-MIN($B$15:$O$18)/(MAX($B$15:$O$18)-MIN($B$15:$O$18)))</f>
        <v>13.7835612728504</v>
      </c>
      <c r="T17" s="49">
        <f>(D17-MIN($B$15:$O$18)/(MAX($B$15:$O$18)-MIN($B$15:$O$18)))</f>
        <v>11.3235612728504</v>
      </c>
      <c r="U17" s="49">
        <f>(E17-MIN($B$15:$O$18)/(MAX($B$15:$O$18)-MIN($B$15:$O$18)))</f>
        <v>9.47356127285037</v>
      </c>
      <c r="V17" s="49">
        <f>(F17-MIN($B$15:$O$18)/(MAX($B$15:$O$18)-MIN($B$15:$O$18)))</f>
        <v>12.7835612728504</v>
      </c>
      <c r="W17" s="49">
        <f>(G17-MIN($B$15:$O$18)/(MAX($B$15:$O$18)-MIN($B$15:$O$18)))</f>
        <v>9.74356127285037</v>
      </c>
      <c r="X17" s="49">
        <f>(H17-MIN($B$15:$O$18)/(MAX($B$15:$O$18)-MIN($B$15:$O$18)))</f>
        <v>8.61356127285037</v>
      </c>
      <c r="Y17" s="49">
        <f>(I17-MIN($B$15:$O$18)/(MAX($B$15:$O$18)-MIN($B$15:$O$18)))</f>
        <v>7.34356127285037</v>
      </c>
      <c r="Z17" s="49">
        <f>(J17-MIN($B$15:$O$18)/(MAX($B$15:$O$18)-MIN($B$15:$O$18)))</f>
        <v>7.74356127285037</v>
      </c>
      <c r="AA17" s="49">
        <f>(K17-MIN($B$15:$O$18)/(MAX($B$15:$O$18)-MIN($B$15:$O$18)))</f>
        <v>12.0035612728504</v>
      </c>
      <c r="AB17" s="49">
        <f>(L17-MIN($B$15:$O$18)/(MAX($B$15:$O$18)-MIN($B$15:$O$18)))</f>
        <v>9.58356127285037</v>
      </c>
      <c r="AC17" s="49">
        <f>(M17-MIN($B$15:$O$18)/(MAX($B$15:$O$18)-MIN($B$15:$O$18)))</f>
        <v>9.69356127285037</v>
      </c>
      <c r="AD17" s="49">
        <f>(N17-MIN($B$15:$O$18)/(MAX($B$15:$O$18)-MIN($B$15:$O$18)))</f>
        <v>9.86356127285037</v>
      </c>
      <c r="AE17" s="49">
        <f>(O17-MIN($B$15:$O$18)/(MAX($B$15:$O$18)-MIN($B$15:$O$18)))</f>
        <v>11.5635612728504</v>
      </c>
      <c r="AF17" s="50"/>
      <c r="AG17" s="49">
        <f t="shared" ref="AG17:AT17" si="54">R17+0.0001</f>
        <v>11.7236612728504</v>
      </c>
      <c r="AH17" s="49">
        <f t="shared" si="54"/>
        <v>13.7836612728504</v>
      </c>
      <c r="AI17" s="49">
        <f t="shared" si="54"/>
        <v>11.3236612728504</v>
      </c>
      <c r="AJ17" s="49">
        <f t="shared" si="54"/>
        <v>9.47366127285037</v>
      </c>
      <c r="AK17" s="49">
        <f t="shared" si="54"/>
        <v>12.7836612728504</v>
      </c>
      <c r="AL17" s="49">
        <f t="shared" si="54"/>
        <v>9.74366127285037</v>
      </c>
      <c r="AM17" s="49">
        <f t="shared" si="54"/>
        <v>8.61366127285037</v>
      </c>
      <c r="AN17" s="49">
        <f t="shared" si="54"/>
        <v>7.34366127285037</v>
      </c>
      <c r="AO17" s="49">
        <f t="shared" si="54"/>
        <v>7.74366127285037</v>
      </c>
      <c r="AP17" s="49">
        <f t="shared" si="54"/>
        <v>12.0036612728504</v>
      </c>
      <c r="AQ17" s="49">
        <f t="shared" si="54"/>
        <v>9.58366127285037</v>
      </c>
      <c r="AR17" s="49">
        <f t="shared" si="54"/>
        <v>9.69366127285037</v>
      </c>
      <c r="AS17" s="49">
        <f t="shared" si="54"/>
        <v>9.86366127285037</v>
      </c>
      <c r="AT17" s="49">
        <f t="shared" si="54"/>
        <v>11.5636612728504</v>
      </c>
      <c r="AU17" s="49">
        <f>SUM(AG17:AT17)</f>
        <v>145.241257819905</v>
      </c>
      <c r="AV17" s="50"/>
      <c r="AW17" s="49">
        <f t="shared" ref="AW17:BJ17" si="55">AG17/$AU$19</f>
        <v>0.00815410409914373</v>
      </c>
      <c r="AX17" s="49">
        <f t="shared" si="55"/>
        <v>0.00958688640607848</v>
      </c>
      <c r="AY17" s="49">
        <f t="shared" si="55"/>
        <v>0.00787589394245737</v>
      </c>
      <c r="AZ17" s="49">
        <f t="shared" si="55"/>
        <v>0.00658917196778297</v>
      </c>
      <c r="BA17" s="49">
        <f t="shared" si="55"/>
        <v>0.00889136101436258</v>
      </c>
      <c r="BB17" s="49">
        <f t="shared" si="55"/>
        <v>0.00677696382354626</v>
      </c>
      <c r="BC17" s="49">
        <f t="shared" si="55"/>
        <v>0.0059910201309073</v>
      </c>
      <c r="BD17" s="49">
        <f t="shared" si="55"/>
        <v>0.00510770288342811</v>
      </c>
      <c r="BE17" s="49">
        <f t="shared" si="55"/>
        <v>0.00538591304011447</v>
      </c>
      <c r="BF17" s="49">
        <f t="shared" si="55"/>
        <v>0.00834885120882418</v>
      </c>
      <c r="BG17" s="49">
        <f t="shared" si="55"/>
        <v>0.00666567976087171</v>
      </c>
      <c r="BH17" s="49">
        <f t="shared" si="55"/>
        <v>0.00674218755396046</v>
      </c>
      <c r="BI17" s="49">
        <f t="shared" si="55"/>
        <v>0.00686042687055217</v>
      </c>
      <c r="BJ17" s="49">
        <f t="shared" si="55"/>
        <v>0.00804282003646919</v>
      </c>
      <c r="BK17" s="49"/>
      <c r="BL17" s="49">
        <f t="shared" ref="BL17:BY17" si="56">AW17*LN(AW17)</f>
        <v>-0.0392149939232193</v>
      </c>
      <c r="BM17" s="49">
        <f t="shared" si="56"/>
        <v>-0.0445537039113224</v>
      </c>
      <c r="BN17" s="49">
        <f t="shared" si="56"/>
        <v>-0.0381504253119579</v>
      </c>
      <c r="BO17" s="49">
        <f t="shared" si="56"/>
        <v>-0.0330929801569772</v>
      </c>
      <c r="BP17" s="49">
        <f t="shared" si="56"/>
        <v>-0.0419910096783795</v>
      </c>
      <c r="BQ17" s="49">
        <f t="shared" si="56"/>
        <v>-0.0338456895450776</v>
      </c>
      <c r="BR17" s="49">
        <f t="shared" si="56"/>
        <v>-0.0306590070317745</v>
      </c>
      <c r="BS17" s="49">
        <f t="shared" si="56"/>
        <v>-0.0269533762562935</v>
      </c>
      <c r="BT17" s="49">
        <f t="shared" si="56"/>
        <v>-0.0281358396897073</v>
      </c>
      <c r="BU17" s="49">
        <f t="shared" si="56"/>
        <v>-0.0399545239091632</v>
      </c>
      <c r="BV17" s="49">
        <f t="shared" si="56"/>
        <v>-0.0334002771017095</v>
      </c>
      <c r="BW17" s="49">
        <f t="shared" si="56"/>
        <v>-0.0337066958808018</v>
      </c>
      <c r="BX17" s="49">
        <f t="shared" si="56"/>
        <v>-0.0341785479691743</v>
      </c>
      <c r="BY17" s="49">
        <f t="shared" si="56"/>
        <v>-0.0387903240389603</v>
      </c>
      <c r="BZ17" s="49">
        <f>SUM(BL17:BY17)</f>
        <v>-0.496627394404518</v>
      </c>
      <c r="CA17" s="49"/>
      <c r="CB17" s="49"/>
      <c r="CC17" s="50"/>
      <c r="CD17" s="49"/>
      <c r="CE17" s="49"/>
      <c r="CF17" s="49">
        <f t="shared" ref="CF17:CS17" si="57">AW17*$CD$19</f>
        <v>0.00175116612162122</v>
      </c>
      <c r="CG17" s="49">
        <f t="shared" si="57"/>
        <v>0.00205886882017101</v>
      </c>
      <c r="CH17" s="49">
        <f t="shared" si="57"/>
        <v>0.00169141802481543</v>
      </c>
      <c r="CI17" s="49">
        <f t="shared" si="57"/>
        <v>0.00141508307708868</v>
      </c>
      <c r="CJ17" s="49">
        <f t="shared" si="57"/>
        <v>0.00190949857815655</v>
      </c>
      <c r="CK17" s="49">
        <f t="shared" si="57"/>
        <v>0.00145541304243259</v>
      </c>
      <c r="CL17" s="49">
        <f t="shared" si="57"/>
        <v>0.00128662466895625</v>
      </c>
      <c r="CM17" s="49">
        <f t="shared" si="57"/>
        <v>0.00109692446159788</v>
      </c>
      <c r="CN17" s="49">
        <f t="shared" si="57"/>
        <v>0.00115667255840367</v>
      </c>
      <c r="CO17" s="49">
        <f t="shared" si="57"/>
        <v>0.00179298978938527</v>
      </c>
      <c r="CP17" s="49">
        <f t="shared" si="57"/>
        <v>0.00143151380371027</v>
      </c>
      <c r="CQ17" s="49">
        <f t="shared" si="57"/>
        <v>0.00144794453033186</v>
      </c>
      <c r="CR17" s="49">
        <f t="shared" si="57"/>
        <v>0.00147333747147432</v>
      </c>
      <c r="CS17" s="49">
        <f t="shared" si="57"/>
        <v>0.0017272668828989</v>
      </c>
      <c r="CT17" s="59">
        <v>2018</v>
      </c>
    </row>
    <row r="18" ht="22.5" customHeight="1" spans="1:98">
      <c r="A18" s="43" t="s">
        <v>230</v>
      </c>
      <c r="B18" s="40">
        <v>60.84</v>
      </c>
      <c r="C18" s="40">
        <v>59.76</v>
      </c>
      <c r="D18" s="40">
        <v>61.77</v>
      </c>
      <c r="E18" s="40">
        <v>60.03</v>
      </c>
      <c r="F18" s="40">
        <v>66.55</v>
      </c>
      <c r="G18" s="40">
        <v>58.1</v>
      </c>
      <c r="H18" s="40">
        <v>54.78</v>
      </c>
      <c r="I18" s="40">
        <v>54.96</v>
      </c>
      <c r="J18" s="40">
        <v>52.73</v>
      </c>
      <c r="K18" s="40">
        <v>57.35</v>
      </c>
      <c r="L18" s="40">
        <v>57.76</v>
      </c>
      <c r="M18" s="40">
        <v>55.17</v>
      </c>
      <c r="N18" s="40">
        <v>57.69</v>
      </c>
      <c r="O18" s="40">
        <v>59.29</v>
      </c>
      <c r="Q18" s="50"/>
      <c r="R18" s="49">
        <f>(B18-MIN($B$15:$O$18)/(MAX($B$15:$O$18)-MIN($B$15:$O$18)))</f>
        <v>60.7135612728504</v>
      </c>
      <c r="S18" s="49">
        <f>(C18-MIN($B$15:$O$18)/(MAX($B$15:$O$18)-MIN($B$15:$O$18)))</f>
        <v>59.6335612728504</v>
      </c>
      <c r="T18" s="49">
        <f>(D18-MIN($B$15:$O$18)/(MAX($B$15:$O$18)-MIN($B$15:$O$18)))</f>
        <v>61.6435612728504</v>
      </c>
      <c r="U18" s="49">
        <f>(E18-MIN($B$15:$O$18)/(MAX($B$15:$O$18)-MIN($B$15:$O$18)))</f>
        <v>59.9035612728504</v>
      </c>
      <c r="V18" s="49">
        <f>(F18-MIN($B$15:$O$18)/(MAX($B$15:$O$18)-MIN($B$15:$O$18)))</f>
        <v>66.4235612728504</v>
      </c>
      <c r="W18" s="49">
        <f>(G18-MIN($B$15:$O$18)/(MAX($B$15:$O$18)-MIN($B$15:$O$18)))</f>
        <v>57.9735612728504</v>
      </c>
      <c r="X18" s="49">
        <f>(H18-MIN($B$15:$O$18)/(MAX($B$15:$O$18)-MIN($B$15:$O$18)))</f>
        <v>54.6535612728504</v>
      </c>
      <c r="Y18" s="49">
        <f>(I18-MIN($B$15:$O$18)/(MAX($B$15:$O$18)-MIN($B$15:$O$18)))</f>
        <v>54.8335612728504</v>
      </c>
      <c r="Z18" s="49">
        <f>(J18-MIN($B$15:$O$18)/(MAX($B$15:$O$18)-MIN($B$15:$O$18)))</f>
        <v>52.6035612728504</v>
      </c>
      <c r="AA18" s="49">
        <f>(K18-MIN($B$15:$O$18)/(MAX($B$15:$O$18)-MIN($B$15:$O$18)))</f>
        <v>57.2235612728504</v>
      </c>
      <c r="AB18" s="49">
        <f>(L18-MIN($B$15:$O$18)/(MAX($B$15:$O$18)-MIN($B$15:$O$18)))</f>
        <v>57.6335612728504</v>
      </c>
      <c r="AC18" s="49">
        <f>(M18-MIN($B$15:$O$18)/(MAX($B$15:$O$18)-MIN($B$15:$O$18)))</f>
        <v>55.0435612728504</v>
      </c>
      <c r="AD18" s="49">
        <f>(N18-MIN($B$15:$O$18)/(MAX($B$15:$O$18)-MIN($B$15:$O$18)))</f>
        <v>57.5635612728504</v>
      </c>
      <c r="AE18" s="49">
        <f>(O18-MIN($B$15:$O$18)/(MAX($B$15:$O$18)-MIN($B$15:$O$18)))</f>
        <v>59.1635612728504</v>
      </c>
      <c r="AF18" s="50"/>
      <c r="AG18" s="49">
        <f t="shared" ref="AG18:AT18" si="58">R18+0.0001</f>
        <v>60.7136612728504</v>
      </c>
      <c r="AH18" s="49">
        <f t="shared" si="58"/>
        <v>59.6336612728504</v>
      </c>
      <c r="AI18" s="49">
        <f t="shared" si="58"/>
        <v>61.6436612728504</v>
      </c>
      <c r="AJ18" s="49">
        <f t="shared" si="58"/>
        <v>59.9036612728504</v>
      </c>
      <c r="AK18" s="49">
        <f t="shared" si="58"/>
        <v>66.4236612728504</v>
      </c>
      <c r="AL18" s="49">
        <f t="shared" si="58"/>
        <v>57.9736612728504</v>
      </c>
      <c r="AM18" s="49">
        <f t="shared" si="58"/>
        <v>54.6536612728504</v>
      </c>
      <c r="AN18" s="49">
        <f t="shared" si="58"/>
        <v>54.8336612728504</v>
      </c>
      <c r="AO18" s="49">
        <f t="shared" si="58"/>
        <v>52.6036612728504</v>
      </c>
      <c r="AP18" s="49">
        <f t="shared" si="58"/>
        <v>57.2236612728504</v>
      </c>
      <c r="AQ18" s="49">
        <f t="shared" si="58"/>
        <v>57.6336612728504</v>
      </c>
      <c r="AR18" s="49">
        <f t="shared" si="58"/>
        <v>55.0436612728504</v>
      </c>
      <c r="AS18" s="49">
        <f t="shared" si="58"/>
        <v>57.5636612728504</v>
      </c>
      <c r="AT18" s="49">
        <f t="shared" si="58"/>
        <v>59.1636612728504</v>
      </c>
      <c r="AU18" s="49">
        <f>SUM(AG18:AT18)</f>
        <v>815.011257819905</v>
      </c>
      <c r="AV18" s="50"/>
      <c r="AW18" s="49">
        <f t="shared" ref="AW18:BJ18" si="59">AG18/$AU$19</f>
        <v>0.0422278930393055</v>
      </c>
      <c r="AX18" s="49">
        <f t="shared" si="59"/>
        <v>0.0414767256162523</v>
      </c>
      <c r="AY18" s="49">
        <f t="shared" si="59"/>
        <v>0.0428747316536012</v>
      </c>
      <c r="AZ18" s="49">
        <f t="shared" si="59"/>
        <v>0.0416645174720156</v>
      </c>
      <c r="BA18" s="49">
        <f t="shared" si="59"/>
        <v>0.0461993430260032</v>
      </c>
      <c r="BB18" s="49">
        <f t="shared" si="59"/>
        <v>0.0403221534660039</v>
      </c>
      <c r="BC18" s="49">
        <f t="shared" si="59"/>
        <v>0.0380130091655071</v>
      </c>
      <c r="BD18" s="49">
        <f t="shared" si="59"/>
        <v>0.038138203736016</v>
      </c>
      <c r="BE18" s="49">
        <f t="shared" si="59"/>
        <v>0.0365871821124895</v>
      </c>
      <c r="BF18" s="49">
        <f t="shared" si="59"/>
        <v>0.039800509422217</v>
      </c>
      <c r="BG18" s="49">
        <f t="shared" si="59"/>
        <v>0.0400856748328205</v>
      </c>
      <c r="BH18" s="49">
        <f t="shared" si="59"/>
        <v>0.0382842640682763</v>
      </c>
      <c r="BI18" s="49">
        <f t="shared" si="59"/>
        <v>0.0400369880554004</v>
      </c>
      <c r="BJ18" s="49">
        <f t="shared" si="59"/>
        <v>0.0411498286821458</v>
      </c>
      <c r="BK18" s="49"/>
      <c r="BL18" s="49">
        <f t="shared" ref="BL18:BY18" si="60">AW18*LN(AW18)</f>
        <v>-0.13363752800472</v>
      </c>
      <c r="BM18" s="49">
        <f t="shared" si="60"/>
        <v>-0.132004774174849</v>
      </c>
      <c r="BN18" s="49">
        <f t="shared" si="60"/>
        <v>-0.135032793961242</v>
      </c>
      <c r="BO18" s="49">
        <f t="shared" si="60"/>
        <v>-0.13241422848076</v>
      </c>
      <c r="BP18" s="49">
        <f t="shared" si="60"/>
        <v>-0.142053264139112</v>
      </c>
      <c r="BQ18" s="49">
        <f t="shared" si="60"/>
        <v>-0.129468557715398</v>
      </c>
      <c r="BR18" s="49">
        <f t="shared" si="60"/>
        <v>-0.124295957310953</v>
      </c>
      <c r="BS18" s="49">
        <f t="shared" si="60"/>
        <v>-0.124579921370136</v>
      </c>
      <c r="BT18" s="49">
        <f t="shared" si="60"/>
        <v>-0.121032495437837</v>
      </c>
      <c r="BU18" s="49">
        <f t="shared" si="60"/>
        <v>-0.128311889889213</v>
      </c>
      <c r="BV18" s="49">
        <f t="shared" si="60"/>
        <v>-0.128945043123298</v>
      </c>
      <c r="BW18" s="49">
        <f t="shared" si="60"/>
        <v>-0.124910693444953</v>
      </c>
      <c r="BX18" s="49">
        <f t="shared" si="60"/>
        <v>-0.128837087800481</v>
      </c>
      <c r="BY18" s="49">
        <f t="shared" si="60"/>
        <v>-0.131289989851513</v>
      </c>
      <c r="BZ18" s="49">
        <f>SUM(BL18:BY18)</f>
        <v>-1.81681422470447</v>
      </c>
      <c r="CA18" s="49"/>
      <c r="CB18" s="49"/>
      <c r="CC18" s="50"/>
      <c r="CD18" s="49"/>
      <c r="CE18" s="49"/>
      <c r="CF18" s="49">
        <f t="shared" ref="CF18:CS18" si="61">AW18*$CD$19</f>
        <v>0.00906881427790964</v>
      </c>
      <c r="CG18" s="49">
        <f t="shared" si="61"/>
        <v>0.00890749441653402</v>
      </c>
      <c r="CH18" s="49">
        <f t="shared" si="61"/>
        <v>0.00920772860298309</v>
      </c>
      <c r="CI18" s="49">
        <f t="shared" si="61"/>
        <v>0.00894782438187792</v>
      </c>
      <c r="CJ18" s="49">
        <f t="shared" si="61"/>
        <v>0.0099217183598122</v>
      </c>
      <c r="CK18" s="49">
        <f t="shared" si="61"/>
        <v>0.00865953981479002</v>
      </c>
      <c r="CL18" s="49">
        <f t="shared" si="61"/>
        <v>0.00816363061130201</v>
      </c>
      <c r="CM18" s="49">
        <f t="shared" si="61"/>
        <v>0.00819051725486461</v>
      </c>
      <c r="CN18" s="49">
        <f t="shared" si="61"/>
        <v>0.00785742161517236</v>
      </c>
      <c r="CO18" s="49">
        <f t="shared" si="61"/>
        <v>0.00854751213327917</v>
      </c>
      <c r="CP18" s="49">
        <f t="shared" si="61"/>
        <v>0.0086087539325051</v>
      </c>
      <c r="CQ18" s="49">
        <f t="shared" si="61"/>
        <v>0.00822188500568765</v>
      </c>
      <c r="CR18" s="49">
        <f t="shared" si="61"/>
        <v>0.00859829801556409</v>
      </c>
      <c r="CS18" s="49">
        <f t="shared" si="61"/>
        <v>0.00883729040278722</v>
      </c>
      <c r="CT18" s="59">
        <v>2018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1437.76203127962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-3.75792507449454</v>
      </c>
      <c r="CA19" s="49">
        <f>-1/(LN(560))</f>
        <v>-0.158029391597474</v>
      </c>
      <c r="CB19" s="49">
        <f>BZ19*CA19</f>
        <v>0.593862613191265</v>
      </c>
      <c r="CC19" s="50">
        <f>1-CB19</f>
        <v>0.406137386808735</v>
      </c>
      <c r="CD19" s="49">
        <f>CC19/(CC9+CC14+CC19+CC24+CC30)</f>
        <v>0.214758862571439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3" t="s">
        <v>231</v>
      </c>
      <c r="B20" s="40">
        <v>5.40000000000001</v>
      </c>
      <c r="C20" s="40">
        <v>6.40000000000001</v>
      </c>
      <c r="D20" s="40">
        <v>6.90000000000001</v>
      </c>
      <c r="E20" s="40">
        <v>1.8</v>
      </c>
      <c r="F20" s="40">
        <v>8</v>
      </c>
      <c r="G20" s="40">
        <v>7.2</v>
      </c>
      <c r="H20" s="40">
        <v>6</v>
      </c>
      <c r="I20" s="40">
        <v>10</v>
      </c>
      <c r="J20" s="40">
        <v>7.09999999999999</v>
      </c>
      <c r="K20" s="40">
        <v>7.09999999999999</v>
      </c>
      <c r="L20" s="40">
        <v>8.90000000000001</v>
      </c>
      <c r="M20" s="40">
        <v>6.40000000000001</v>
      </c>
      <c r="N20" s="40">
        <v>7.2</v>
      </c>
      <c r="O20" s="40">
        <v>10.2</v>
      </c>
      <c r="Q20" s="50"/>
      <c r="R20" s="49">
        <f>(B20-MIN($B$20:$O$23)/(MAX($B$20:$O$23)-MIN($B$20:$O$23)))</f>
        <v>5.33517635843662</v>
      </c>
      <c r="S20" s="49">
        <f>(C20-MIN($B$20:$O$23)/(MAX($B$20:$O$23)-MIN($B$20:$O$23)))</f>
        <v>6.33517635843662</v>
      </c>
      <c r="T20" s="49">
        <f>(D20-MIN($B$20:$O$23)/(MAX($B$20:$O$23)-MIN($B$20:$O$23)))</f>
        <v>6.83517635843662</v>
      </c>
      <c r="U20" s="49">
        <f>(E20-MIN($B$20:$O$23)/(MAX($B$20:$O$23)-MIN($B$20:$O$23)))</f>
        <v>1.73517635843661</v>
      </c>
      <c r="V20" s="49">
        <f>(F20-MIN($B$20:$O$23)/(MAX($B$20:$O$23)-MIN($B$20:$O$23)))</f>
        <v>7.93517635843661</v>
      </c>
      <c r="W20" s="49">
        <f>(G20-MIN($B$20:$O$23)/(MAX($B$20:$O$23)-MIN($B$20:$O$23)))</f>
        <v>7.13517635843661</v>
      </c>
      <c r="X20" s="49">
        <f>(H20-MIN($B$20:$O$23)/(MAX($B$20:$O$23)-MIN($B$20:$O$23)))</f>
        <v>5.93517635843661</v>
      </c>
      <c r="Y20" s="49">
        <f>(I20-MIN($B$20:$O$23)/(MAX($B$20:$O$23)-MIN($B$20:$O$23)))</f>
        <v>9.93517635843661</v>
      </c>
      <c r="Z20" s="49">
        <f>(J20-MIN($B$20:$O$23)/(MAX($B$20:$O$23)-MIN($B$20:$O$23)))</f>
        <v>7.0351763584366</v>
      </c>
      <c r="AA20" s="49">
        <f>(K20-MIN($B$20:$O$23)/(MAX($B$20:$O$23)-MIN($B$20:$O$23)))</f>
        <v>7.0351763584366</v>
      </c>
      <c r="AB20" s="49">
        <f>(L20-MIN($B$20:$O$23)/(MAX($B$20:$O$23)-MIN($B$20:$O$23)))</f>
        <v>8.83517635843662</v>
      </c>
      <c r="AC20" s="49">
        <f>(M20-MIN($B$20:$O$23)/(MAX($B$20:$O$23)-MIN($B$20:$O$23)))</f>
        <v>6.33517635843662</v>
      </c>
      <c r="AD20" s="49">
        <f>(N20-MIN($B$20:$O$23)/(MAX($B$20:$O$23)-MIN($B$20:$O$23)))</f>
        <v>7.13517635843661</v>
      </c>
      <c r="AE20" s="49">
        <f>(O20-MIN($B$20:$O$23)/(MAX($B$20:$O$23)-MIN($B$20:$O$23)))</f>
        <v>10.1351763584366</v>
      </c>
      <c r="AF20" s="50"/>
      <c r="AG20" s="49">
        <f t="shared" ref="AG20:AT20" si="62">R20+1.2479</f>
        <v>6.58307635843662</v>
      </c>
      <c r="AH20" s="49">
        <f t="shared" si="62"/>
        <v>7.58307635843662</v>
      </c>
      <c r="AI20" s="49">
        <f t="shared" si="62"/>
        <v>8.08307635843662</v>
      </c>
      <c r="AJ20" s="49">
        <f t="shared" si="62"/>
        <v>2.98307635843661</v>
      </c>
      <c r="AK20" s="49">
        <f t="shared" si="62"/>
        <v>9.18307635843661</v>
      </c>
      <c r="AL20" s="49">
        <f t="shared" si="62"/>
        <v>8.38307635843661</v>
      </c>
      <c r="AM20" s="49">
        <f t="shared" si="62"/>
        <v>7.18307635843661</v>
      </c>
      <c r="AN20" s="49">
        <f t="shared" si="62"/>
        <v>11.1830763584366</v>
      </c>
      <c r="AO20" s="49">
        <f t="shared" si="62"/>
        <v>8.2830763584366</v>
      </c>
      <c r="AP20" s="49">
        <f t="shared" si="62"/>
        <v>8.2830763584366</v>
      </c>
      <c r="AQ20" s="49">
        <f t="shared" si="62"/>
        <v>10.0830763584366</v>
      </c>
      <c r="AR20" s="49">
        <f t="shared" si="62"/>
        <v>7.58307635843662</v>
      </c>
      <c r="AS20" s="49">
        <f t="shared" si="62"/>
        <v>8.38307635843661</v>
      </c>
      <c r="AT20" s="49">
        <f t="shared" si="62"/>
        <v>11.3830763584366</v>
      </c>
      <c r="AU20" s="49">
        <f>SUM(AG20:AT20)</f>
        <v>115.163069018113</v>
      </c>
      <c r="AV20" s="50"/>
      <c r="AW20" s="49">
        <f t="shared" ref="AW20:BJ20" si="63">AG20/$AU$24</f>
        <v>0.0165644789415766</v>
      </c>
      <c r="AX20" s="49">
        <f t="shared" si="63"/>
        <v>0.0190807005437077</v>
      </c>
      <c r="AY20" s="49">
        <f t="shared" si="63"/>
        <v>0.0203388113447733</v>
      </c>
      <c r="AZ20" s="49">
        <f t="shared" si="63"/>
        <v>0.00750608117390472</v>
      </c>
      <c r="BA20" s="49">
        <f t="shared" si="63"/>
        <v>0.0231066551071174</v>
      </c>
      <c r="BB20" s="49">
        <f t="shared" si="63"/>
        <v>0.0210936778254126</v>
      </c>
      <c r="BC20" s="49">
        <f t="shared" si="63"/>
        <v>0.0180742119028553</v>
      </c>
      <c r="BD20" s="49">
        <f t="shared" si="63"/>
        <v>0.0281390983113796</v>
      </c>
      <c r="BE20" s="49">
        <f t="shared" si="63"/>
        <v>0.0208420556651994</v>
      </c>
      <c r="BF20" s="49">
        <f t="shared" si="63"/>
        <v>0.0208420556651994</v>
      </c>
      <c r="BG20" s="49">
        <f t="shared" si="63"/>
        <v>0.0253712545490354</v>
      </c>
      <c r="BH20" s="49">
        <f t="shared" si="63"/>
        <v>0.0190807005437077</v>
      </c>
      <c r="BI20" s="49">
        <f t="shared" si="63"/>
        <v>0.0210936778254126</v>
      </c>
      <c r="BJ20" s="49">
        <f t="shared" si="63"/>
        <v>0.0286423426318058</v>
      </c>
      <c r="BK20" s="49"/>
      <c r="BL20" s="49">
        <f t="shared" ref="BL20:BY20" si="64">AW20*LN(AW20)</f>
        <v>-0.0679225580934252</v>
      </c>
      <c r="BM20" s="49">
        <f t="shared" si="64"/>
        <v>-0.075541979791577</v>
      </c>
      <c r="BN20" s="49">
        <f t="shared" si="64"/>
        <v>-0.0792242327804792</v>
      </c>
      <c r="BO20" s="49">
        <f t="shared" si="64"/>
        <v>-0.0367200625851556</v>
      </c>
      <c r="BP20" s="49">
        <f t="shared" si="64"/>
        <v>-0.0870574333428254</v>
      </c>
      <c r="BQ20" s="49">
        <f t="shared" si="64"/>
        <v>-0.0813959024613372</v>
      </c>
      <c r="BR20" s="49">
        <f t="shared" si="64"/>
        <v>-0.0725366763785889</v>
      </c>
      <c r="BS20" s="49">
        <f t="shared" si="64"/>
        <v>-0.10047333135405</v>
      </c>
      <c r="BT20" s="49">
        <f t="shared" si="64"/>
        <v>-0.0806750628030095</v>
      </c>
      <c r="BU20" s="49">
        <f t="shared" si="64"/>
        <v>-0.0806750628030095</v>
      </c>
      <c r="BV20" s="49">
        <f t="shared" si="64"/>
        <v>-0.0932175020280999</v>
      </c>
      <c r="BW20" s="49">
        <f t="shared" si="64"/>
        <v>-0.075541979791577</v>
      </c>
      <c r="BX20" s="49">
        <f t="shared" si="64"/>
        <v>-0.0813959024613372</v>
      </c>
      <c r="BY20" s="49">
        <f t="shared" si="64"/>
        <v>-0.101762495360778</v>
      </c>
      <c r="BZ20" s="49">
        <f>SUM(BL20:BY20)</f>
        <v>-1.11414018203525</v>
      </c>
      <c r="CA20" s="49"/>
      <c r="CB20" s="49"/>
      <c r="CC20" s="50"/>
      <c r="CD20" s="49"/>
      <c r="CE20" s="49"/>
      <c r="CF20" s="49">
        <f t="shared" ref="CF20:CS20" si="65">AW20*$CD$24</f>
        <v>0.00330721002590827</v>
      </c>
      <c r="CG20" s="49">
        <f t="shared" si="65"/>
        <v>0.00380959065250846</v>
      </c>
      <c r="CH20" s="49">
        <f t="shared" si="65"/>
        <v>0.00406078096580856</v>
      </c>
      <c r="CI20" s="49">
        <f t="shared" si="65"/>
        <v>0.00149863977014759</v>
      </c>
      <c r="CJ20" s="49">
        <f t="shared" si="65"/>
        <v>0.00461339965506876</v>
      </c>
      <c r="CK20" s="49">
        <f t="shared" si="65"/>
        <v>0.00421149515378861</v>
      </c>
      <c r="CL20" s="49">
        <f t="shared" si="65"/>
        <v>0.00360863840186838</v>
      </c>
      <c r="CM20" s="49">
        <f t="shared" si="65"/>
        <v>0.00561816090826914</v>
      </c>
      <c r="CN20" s="49">
        <f t="shared" si="65"/>
        <v>0.00416125709112858</v>
      </c>
      <c r="CO20" s="49">
        <f t="shared" si="65"/>
        <v>0.00416125709112858</v>
      </c>
      <c r="CP20" s="49">
        <f t="shared" si="65"/>
        <v>0.00506554221900893</v>
      </c>
      <c r="CQ20" s="49">
        <f t="shared" si="65"/>
        <v>0.00380959065250846</v>
      </c>
      <c r="CR20" s="49">
        <f t="shared" si="65"/>
        <v>0.00421149515378861</v>
      </c>
      <c r="CS20" s="49">
        <f t="shared" si="65"/>
        <v>0.00571863703358917</v>
      </c>
      <c r="CT20" s="59">
        <v>2018</v>
      </c>
    </row>
    <row r="21" ht="22.5" customHeight="1" spans="1:98">
      <c r="A21" s="43" t="s">
        <v>232</v>
      </c>
      <c r="B21" s="40">
        <v>7.111</v>
      </c>
      <c r="C21" s="40">
        <v>7.083</v>
      </c>
      <c r="D21" s="40">
        <v>4.597</v>
      </c>
      <c r="E21" s="40">
        <v>4.435</v>
      </c>
      <c r="F21" s="40">
        <v>5.267</v>
      </c>
      <c r="G21" s="40">
        <v>5.97</v>
      </c>
      <c r="H21" s="40">
        <v>3.145</v>
      </c>
      <c r="I21" s="40">
        <v>3.697</v>
      </c>
      <c r="J21" s="40">
        <v>3.779</v>
      </c>
      <c r="K21" s="40">
        <v>3.476</v>
      </c>
      <c r="L21" s="40">
        <v>3.844</v>
      </c>
      <c r="M21" s="40">
        <v>3.336</v>
      </c>
      <c r="N21" s="40">
        <v>3.539</v>
      </c>
      <c r="O21" s="40">
        <v>3.44</v>
      </c>
      <c r="Q21" s="50"/>
      <c r="R21" s="49">
        <f>(B21-MIN($B$20:$O$23)/(MAX($B$20:$O$23)-MIN($B$20:$O$23)))</f>
        <v>7.04617635843661</v>
      </c>
      <c r="S21" s="49">
        <f>(C21-MIN($B$20:$O$23)/(MAX($B$20:$O$23)-MIN($B$20:$O$23)))</f>
        <v>7.01817635843661</v>
      </c>
      <c r="T21" s="49">
        <f>(D21-MIN($B$20:$O$23)/(MAX($B$20:$O$23)-MIN($B$20:$O$23)))</f>
        <v>4.53217635843661</v>
      </c>
      <c r="U21" s="49">
        <f>(E21-MIN($B$20:$O$23)/(MAX($B$20:$O$23)-MIN($B$20:$O$23)))</f>
        <v>4.37017635843661</v>
      </c>
      <c r="V21" s="49">
        <f>(F21-MIN($B$20:$O$23)/(MAX($B$20:$O$23)-MIN($B$20:$O$23)))</f>
        <v>5.20217635843661</v>
      </c>
      <c r="W21" s="49">
        <f>(G21-MIN($B$20:$O$23)/(MAX($B$20:$O$23)-MIN($B$20:$O$23)))</f>
        <v>5.90517635843661</v>
      </c>
      <c r="X21" s="49">
        <f>(H21-MIN($B$20:$O$23)/(MAX($B$20:$O$23)-MIN($B$20:$O$23)))</f>
        <v>3.08017635843661</v>
      </c>
      <c r="Y21" s="49">
        <f>(I21-MIN($B$20:$O$23)/(MAX($B$20:$O$23)-MIN($B$20:$O$23)))</f>
        <v>3.63217635843661</v>
      </c>
      <c r="Z21" s="49">
        <f>(J21-MIN($B$20:$O$23)/(MAX($B$20:$O$23)-MIN($B$20:$O$23)))</f>
        <v>3.71417635843661</v>
      </c>
      <c r="AA21" s="49">
        <f>(K21-MIN($B$20:$O$23)/(MAX($B$20:$O$23)-MIN($B$20:$O$23)))</f>
        <v>3.41117635843661</v>
      </c>
      <c r="AB21" s="49">
        <f>(L21-MIN($B$20:$O$23)/(MAX($B$20:$O$23)-MIN($B$20:$O$23)))</f>
        <v>3.77917635843661</v>
      </c>
      <c r="AC21" s="49">
        <f>(M21-MIN($B$20:$O$23)/(MAX($B$20:$O$23)-MIN($B$20:$O$23)))</f>
        <v>3.27117635843661</v>
      </c>
      <c r="AD21" s="49">
        <f>(N21-MIN($B$20:$O$23)/(MAX($B$20:$O$23)-MIN($B$20:$O$23)))</f>
        <v>3.47417635843661</v>
      </c>
      <c r="AE21" s="49">
        <f>(O21-MIN($B$20:$O$23)/(MAX($B$20:$O$23)-MIN($B$20:$O$23)))</f>
        <v>3.37517635843661</v>
      </c>
      <c r="AF21" s="50"/>
      <c r="AG21" s="49">
        <f t="shared" ref="AG21:AT21" si="66">R21+1.2479</f>
        <v>8.29407635843661</v>
      </c>
      <c r="AH21" s="49">
        <f t="shared" si="66"/>
        <v>8.26607635843661</v>
      </c>
      <c r="AI21" s="49">
        <f t="shared" si="66"/>
        <v>5.78007635843661</v>
      </c>
      <c r="AJ21" s="49">
        <f t="shared" si="66"/>
        <v>5.61807635843661</v>
      </c>
      <c r="AK21" s="49">
        <f t="shared" si="66"/>
        <v>6.45007635843661</v>
      </c>
      <c r="AL21" s="49">
        <f t="shared" si="66"/>
        <v>7.15307635843661</v>
      </c>
      <c r="AM21" s="49">
        <f t="shared" si="66"/>
        <v>4.32807635843661</v>
      </c>
      <c r="AN21" s="49">
        <f t="shared" si="66"/>
        <v>4.88007635843661</v>
      </c>
      <c r="AO21" s="49">
        <f t="shared" si="66"/>
        <v>4.96207635843661</v>
      </c>
      <c r="AP21" s="49">
        <f t="shared" si="66"/>
        <v>4.65907635843661</v>
      </c>
      <c r="AQ21" s="49">
        <f t="shared" si="66"/>
        <v>5.02707635843661</v>
      </c>
      <c r="AR21" s="49">
        <f t="shared" si="66"/>
        <v>4.51907635843661</v>
      </c>
      <c r="AS21" s="49">
        <f t="shared" si="66"/>
        <v>4.72207635843661</v>
      </c>
      <c r="AT21" s="49">
        <f t="shared" si="66"/>
        <v>4.62307635843661</v>
      </c>
      <c r="AU21" s="49">
        <f>SUM(AG21:AT21)</f>
        <v>79.2820690181125</v>
      </c>
      <c r="AV21" s="50"/>
      <c r="AW21" s="49">
        <f t="shared" ref="AW21:BJ21" si="67">AG21/$AU$24</f>
        <v>0.0208697341028229</v>
      </c>
      <c r="AX21" s="49">
        <f t="shared" si="67"/>
        <v>0.0207992798979632</v>
      </c>
      <c r="AY21" s="49">
        <f t="shared" si="67"/>
        <v>0.0145439529950654</v>
      </c>
      <c r="AZ21" s="49">
        <f t="shared" si="67"/>
        <v>0.0141363250955201</v>
      </c>
      <c r="BA21" s="49">
        <f t="shared" si="67"/>
        <v>0.0162298214684932</v>
      </c>
      <c r="BB21" s="49">
        <f t="shared" si="67"/>
        <v>0.0179987252547913</v>
      </c>
      <c r="BC21" s="49">
        <f t="shared" si="67"/>
        <v>0.010890399228771</v>
      </c>
      <c r="BD21" s="49">
        <f t="shared" si="67"/>
        <v>0.0122793535531474</v>
      </c>
      <c r="BE21" s="49">
        <f t="shared" si="67"/>
        <v>0.0124856837245221</v>
      </c>
      <c r="BF21" s="49">
        <f t="shared" si="67"/>
        <v>0.0117232685790764</v>
      </c>
      <c r="BG21" s="49">
        <f t="shared" si="67"/>
        <v>0.0126492381286607</v>
      </c>
      <c r="BH21" s="49">
        <f t="shared" si="67"/>
        <v>0.0113709975547781</v>
      </c>
      <c r="BI21" s="49">
        <f t="shared" si="67"/>
        <v>0.0118817905400107</v>
      </c>
      <c r="BJ21" s="49">
        <f t="shared" si="67"/>
        <v>0.0116326846013997</v>
      </c>
      <c r="BK21" s="49"/>
      <c r="BL21" s="49">
        <f t="shared" ref="BL21:BY21" si="68">AW21*LN(AW21)</f>
        <v>-0.0807545032048576</v>
      </c>
      <c r="BM21" s="49">
        <f t="shared" si="68"/>
        <v>-0.0805522189560701</v>
      </c>
      <c r="BN21" s="49">
        <f t="shared" si="68"/>
        <v>-0.0615293562759352</v>
      </c>
      <c r="BO21" s="49">
        <f t="shared" si="68"/>
        <v>-0.0602067152619772</v>
      </c>
      <c r="BP21" s="49">
        <f t="shared" si="68"/>
        <v>-0.0668815507768329</v>
      </c>
      <c r="BQ21" s="49">
        <f t="shared" si="68"/>
        <v>-0.072309056939222</v>
      </c>
      <c r="BR21" s="49">
        <f t="shared" si="68"/>
        <v>-0.049223228866948</v>
      </c>
      <c r="BS21" s="49">
        <f t="shared" si="68"/>
        <v>-0.0540271418186456</v>
      </c>
      <c r="BT21" s="49">
        <f t="shared" si="68"/>
        <v>-0.0547269067070867</v>
      </c>
      <c r="BU21" s="49">
        <f t="shared" si="68"/>
        <v>-0.0521237581258269</v>
      </c>
      <c r="BV21" s="49">
        <f t="shared" si="68"/>
        <v>-0.0552791729031102</v>
      </c>
      <c r="BW21" s="49">
        <f t="shared" si="68"/>
        <v>-0.0509044223944885</v>
      </c>
      <c r="BX21" s="49">
        <f t="shared" si="68"/>
        <v>-0.0526689863127882</v>
      </c>
      <c r="BY21" s="49">
        <f t="shared" si="68"/>
        <v>-0.0518112385963884</v>
      </c>
      <c r="BZ21" s="49">
        <f>SUM(BL21:BY21)</f>
        <v>-0.842998257140178</v>
      </c>
      <c r="CA21" s="49"/>
      <c r="CB21" s="49"/>
      <c r="CC21" s="50"/>
      <c r="CD21" s="49"/>
      <c r="CE21" s="49"/>
      <c r="CF21" s="49">
        <f t="shared" ref="CF21:CS21" si="69">AW21*$CD$24</f>
        <v>0.00416678327802119</v>
      </c>
      <c r="CG21" s="49">
        <f t="shared" si="69"/>
        <v>0.00415271662047639</v>
      </c>
      <c r="CH21" s="49">
        <f t="shared" si="69"/>
        <v>0.00290379838274832</v>
      </c>
      <c r="CI21" s="49">
        <f t="shared" si="69"/>
        <v>0.00282241272123909</v>
      </c>
      <c r="CJ21" s="49">
        <f t="shared" si="69"/>
        <v>0.00324039340257044</v>
      </c>
      <c r="CK21" s="49">
        <f t="shared" si="69"/>
        <v>0.00359356698307038</v>
      </c>
      <c r="CL21" s="49">
        <f t="shared" si="69"/>
        <v>0.00217434171292484</v>
      </c>
      <c r="CM21" s="49">
        <f t="shared" si="69"/>
        <v>0.00245165581880815</v>
      </c>
      <c r="CN21" s="49">
        <f t="shared" si="69"/>
        <v>0.00249285103018936</v>
      </c>
      <c r="CO21" s="49">
        <f t="shared" si="69"/>
        <v>0.00234062970032951</v>
      </c>
      <c r="CP21" s="49">
        <f t="shared" si="69"/>
        <v>0.00252550577091838</v>
      </c>
      <c r="CQ21" s="49">
        <f t="shared" si="69"/>
        <v>0.00227029641260548</v>
      </c>
      <c r="CR21" s="49">
        <f t="shared" si="69"/>
        <v>0.00237227967980532</v>
      </c>
      <c r="CS21" s="49">
        <f t="shared" si="69"/>
        <v>0.0023225439977719</v>
      </c>
      <c r="CT21" s="59">
        <v>2018</v>
      </c>
    </row>
    <row r="22" ht="22.5" customHeight="1" spans="1:98">
      <c r="A22" s="43" t="s">
        <v>233</v>
      </c>
      <c r="B22" s="40">
        <v>22.34</v>
      </c>
      <c r="C22" s="40">
        <v>11.52</v>
      </c>
      <c r="D22" s="40">
        <v>8.79</v>
      </c>
      <c r="E22" s="40">
        <v>2.66</v>
      </c>
      <c r="F22" s="40">
        <v>3.22</v>
      </c>
      <c r="G22" s="40">
        <v>1.43</v>
      </c>
      <c r="H22" s="40">
        <v>3.7</v>
      </c>
      <c r="I22" s="40">
        <v>3.76</v>
      </c>
      <c r="J22" s="40">
        <v>7.76</v>
      </c>
      <c r="K22" s="40">
        <v>3.59</v>
      </c>
      <c r="L22" s="40">
        <v>1.62</v>
      </c>
      <c r="M22" s="40">
        <v>2.78</v>
      </c>
      <c r="N22" s="40">
        <v>1.36</v>
      </c>
      <c r="O22" s="40">
        <v>2.1</v>
      </c>
      <c r="Q22" s="50"/>
      <c r="R22" s="49">
        <f>(B22-MIN($B$20:$O$23)/(MAX($B$20:$O$23)-MIN($B$20:$O$23)))</f>
        <v>22.2751763584366</v>
      </c>
      <c r="S22" s="49">
        <f>(C22-MIN($B$20:$O$23)/(MAX($B$20:$O$23)-MIN($B$20:$O$23)))</f>
        <v>11.4551763584366</v>
      </c>
      <c r="T22" s="49">
        <f>(D22-MIN($B$20:$O$23)/(MAX($B$20:$O$23)-MIN($B$20:$O$23)))</f>
        <v>8.72517635843661</v>
      </c>
      <c r="U22" s="49">
        <f>(E22-MIN($B$20:$O$23)/(MAX($B$20:$O$23)-MIN($B$20:$O$23)))</f>
        <v>2.59517635843661</v>
      </c>
      <c r="V22" s="49">
        <f>(F22-MIN($B$20:$O$23)/(MAX($B$20:$O$23)-MIN($B$20:$O$23)))</f>
        <v>3.15517635843661</v>
      </c>
      <c r="W22" s="49">
        <f>(G22-MIN($B$20:$O$23)/(MAX($B$20:$O$23)-MIN($B$20:$O$23)))</f>
        <v>1.36517635843661</v>
      </c>
      <c r="X22" s="49">
        <f>(H22-MIN($B$20:$O$23)/(MAX($B$20:$O$23)-MIN($B$20:$O$23)))</f>
        <v>3.63517635843661</v>
      </c>
      <c r="Y22" s="49">
        <f>(I22-MIN($B$20:$O$23)/(MAX($B$20:$O$23)-MIN($B$20:$O$23)))</f>
        <v>3.69517635843661</v>
      </c>
      <c r="Z22" s="49">
        <f>(J22-MIN($B$20:$O$23)/(MAX($B$20:$O$23)-MIN($B$20:$O$23)))</f>
        <v>7.69517635843661</v>
      </c>
      <c r="AA22" s="49">
        <f>(K22-MIN($B$20:$O$23)/(MAX($B$20:$O$23)-MIN($B$20:$O$23)))</f>
        <v>3.52517635843661</v>
      </c>
      <c r="AB22" s="49">
        <f>(L22-MIN($B$20:$O$23)/(MAX($B$20:$O$23)-MIN($B$20:$O$23)))</f>
        <v>1.55517635843661</v>
      </c>
      <c r="AC22" s="49">
        <f>(M22-MIN($B$20:$O$23)/(MAX($B$20:$O$23)-MIN($B$20:$O$23)))</f>
        <v>2.71517635843661</v>
      </c>
      <c r="AD22" s="49">
        <f>(N22-MIN($B$20:$O$23)/(MAX($B$20:$O$23)-MIN($B$20:$O$23)))</f>
        <v>1.29517635843661</v>
      </c>
      <c r="AE22" s="49">
        <f>(O22-MIN($B$20:$O$23)/(MAX($B$20:$O$23)-MIN($B$20:$O$23)))</f>
        <v>2.03517635843661</v>
      </c>
      <c r="AF22" s="50"/>
      <c r="AG22" s="49">
        <f t="shared" ref="AG22:AT22" si="70">R22+1.2479</f>
        <v>23.5230763584366</v>
      </c>
      <c r="AH22" s="49">
        <f t="shared" si="70"/>
        <v>12.7030763584366</v>
      </c>
      <c r="AI22" s="49">
        <f t="shared" si="70"/>
        <v>9.97307635843661</v>
      </c>
      <c r="AJ22" s="49">
        <f t="shared" si="70"/>
        <v>3.84307635843661</v>
      </c>
      <c r="AK22" s="49">
        <f t="shared" si="70"/>
        <v>4.40307635843661</v>
      </c>
      <c r="AL22" s="49">
        <f t="shared" si="70"/>
        <v>2.61307635843661</v>
      </c>
      <c r="AM22" s="49">
        <f t="shared" si="70"/>
        <v>4.88307635843661</v>
      </c>
      <c r="AN22" s="49">
        <f t="shared" si="70"/>
        <v>4.94307635843661</v>
      </c>
      <c r="AO22" s="49">
        <f t="shared" si="70"/>
        <v>8.94307635843661</v>
      </c>
      <c r="AP22" s="49">
        <f t="shared" si="70"/>
        <v>4.77307635843661</v>
      </c>
      <c r="AQ22" s="49">
        <f t="shared" si="70"/>
        <v>2.80307635843661</v>
      </c>
      <c r="AR22" s="49">
        <f t="shared" si="70"/>
        <v>3.96307635843661</v>
      </c>
      <c r="AS22" s="49">
        <f t="shared" si="70"/>
        <v>2.54307635843661</v>
      </c>
      <c r="AT22" s="49">
        <f t="shared" si="70"/>
        <v>3.28307635843661</v>
      </c>
      <c r="AU22" s="49">
        <f>SUM(AG22:AT22)</f>
        <v>93.1930690181125</v>
      </c>
      <c r="AV22" s="50"/>
      <c r="AW22" s="49">
        <f t="shared" ref="AW22:BJ22" si="71">AG22/$AU$24</f>
        <v>0.0591892728816772</v>
      </c>
      <c r="AX22" s="49">
        <f t="shared" si="71"/>
        <v>0.0319637551466189</v>
      </c>
      <c r="AY22" s="49">
        <f t="shared" si="71"/>
        <v>0.025094470172801</v>
      </c>
      <c r="AZ22" s="49">
        <f t="shared" si="71"/>
        <v>0.00967003175173745</v>
      </c>
      <c r="BA22" s="49">
        <f t="shared" si="71"/>
        <v>0.0110791158489309</v>
      </c>
      <c r="BB22" s="49">
        <f t="shared" si="71"/>
        <v>0.00657507918111622</v>
      </c>
      <c r="BC22" s="49">
        <f t="shared" si="71"/>
        <v>0.0122869022179538</v>
      </c>
      <c r="BD22" s="49">
        <f t="shared" si="71"/>
        <v>0.0124378755140816</v>
      </c>
      <c r="BE22" s="49">
        <f t="shared" si="71"/>
        <v>0.022502761922606</v>
      </c>
      <c r="BF22" s="49">
        <f t="shared" si="71"/>
        <v>0.0120101178417194</v>
      </c>
      <c r="BG22" s="49">
        <f t="shared" si="71"/>
        <v>0.00705316128552112</v>
      </c>
      <c r="BH22" s="49">
        <f t="shared" si="71"/>
        <v>0.00997197834399318</v>
      </c>
      <c r="BI22" s="49">
        <f t="shared" si="71"/>
        <v>0.00639894366896704</v>
      </c>
      <c r="BJ22" s="49">
        <f t="shared" si="71"/>
        <v>0.00826094765454404</v>
      </c>
      <c r="BK22" s="49"/>
      <c r="BL22" s="49">
        <f t="shared" ref="BL22:BY22" si="72">AW22*LN(AW22)</f>
        <v>-0.16732895960226</v>
      </c>
      <c r="BM22" s="49">
        <f t="shared" si="72"/>
        <v>-0.110056088869443</v>
      </c>
      <c r="BN22" s="49">
        <f t="shared" si="72"/>
        <v>-0.0924758269916541</v>
      </c>
      <c r="BO22" s="49">
        <f t="shared" si="72"/>
        <v>-0.04485660533108</v>
      </c>
      <c r="BP22" s="49">
        <f t="shared" si="72"/>
        <v>-0.0498858617872716</v>
      </c>
      <c r="BQ22" s="49">
        <f t="shared" si="72"/>
        <v>-0.0330362792709352</v>
      </c>
      <c r="BR22" s="49">
        <f t="shared" si="72"/>
        <v>-0.0540528037212309</v>
      </c>
      <c r="BS22" s="49">
        <f t="shared" si="72"/>
        <v>-0.0545650716329239</v>
      </c>
      <c r="BT22" s="49">
        <f t="shared" si="72"/>
        <v>-0.0853781166248947</v>
      </c>
      <c r="BU22" s="49">
        <f t="shared" si="72"/>
        <v>-0.0531088111267407</v>
      </c>
      <c r="BV22" s="49">
        <f t="shared" si="72"/>
        <v>-0.034943331332843</v>
      </c>
      <c r="BW22" s="49">
        <f t="shared" si="72"/>
        <v>-0.0459506397236998</v>
      </c>
      <c r="BX22" s="49">
        <f t="shared" si="72"/>
        <v>-0.0323250468799036</v>
      </c>
      <c r="BY22" s="49">
        <f t="shared" si="72"/>
        <v>-0.039621289067042</v>
      </c>
      <c r="BZ22" s="49">
        <f>SUM(BL22:BY22)</f>
        <v>-0.897584731961922</v>
      </c>
      <c r="CA22" s="49"/>
      <c r="CB22" s="49"/>
      <c r="CC22" s="50"/>
      <c r="CD22" s="49"/>
      <c r="CE22" s="49"/>
      <c r="CF22" s="49">
        <f t="shared" ref="CF22:CS22" si="73">AW22*$CD$24</f>
        <v>0.0118175378405155</v>
      </c>
      <c r="CG22" s="49">
        <f t="shared" si="73"/>
        <v>0.00638177946070142</v>
      </c>
      <c r="CH22" s="49">
        <f t="shared" si="73"/>
        <v>0.00501028035008291</v>
      </c>
      <c r="CI22" s="49">
        <f t="shared" si="73"/>
        <v>0.00193068710902375</v>
      </c>
      <c r="CJ22" s="49">
        <f t="shared" si="73"/>
        <v>0.00221202025991986</v>
      </c>
      <c r="CK22" s="49">
        <f t="shared" si="73"/>
        <v>0.00131275893830552</v>
      </c>
      <c r="CL22" s="49">
        <f t="shared" si="73"/>
        <v>0.00245316296068795</v>
      </c>
      <c r="CM22" s="49">
        <f t="shared" si="73"/>
        <v>0.00248330579828396</v>
      </c>
      <c r="CN22" s="49">
        <f t="shared" si="73"/>
        <v>0.00449282830468471</v>
      </c>
      <c r="CO22" s="49">
        <f t="shared" si="73"/>
        <v>0.00239790109176193</v>
      </c>
      <c r="CP22" s="49">
        <f t="shared" si="73"/>
        <v>0.00140821125735956</v>
      </c>
      <c r="CQ22" s="49">
        <f t="shared" si="73"/>
        <v>0.00199097278421578</v>
      </c>
      <c r="CR22" s="49">
        <f t="shared" si="73"/>
        <v>0.00127759229444351</v>
      </c>
      <c r="CS22" s="49">
        <f t="shared" si="73"/>
        <v>0.00164935395812765</v>
      </c>
      <c r="CT22" s="59">
        <v>2018</v>
      </c>
    </row>
    <row r="23" ht="22.5" customHeight="1" spans="1:98">
      <c r="A23" s="43" t="s">
        <v>234</v>
      </c>
      <c r="B23" s="40">
        <v>8.03</v>
      </c>
      <c r="C23" s="40">
        <v>7</v>
      </c>
      <c r="D23" s="40">
        <v>6.93</v>
      </c>
      <c r="E23" s="40">
        <v>6.18</v>
      </c>
      <c r="F23" s="40">
        <v>6.48</v>
      </c>
      <c r="G23" s="40">
        <v>6.75</v>
      </c>
      <c r="H23" s="40">
        <v>6.08</v>
      </c>
      <c r="I23" s="40">
        <v>6.46</v>
      </c>
      <c r="J23" s="40">
        <v>6.39</v>
      </c>
      <c r="K23" s="40">
        <v>6.7</v>
      </c>
      <c r="L23" s="40">
        <v>6.66</v>
      </c>
      <c r="M23" s="40">
        <v>6.73</v>
      </c>
      <c r="N23" s="40">
        <v>6.55</v>
      </c>
      <c r="O23" s="40">
        <v>6.28</v>
      </c>
      <c r="Q23" s="50"/>
      <c r="R23" s="49">
        <f>(B23-MIN($B$20:$O$23)/(MAX($B$20:$O$23)-MIN($B$20:$O$23)))</f>
        <v>7.96517635843661</v>
      </c>
      <c r="S23" s="49">
        <f>(C23-MIN($B$20:$O$23)/(MAX($B$20:$O$23)-MIN($B$20:$O$23)))</f>
        <v>6.93517635843661</v>
      </c>
      <c r="T23" s="49">
        <f>(D23-MIN($B$20:$O$23)/(MAX($B$20:$O$23)-MIN($B$20:$O$23)))</f>
        <v>6.86517635843661</v>
      </c>
      <c r="U23" s="49">
        <f>(E23-MIN($B$20:$O$23)/(MAX($B$20:$O$23)-MIN($B$20:$O$23)))</f>
        <v>6.11517635843661</v>
      </c>
      <c r="V23" s="49">
        <f>(F23-MIN($B$20:$O$23)/(MAX($B$20:$O$23)-MIN($B$20:$O$23)))</f>
        <v>6.41517635843661</v>
      </c>
      <c r="W23" s="49">
        <f>(G23-MIN($B$20:$O$23)/(MAX($B$20:$O$23)-MIN($B$20:$O$23)))</f>
        <v>6.68517635843661</v>
      </c>
      <c r="X23" s="49">
        <f>(H23-MIN($B$20:$O$23)/(MAX($B$20:$O$23)-MIN($B$20:$O$23)))</f>
        <v>6.01517635843661</v>
      </c>
      <c r="Y23" s="49">
        <f>(I23-MIN($B$20:$O$23)/(MAX($B$20:$O$23)-MIN($B$20:$O$23)))</f>
        <v>6.39517635843661</v>
      </c>
      <c r="Z23" s="49">
        <f>(J23-MIN($B$20:$O$23)/(MAX($B$20:$O$23)-MIN($B$20:$O$23)))</f>
        <v>6.32517635843661</v>
      </c>
      <c r="AA23" s="49">
        <f>(K23-MIN($B$20:$O$23)/(MAX($B$20:$O$23)-MIN($B$20:$O$23)))</f>
        <v>6.63517635843661</v>
      </c>
      <c r="AB23" s="49">
        <f>(L23-MIN($B$20:$O$23)/(MAX($B$20:$O$23)-MIN($B$20:$O$23)))</f>
        <v>6.59517635843661</v>
      </c>
      <c r="AC23" s="49">
        <f>(M23-MIN($B$20:$O$23)/(MAX($B$20:$O$23)-MIN($B$20:$O$23)))</f>
        <v>6.66517635843661</v>
      </c>
      <c r="AD23" s="49">
        <f>(N23-MIN($B$20:$O$23)/(MAX($B$20:$O$23)-MIN($B$20:$O$23)))</f>
        <v>6.48517635843661</v>
      </c>
      <c r="AE23" s="49">
        <f>(O23-MIN($B$20:$O$23)/(MAX($B$20:$O$23)-MIN($B$20:$O$23)))</f>
        <v>6.21517635843661</v>
      </c>
      <c r="AF23" s="50"/>
      <c r="AG23" s="49">
        <f t="shared" ref="AG23:AT23" si="74">R23+1.2479</f>
        <v>9.21307635843661</v>
      </c>
      <c r="AH23" s="49">
        <f t="shared" si="74"/>
        <v>8.18307635843661</v>
      </c>
      <c r="AI23" s="49">
        <f t="shared" si="74"/>
        <v>8.11307635843661</v>
      </c>
      <c r="AJ23" s="49">
        <f t="shared" si="74"/>
        <v>7.36307635843661</v>
      </c>
      <c r="AK23" s="49">
        <f t="shared" si="74"/>
        <v>7.66307635843661</v>
      </c>
      <c r="AL23" s="49">
        <f t="shared" si="74"/>
        <v>7.93307635843661</v>
      </c>
      <c r="AM23" s="49">
        <f t="shared" si="74"/>
        <v>7.26307635843661</v>
      </c>
      <c r="AN23" s="49">
        <f t="shared" si="74"/>
        <v>7.64307635843661</v>
      </c>
      <c r="AO23" s="49">
        <f t="shared" si="74"/>
        <v>7.57307635843661</v>
      </c>
      <c r="AP23" s="49">
        <f t="shared" si="74"/>
        <v>7.88307635843661</v>
      </c>
      <c r="AQ23" s="49">
        <f t="shared" si="74"/>
        <v>7.84307635843661</v>
      </c>
      <c r="AR23" s="49">
        <f t="shared" si="74"/>
        <v>7.91307635843661</v>
      </c>
      <c r="AS23" s="49">
        <f t="shared" si="74"/>
        <v>7.73307635843661</v>
      </c>
      <c r="AT23" s="49">
        <f t="shared" si="74"/>
        <v>7.46307635843661</v>
      </c>
      <c r="AU23" s="49">
        <f>SUM(AG23:AT23)</f>
        <v>109.783069018112</v>
      </c>
      <c r="AV23" s="50"/>
      <c r="AW23" s="49">
        <f t="shared" ref="AW23:BJ23" si="75">AG23/$AU$24</f>
        <v>0.0231821417551814</v>
      </c>
      <c r="AX23" s="49">
        <f t="shared" si="75"/>
        <v>0.0205904335049864</v>
      </c>
      <c r="AY23" s="49">
        <f t="shared" si="75"/>
        <v>0.0204142979928372</v>
      </c>
      <c r="AZ23" s="49">
        <f t="shared" si="75"/>
        <v>0.0185271317912389</v>
      </c>
      <c r="BA23" s="49">
        <f t="shared" si="75"/>
        <v>0.0192819982718782</v>
      </c>
      <c r="BB23" s="49">
        <f t="shared" si="75"/>
        <v>0.0199613781044536</v>
      </c>
      <c r="BC23" s="49">
        <f t="shared" si="75"/>
        <v>0.0182755096310258</v>
      </c>
      <c r="BD23" s="49">
        <f t="shared" si="75"/>
        <v>0.0192316738398356</v>
      </c>
      <c r="BE23" s="49">
        <f t="shared" si="75"/>
        <v>0.0190555383276864</v>
      </c>
      <c r="BF23" s="49">
        <f t="shared" si="75"/>
        <v>0.019835567024347</v>
      </c>
      <c r="BG23" s="49">
        <f t="shared" si="75"/>
        <v>0.0197349181602618</v>
      </c>
      <c r="BH23" s="49">
        <f t="shared" si="75"/>
        <v>0.019911053672411</v>
      </c>
      <c r="BI23" s="49">
        <f t="shared" si="75"/>
        <v>0.0194581337840274</v>
      </c>
      <c r="BJ23" s="49">
        <f t="shared" si="75"/>
        <v>0.018778753951452</v>
      </c>
      <c r="BK23" s="49"/>
      <c r="BL23" s="49">
        <f t="shared" ref="BL23:BY23" si="76">AW23*LN(AW23)</f>
        <v>-0.0872662296332546</v>
      </c>
      <c r="BM23" s="49">
        <f t="shared" si="76"/>
        <v>-0.0799511852845668</v>
      </c>
      <c r="BN23" s="49">
        <f t="shared" si="76"/>
        <v>-0.0794426436507095</v>
      </c>
      <c r="BO23" s="49">
        <f t="shared" si="76"/>
        <v>-0.0738958178683471</v>
      </c>
      <c r="BP23" s="49">
        <f t="shared" si="76"/>
        <v>-0.0761365773380766</v>
      </c>
      <c r="BQ23" s="49">
        <f t="shared" si="76"/>
        <v>-0.0781279549449206</v>
      </c>
      <c r="BR23" s="49">
        <f t="shared" si="76"/>
        <v>-0.0731421237884047</v>
      </c>
      <c r="BS23" s="49">
        <f t="shared" si="76"/>
        <v>-0.0759881258271148</v>
      </c>
      <c r="BT23" s="49">
        <f t="shared" si="76"/>
        <v>-0.0754675062359638</v>
      </c>
      <c r="BU23" s="49">
        <f t="shared" si="76"/>
        <v>-0.077760949685382</v>
      </c>
      <c r="BV23" s="49">
        <f t="shared" si="76"/>
        <v>-0.0774667711703369</v>
      </c>
      <c r="BW23" s="49">
        <f t="shared" si="76"/>
        <v>-0.0779812482762858</v>
      </c>
      <c r="BX23" s="49">
        <f t="shared" si="76"/>
        <v>-0.0766551255413864</v>
      </c>
      <c r="BY23" s="49">
        <f t="shared" si="76"/>
        <v>-0.0746460944922717</v>
      </c>
      <c r="BZ23" s="49">
        <f>SUM(BL23:BY23)</f>
        <v>-1.08392835373702</v>
      </c>
      <c r="CA23" s="49"/>
      <c r="CB23" s="49"/>
      <c r="CC23" s="50"/>
      <c r="CD23" s="49"/>
      <c r="CE23" s="49"/>
      <c r="CF23" s="49">
        <f t="shared" ref="CF23:CS23" si="77">AW23*$CD$24</f>
        <v>0.00462847107386677</v>
      </c>
      <c r="CG23" s="49">
        <f t="shared" si="77"/>
        <v>0.00411101902846857</v>
      </c>
      <c r="CH23" s="49">
        <f t="shared" si="77"/>
        <v>0.00407585238460656</v>
      </c>
      <c r="CI23" s="49">
        <f t="shared" si="77"/>
        <v>0.00369906691465642</v>
      </c>
      <c r="CJ23" s="49">
        <f t="shared" si="77"/>
        <v>0.00384978110263647</v>
      </c>
      <c r="CK23" s="49">
        <f t="shared" si="77"/>
        <v>0.00398542387181852</v>
      </c>
      <c r="CL23" s="49">
        <f t="shared" si="77"/>
        <v>0.0036488288519964</v>
      </c>
      <c r="CM23" s="49">
        <f t="shared" si="77"/>
        <v>0.00383973349010447</v>
      </c>
      <c r="CN23" s="49">
        <f t="shared" si="77"/>
        <v>0.00380456684624246</v>
      </c>
      <c r="CO23" s="49">
        <f t="shared" si="77"/>
        <v>0.00396030484048851</v>
      </c>
      <c r="CP23" s="49">
        <f t="shared" si="77"/>
        <v>0.00394020961542451</v>
      </c>
      <c r="CQ23" s="49">
        <f t="shared" si="77"/>
        <v>0.00397537625928652</v>
      </c>
      <c r="CR23" s="49">
        <f t="shared" si="77"/>
        <v>0.00388494774649849</v>
      </c>
      <c r="CS23" s="49">
        <f t="shared" si="77"/>
        <v>0.00374930497731644</v>
      </c>
      <c r="CT23" s="59">
        <v>2018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397.42127607245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-3.93865152487437</v>
      </c>
      <c r="CA24" s="49">
        <f>-1/(LN(560))</f>
        <v>-0.158029391597474</v>
      </c>
      <c r="CB24" s="49">
        <f>BZ24*CA24</f>
        <v>0.62242270419036</v>
      </c>
      <c r="CC24" s="50">
        <f>1-CB24</f>
        <v>0.37757729580964</v>
      </c>
      <c r="CD24" s="49">
        <f>CC24/(CC9+CC14+CC19+CC24+CC30)</f>
        <v>0.199656749697524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235</v>
      </c>
      <c r="B25" s="44">
        <v>10.594</v>
      </c>
      <c r="C25" s="44">
        <v>3.604</v>
      </c>
      <c r="D25" s="44">
        <v>-5.992</v>
      </c>
      <c r="E25" s="44">
        <v>-4.506</v>
      </c>
      <c r="F25" s="44">
        <v>8.485</v>
      </c>
      <c r="G25" s="44">
        <v>-4.455</v>
      </c>
      <c r="H25" s="44">
        <v>7.352</v>
      </c>
      <c r="I25" s="44">
        <v>17.341</v>
      </c>
      <c r="J25" s="44">
        <v>1.979</v>
      </c>
      <c r="K25" s="44">
        <v>1.287</v>
      </c>
      <c r="L25" s="44">
        <v>5.142</v>
      </c>
      <c r="M25" s="44">
        <v>-0.801</v>
      </c>
      <c r="N25" s="44">
        <v>5.265</v>
      </c>
      <c r="O25" s="44">
        <v>-2</v>
      </c>
      <c r="Q25" s="50"/>
      <c r="R25" s="49">
        <f>(B25-MIN($B$25:$O$29)/(MAX($B$25:$O$29)-MIN($B$25:$O$29)))</f>
        <v>10.7306102776891</v>
      </c>
      <c r="S25" s="49">
        <f>(C25-MIN($B$25:$O$29)/(MAX($B$25:$O$29)-MIN($B$25:$O$29)))</f>
        <v>3.74061027768912</v>
      </c>
      <c r="T25" s="49">
        <f>(D25-MIN($B$25:$O$29)/(MAX($B$25:$O$29)-MIN($B$25:$O$29)))</f>
        <v>-5.85538972231088</v>
      </c>
      <c r="U25" s="49">
        <f>(E25-MIN($B$25:$O$29)/(MAX($B$25:$O$29)-MIN($B$25:$O$29)))</f>
        <v>-4.36938972231088</v>
      </c>
      <c r="V25" s="49">
        <f>(F25-MIN($B$25:$O$29)/(MAX($B$25:$O$29)-MIN($B$25:$O$29)))</f>
        <v>8.62161027768911</v>
      </c>
      <c r="W25" s="49">
        <f>(G25-MIN($B$25:$O$29)/(MAX($B$25:$O$29)-MIN($B$25:$O$29)))</f>
        <v>-4.31838972231088</v>
      </c>
      <c r="X25" s="49">
        <f>(H25-MIN($B$25:$O$29)/(MAX($B$25:$O$29)-MIN($B$25:$O$29)))</f>
        <v>7.48861027768912</v>
      </c>
      <c r="Y25" s="49">
        <f>(I25-MIN($B$25:$O$29)/(MAX($B$25:$O$29)-MIN($B$25:$O$29)))</f>
        <v>17.4776102776891</v>
      </c>
      <c r="Z25" s="49">
        <f>(J25-MIN($B$25:$O$29)/(MAX($B$25:$O$29)-MIN($B$25:$O$29)))</f>
        <v>2.11561027768912</v>
      </c>
      <c r="AA25" s="49">
        <f>(K25-MIN($B$25:$O$29)/(MAX($B$25:$O$29)-MIN($B$25:$O$29)))</f>
        <v>1.42361027768912</v>
      </c>
      <c r="AB25" s="49">
        <f>(L25-MIN($B$25:$O$29)/(MAX($B$25:$O$29)-MIN($B$25:$O$29)))</f>
        <v>5.27861027768912</v>
      </c>
      <c r="AC25" s="49">
        <f>(M25-MIN($B$25:$O$29)/(MAX($B$25:$O$29)-MIN($B$25:$O$29)))</f>
        <v>-0.664389722310884</v>
      </c>
      <c r="AD25" s="49">
        <f>(N25-MIN($B$25:$O$29)/(MAX($B$25:$O$29)-MIN($B$25:$O$29)))</f>
        <v>5.40161027768912</v>
      </c>
      <c r="AE25" s="49">
        <f>(O25-MIN($B$25:$O$29)/(MAX($B$25:$O$29)-MIN($B$25:$O$29)))</f>
        <v>-1.86338972231088</v>
      </c>
      <c r="AF25" s="50"/>
      <c r="AG25" s="49">
        <f t="shared" ref="AG25:AT25" si="78">R25+14.6944</f>
        <v>25.4250102776891</v>
      </c>
      <c r="AH25" s="49">
        <f t="shared" si="78"/>
        <v>18.4350102776891</v>
      </c>
      <c r="AI25" s="49">
        <f t="shared" si="78"/>
        <v>8.83901027768912</v>
      </c>
      <c r="AJ25" s="49">
        <f t="shared" si="78"/>
        <v>10.3250102776891</v>
      </c>
      <c r="AK25" s="49">
        <f t="shared" si="78"/>
        <v>23.3160102776891</v>
      </c>
      <c r="AL25" s="49">
        <f t="shared" si="78"/>
        <v>10.3760102776891</v>
      </c>
      <c r="AM25" s="49">
        <f t="shared" si="78"/>
        <v>22.1830102776891</v>
      </c>
      <c r="AN25" s="49">
        <f t="shared" si="78"/>
        <v>32.1720102776891</v>
      </c>
      <c r="AO25" s="49">
        <f t="shared" si="78"/>
        <v>16.8100102776891</v>
      </c>
      <c r="AP25" s="49">
        <f t="shared" si="78"/>
        <v>16.1180102776891</v>
      </c>
      <c r="AQ25" s="49">
        <f t="shared" si="78"/>
        <v>19.9730102776891</v>
      </c>
      <c r="AR25" s="49">
        <f t="shared" si="78"/>
        <v>14.0300102776891</v>
      </c>
      <c r="AS25" s="49">
        <f t="shared" si="78"/>
        <v>20.0960102776891</v>
      </c>
      <c r="AT25" s="49">
        <f t="shared" si="78"/>
        <v>12.8310102776891</v>
      </c>
      <c r="AU25" s="49">
        <f>SUM(AG25:AT25)</f>
        <v>250.929143887648</v>
      </c>
      <c r="AV25" s="50"/>
      <c r="AW25" s="49">
        <f t="shared" ref="AW25:BJ25" si="79">AG25/$AU$30</f>
        <v>0.0163499346098529</v>
      </c>
      <c r="AX25" s="49">
        <f t="shared" si="79"/>
        <v>0.0118549101565822</v>
      </c>
      <c r="AY25" s="49">
        <f t="shared" si="79"/>
        <v>0.00568405827481026</v>
      </c>
      <c r="AZ25" s="49">
        <f t="shared" si="79"/>
        <v>0.00663965288676452</v>
      </c>
      <c r="BA25" s="49">
        <f t="shared" si="79"/>
        <v>0.0149937104936944</v>
      </c>
      <c r="BB25" s="49">
        <f t="shared" si="79"/>
        <v>0.006672449202518</v>
      </c>
      <c r="BC25" s="49">
        <f t="shared" si="79"/>
        <v>0.0142651178319554</v>
      </c>
      <c r="BD25" s="49">
        <f t="shared" si="79"/>
        <v>0.0206886942645335</v>
      </c>
      <c r="BE25" s="49">
        <f t="shared" si="79"/>
        <v>0.0108099295075743</v>
      </c>
      <c r="BF25" s="49">
        <f t="shared" si="79"/>
        <v>0.0103649285173507</v>
      </c>
      <c r="BG25" s="49">
        <f t="shared" si="79"/>
        <v>0.0128439441493047</v>
      </c>
      <c r="BH25" s="49">
        <f t="shared" si="79"/>
        <v>0.00902220876650243</v>
      </c>
      <c r="BI25" s="49">
        <f t="shared" si="79"/>
        <v>0.0129230411461219</v>
      </c>
      <c r="BJ25" s="49">
        <f t="shared" si="79"/>
        <v>0.00825117381378833</v>
      </c>
      <c r="BK25" s="49"/>
      <c r="BL25" s="49">
        <f t="shared" ref="BL25:BY25" si="80">AW25*LN(AW25)</f>
        <v>-0.0672559690956513</v>
      </c>
      <c r="BM25" s="49">
        <f t="shared" si="80"/>
        <v>-0.0525766822944747</v>
      </c>
      <c r="BN25" s="49">
        <f t="shared" si="80"/>
        <v>-0.0293870918022511</v>
      </c>
      <c r="BO25" s="49">
        <f t="shared" si="80"/>
        <v>-0.0332958380699752</v>
      </c>
      <c r="BP25" s="49">
        <f t="shared" si="80"/>
        <v>-0.0629754502841549</v>
      </c>
      <c r="BQ25" s="49">
        <f t="shared" si="80"/>
        <v>-0.0334274244292455</v>
      </c>
      <c r="BR25" s="49">
        <f t="shared" si="80"/>
        <v>-0.0606258668354674</v>
      </c>
      <c r="BS25" s="49">
        <f t="shared" si="80"/>
        <v>-0.0802342299629788</v>
      </c>
      <c r="BT25" s="49">
        <f t="shared" si="80"/>
        <v>-0.0489396875806382</v>
      </c>
      <c r="BU25" s="49">
        <f t="shared" si="80"/>
        <v>-0.0473607521807889</v>
      </c>
      <c r="BV25" s="49">
        <f t="shared" si="80"/>
        <v>-0.0559338721169651</v>
      </c>
      <c r="BW25" s="49">
        <f t="shared" si="80"/>
        <v>-0.0424771552456493</v>
      </c>
      <c r="BX25" s="49">
        <f t="shared" si="80"/>
        <v>-0.056198990221652</v>
      </c>
      <c r="BY25" s="49">
        <f t="shared" si="80"/>
        <v>-0.0395841796724955</v>
      </c>
      <c r="BZ25" s="49">
        <f>SUM(BL25:BY25)</f>
        <v>-0.710273189792388</v>
      </c>
      <c r="CA25" s="49"/>
      <c r="CB25" s="49"/>
      <c r="CC25" s="50"/>
      <c r="CD25" s="49"/>
      <c r="CE25" s="49"/>
      <c r="CF25" s="49">
        <f t="shared" ref="CF25:CS25" si="81">AW25*$CD$30</f>
        <v>0.00314610500519614</v>
      </c>
      <c r="CG25" s="49">
        <f t="shared" si="81"/>
        <v>0.00228115849205279</v>
      </c>
      <c r="CH25" s="49">
        <f t="shared" si="81"/>
        <v>0.00109374408001794</v>
      </c>
      <c r="CI25" s="49">
        <f t="shared" si="81"/>
        <v>0.00127762255191079</v>
      </c>
      <c r="CJ25" s="49">
        <f t="shared" si="81"/>
        <v>0.00288513616453529</v>
      </c>
      <c r="CK25" s="49">
        <f t="shared" si="81"/>
        <v>0.00128393332046162</v>
      </c>
      <c r="CL25" s="49">
        <f t="shared" si="81"/>
        <v>0.00274493811025898</v>
      </c>
      <c r="CM25" s="49">
        <f t="shared" si="81"/>
        <v>0.00398098256230317</v>
      </c>
      <c r="CN25" s="49">
        <f t="shared" si="81"/>
        <v>0.00208008008234493</v>
      </c>
      <c r="CO25" s="49">
        <f t="shared" si="81"/>
        <v>0.00199445161494933</v>
      </c>
      <c r="CP25" s="49">
        <f t="shared" si="81"/>
        <v>0.00247147147305629</v>
      </c>
      <c r="CQ25" s="49">
        <f t="shared" si="81"/>
        <v>0.00173608132604471</v>
      </c>
      <c r="CR25" s="49">
        <f t="shared" si="81"/>
        <v>0.00248669156191418</v>
      </c>
      <c r="CS25" s="49">
        <f t="shared" si="81"/>
        <v>0.00158771639482027</v>
      </c>
      <c r="CT25" s="49">
        <v>2018</v>
      </c>
    </row>
    <row r="26" ht="22.5" customHeight="1" spans="1:98">
      <c r="A26" s="44" t="s">
        <v>236</v>
      </c>
      <c r="B26" s="44">
        <v>0.969</v>
      </c>
      <c r="C26" s="44">
        <v>0.684</v>
      </c>
      <c r="D26" s="44">
        <v>-0.942</v>
      </c>
      <c r="E26" s="44">
        <v>-0.911</v>
      </c>
      <c r="F26" s="44">
        <v>3.541</v>
      </c>
      <c r="G26" s="44">
        <v>-2.771</v>
      </c>
      <c r="H26" s="44">
        <v>1.2</v>
      </c>
      <c r="I26" s="44">
        <v>2.088</v>
      </c>
      <c r="J26" s="44">
        <v>0.179</v>
      </c>
      <c r="K26" s="44">
        <v>0.22</v>
      </c>
      <c r="L26" s="44">
        <v>1.48</v>
      </c>
      <c r="M26" s="44">
        <v>-0.13</v>
      </c>
      <c r="N26" s="44">
        <v>1.605</v>
      </c>
      <c r="O26" s="44">
        <v>-0.691</v>
      </c>
      <c r="Q26" s="50"/>
      <c r="R26" s="49">
        <f>(B26-MIN($B$25:$O$29)/(MAX($B$25:$O$29)-MIN($B$25:$O$29)))</f>
        <v>1.10561027768912</v>
      </c>
      <c r="S26" s="49">
        <f>(C26-MIN($B$25:$O$29)/(MAX($B$25:$O$29)-MIN($B$25:$O$29)))</f>
        <v>0.820610277689116</v>
      </c>
      <c r="T26" s="49">
        <f>(D26-MIN($B$25:$O$29)/(MAX($B$25:$O$29)-MIN($B$25:$O$29)))</f>
        <v>-0.805389722310884</v>
      </c>
      <c r="U26" s="49">
        <f>(E26-MIN($B$25:$O$29)/(MAX($B$25:$O$29)-MIN($B$25:$O$29)))</f>
        <v>-0.774389722310884</v>
      </c>
      <c r="V26" s="49">
        <f>(F26-MIN($B$25:$O$29)/(MAX($B$25:$O$29)-MIN($B$25:$O$29)))</f>
        <v>3.67761027768912</v>
      </c>
      <c r="W26" s="49">
        <f>(G26-MIN($B$25:$O$29)/(MAX($B$25:$O$29)-MIN($B$25:$O$29)))</f>
        <v>-2.63438972231088</v>
      </c>
      <c r="X26" s="49">
        <f>(H26-MIN($B$25:$O$29)/(MAX($B$25:$O$29)-MIN($B$25:$O$29)))</f>
        <v>1.33661027768912</v>
      </c>
      <c r="Y26" s="49">
        <f>(I26-MIN($B$25:$O$29)/(MAX($B$25:$O$29)-MIN($B$25:$O$29)))</f>
        <v>2.22461027768912</v>
      </c>
      <c r="Z26" s="49">
        <f>(J26-MIN($B$25:$O$29)/(MAX($B$25:$O$29)-MIN($B$25:$O$29)))</f>
        <v>0.315610277689116</v>
      </c>
      <c r="AA26" s="49">
        <f>(K26-MIN($B$25:$O$29)/(MAX($B$25:$O$29)-MIN($B$25:$O$29)))</f>
        <v>0.356610277689116</v>
      </c>
      <c r="AB26" s="49">
        <f>(L26-MIN($B$25:$O$29)/(MAX($B$25:$O$29)-MIN($B$25:$O$29)))</f>
        <v>1.61661027768912</v>
      </c>
      <c r="AC26" s="49">
        <f>(M26-MIN($B$25:$O$29)/(MAX($B$25:$O$29)-MIN($B$25:$O$29)))</f>
        <v>0.00661027768911587</v>
      </c>
      <c r="AD26" s="49">
        <f>(N26-MIN($B$25:$O$29)/(MAX($B$25:$O$29)-MIN($B$25:$O$29)))</f>
        <v>1.74161027768912</v>
      </c>
      <c r="AE26" s="49">
        <f>(O26-MIN($B$25:$O$29)/(MAX($B$25:$O$29)-MIN($B$25:$O$29)))</f>
        <v>-0.554389722310884</v>
      </c>
      <c r="AF26" s="50"/>
      <c r="AG26" s="49">
        <f t="shared" ref="AG26:AT26" si="82">R26+14.6944</f>
        <v>15.8000102776891</v>
      </c>
      <c r="AH26" s="49">
        <f t="shared" si="82"/>
        <v>15.5150102776891</v>
      </c>
      <c r="AI26" s="49">
        <f t="shared" si="82"/>
        <v>13.8890102776891</v>
      </c>
      <c r="AJ26" s="49">
        <f t="shared" si="82"/>
        <v>13.9200102776891</v>
      </c>
      <c r="AK26" s="49">
        <f t="shared" si="82"/>
        <v>18.3720102776891</v>
      </c>
      <c r="AL26" s="49">
        <f t="shared" si="82"/>
        <v>12.0600102776891</v>
      </c>
      <c r="AM26" s="49">
        <f t="shared" si="82"/>
        <v>16.0310102776891</v>
      </c>
      <c r="AN26" s="49">
        <f t="shared" si="82"/>
        <v>16.9190102776891</v>
      </c>
      <c r="AO26" s="49">
        <f t="shared" si="82"/>
        <v>15.0100102776891</v>
      </c>
      <c r="AP26" s="49">
        <f t="shared" si="82"/>
        <v>15.0510102776891</v>
      </c>
      <c r="AQ26" s="49">
        <f t="shared" si="82"/>
        <v>16.3110102776891</v>
      </c>
      <c r="AR26" s="49">
        <f t="shared" si="82"/>
        <v>14.7010102776891</v>
      </c>
      <c r="AS26" s="49">
        <f t="shared" si="82"/>
        <v>16.4360102776891</v>
      </c>
      <c r="AT26" s="49">
        <f t="shared" si="82"/>
        <v>14.1400102776891</v>
      </c>
      <c r="AU26" s="49">
        <f>SUM(AG26:AT26)</f>
        <v>214.155143887648</v>
      </c>
      <c r="AV26" s="50"/>
      <c r="AW26" s="49">
        <f t="shared" ref="AW26:BJ26" si="83">AG26/$AU$30</f>
        <v>0.0101604338426525</v>
      </c>
      <c r="AX26" s="49">
        <f t="shared" si="83"/>
        <v>0.00997716031344192</v>
      </c>
      <c r="AY26" s="49">
        <f t="shared" si="83"/>
        <v>0.00893153659941929</v>
      </c>
      <c r="AZ26" s="49">
        <f t="shared" si="83"/>
        <v>0.00895147161487728</v>
      </c>
      <c r="BA26" s="49">
        <f t="shared" si="83"/>
        <v>0.0118143970606514</v>
      </c>
      <c r="BB26" s="49">
        <f t="shared" si="83"/>
        <v>0.00775537068739752</v>
      </c>
      <c r="BC26" s="49">
        <f t="shared" si="83"/>
        <v>0.0103089818610653</v>
      </c>
      <c r="BD26" s="49">
        <f t="shared" si="83"/>
        <v>0.0108800235941847</v>
      </c>
      <c r="BE26" s="49">
        <f t="shared" si="83"/>
        <v>0.00965241248098101</v>
      </c>
      <c r="BF26" s="49">
        <f t="shared" si="83"/>
        <v>0.00967877814658675</v>
      </c>
      <c r="BG26" s="49">
        <f t="shared" si="83"/>
        <v>0.0104890400652021</v>
      </c>
      <c r="BH26" s="49">
        <f t="shared" si="83"/>
        <v>0.00945370539141583</v>
      </c>
      <c r="BI26" s="49">
        <f t="shared" si="83"/>
        <v>0.0105694231920488</v>
      </c>
      <c r="BJ26" s="49">
        <f t="shared" si="83"/>
        <v>0.00909294591812758</v>
      </c>
      <c r="BK26" s="49"/>
      <c r="BL26" s="49">
        <f t="shared" ref="BL26:BY26" si="84">AW26*LN(AW26)</f>
        <v>-0.0466288130430089</v>
      </c>
      <c r="BM26" s="49">
        <f t="shared" si="84"/>
        <v>-0.0459693348004003</v>
      </c>
      <c r="BN26" s="49">
        <f t="shared" si="84"/>
        <v>-0.042140479700132</v>
      </c>
      <c r="BO26" s="49">
        <f t="shared" si="84"/>
        <v>-0.0422145791825601</v>
      </c>
      <c r="BP26" s="49">
        <f t="shared" si="84"/>
        <v>-0.0524374499737568</v>
      </c>
      <c r="BQ26" s="49">
        <f t="shared" si="84"/>
        <v>-0.0376862132042157</v>
      </c>
      <c r="BR26" s="49">
        <f t="shared" si="84"/>
        <v>-0.0471609089821945</v>
      </c>
      <c r="BS26" s="49">
        <f t="shared" si="84"/>
        <v>-0.0491867029996563</v>
      </c>
      <c r="BT26" s="49">
        <f t="shared" si="84"/>
        <v>-0.0447924776119044</v>
      </c>
      <c r="BU26" s="49">
        <f t="shared" si="84"/>
        <v>-0.0448884270908875</v>
      </c>
      <c r="BV26" s="49">
        <f t="shared" si="84"/>
        <v>-0.0478030068139408</v>
      </c>
      <c r="BW26" s="49">
        <f t="shared" si="84"/>
        <v>-0.0440670155347512</v>
      </c>
      <c r="BX26" s="49">
        <f t="shared" si="84"/>
        <v>-0.0480886564826994</v>
      </c>
      <c r="BY26" s="49">
        <f t="shared" si="84"/>
        <v>-0.0427391766999929</v>
      </c>
      <c r="BZ26" s="49">
        <f>SUM(BL26:BY26)</f>
        <v>-0.635803242120101</v>
      </c>
      <c r="CA26" s="49"/>
      <c r="CB26" s="49"/>
      <c r="CC26" s="50"/>
      <c r="CD26" s="49"/>
      <c r="CE26" s="49"/>
      <c r="CF26" s="49">
        <f t="shared" ref="CF26:CS26" si="85">AW26*$CD$30</f>
        <v>0.0019551021169265</v>
      </c>
      <c r="CG26" s="49">
        <f t="shared" si="85"/>
        <v>0.00191983605737774</v>
      </c>
      <c r="CH26" s="49">
        <f t="shared" si="85"/>
        <v>0.00171863390711006</v>
      </c>
      <c r="CI26" s="49">
        <f t="shared" si="85"/>
        <v>0.00172246986446449</v>
      </c>
      <c r="CJ26" s="49">
        <f t="shared" si="85"/>
        <v>0.00227336283678411</v>
      </c>
      <c r="CK26" s="49">
        <f t="shared" si="85"/>
        <v>0.00149231242319888</v>
      </c>
      <c r="CL26" s="49">
        <f t="shared" si="85"/>
        <v>0.00198368618624498</v>
      </c>
      <c r="CM26" s="49">
        <f t="shared" si="85"/>
        <v>0.00209356780336533</v>
      </c>
      <c r="CN26" s="49">
        <f t="shared" si="85"/>
        <v>0.00185734707466853</v>
      </c>
      <c r="CO26" s="49">
        <f t="shared" si="85"/>
        <v>0.00186242043762116</v>
      </c>
      <c r="CP26" s="49">
        <f t="shared" si="85"/>
        <v>0.00201833354299464</v>
      </c>
      <c r="CQ26" s="49">
        <f t="shared" si="85"/>
        <v>0.00181911124168408</v>
      </c>
      <c r="CR26" s="49">
        <f t="shared" si="85"/>
        <v>0.00203380111297216</v>
      </c>
      <c r="CS26" s="49">
        <f t="shared" si="85"/>
        <v>0.00174969278762494</v>
      </c>
      <c r="CT26" s="49">
        <v>2018</v>
      </c>
    </row>
    <row r="27" ht="22.5" customHeight="1" spans="1:98">
      <c r="A27" s="44" t="s">
        <v>237</v>
      </c>
      <c r="B27" s="44">
        <v>3.858</v>
      </c>
      <c r="C27" s="44">
        <v>5.24</v>
      </c>
      <c r="D27" s="44">
        <v>2.964</v>
      </c>
      <c r="E27" s="44">
        <v>3.21</v>
      </c>
      <c r="F27" s="44">
        <v>4.041</v>
      </c>
      <c r="G27" s="44">
        <v>9.283</v>
      </c>
      <c r="H27" s="44">
        <v>1.955</v>
      </c>
      <c r="I27" s="44">
        <v>2.209</v>
      </c>
      <c r="J27" s="44">
        <v>2.631</v>
      </c>
      <c r="K27" s="44">
        <v>5.019</v>
      </c>
      <c r="L27" s="44">
        <v>3.481</v>
      </c>
      <c r="M27" s="44">
        <v>3</v>
      </c>
      <c r="N27" s="44">
        <v>3.691</v>
      </c>
      <c r="O27" s="44">
        <v>3.401</v>
      </c>
      <c r="Q27" s="50"/>
      <c r="R27" s="49">
        <f>(B27-MIN($B$25:$O$29)/(MAX($B$25:$O$29)-MIN($B$25:$O$29)))</f>
        <v>3.99461027768912</v>
      </c>
      <c r="S27" s="49">
        <f>(C27-MIN($B$25:$O$29)/(MAX($B$25:$O$29)-MIN($B$25:$O$29)))</f>
        <v>5.37661027768912</v>
      </c>
      <c r="T27" s="49">
        <f>(D27-MIN($B$25:$O$29)/(MAX($B$25:$O$29)-MIN($B$25:$O$29)))</f>
        <v>3.10061027768912</v>
      </c>
      <c r="U27" s="49">
        <f>(E27-MIN($B$25:$O$29)/(MAX($B$25:$O$29)-MIN($B$25:$O$29)))</f>
        <v>3.34661027768912</v>
      </c>
      <c r="V27" s="49">
        <f>(F27-MIN($B$25:$O$29)/(MAX($B$25:$O$29)-MIN($B$25:$O$29)))</f>
        <v>4.17761027768912</v>
      </c>
      <c r="W27" s="49">
        <f>(G27-MIN($B$25:$O$29)/(MAX($B$25:$O$29)-MIN($B$25:$O$29)))</f>
        <v>9.41961027768911</v>
      </c>
      <c r="X27" s="49">
        <f>(H27-MIN($B$25:$O$29)/(MAX($B$25:$O$29)-MIN($B$25:$O$29)))</f>
        <v>2.09161027768912</v>
      </c>
      <c r="Y27" s="49">
        <f>(I27-MIN($B$25:$O$29)/(MAX($B$25:$O$29)-MIN($B$25:$O$29)))</f>
        <v>2.34561027768912</v>
      </c>
      <c r="Z27" s="49">
        <f>(J27-MIN($B$25:$O$29)/(MAX($B$25:$O$29)-MIN($B$25:$O$29)))</f>
        <v>2.76761027768912</v>
      </c>
      <c r="AA27" s="49">
        <f>(K27-MIN($B$25:$O$29)/(MAX($B$25:$O$29)-MIN($B$25:$O$29)))</f>
        <v>5.15561027768912</v>
      </c>
      <c r="AB27" s="49">
        <f>(L27-MIN($B$25:$O$29)/(MAX($B$25:$O$29)-MIN($B$25:$O$29)))</f>
        <v>3.61761027768912</v>
      </c>
      <c r="AC27" s="49">
        <f>(M27-MIN($B$25:$O$29)/(MAX($B$25:$O$29)-MIN($B$25:$O$29)))</f>
        <v>3.13661027768912</v>
      </c>
      <c r="AD27" s="49">
        <f>(N27-MIN($B$25:$O$29)/(MAX($B$25:$O$29)-MIN($B$25:$O$29)))</f>
        <v>3.82761027768912</v>
      </c>
      <c r="AE27" s="49">
        <f>(O27-MIN($B$25:$O$29)/(MAX($B$25:$O$29)-MIN($B$25:$O$29)))</f>
        <v>3.53761027768912</v>
      </c>
      <c r="AF27" s="50"/>
      <c r="AG27" s="49">
        <f t="shared" ref="AG27:AT27" si="86">R27+14.6944</f>
        <v>18.6890102776891</v>
      </c>
      <c r="AH27" s="49">
        <f t="shared" si="86"/>
        <v>20.0710102776891</v>
      </c>
      <c r="AI27" s="49">
        <f t="shared" si="86"/>
        <v>17.7950102776891</v>
      </c>
      <c r="AJ27" s="49">
        <f t="shared" si="86"/>
        <v>18.0410102776891</v>
      </c>
      <c r="AK27" s="49">
        <f t="shared" si="86"/>
        <v>18.8720102776891</v>
      </c>
      <c r="AL27" s="49">
        <f t="shared" si="86"/>
        <v>24.1140102776891</v>
      </c>
      <c r="AM27" s="49">
        <f t="shared" si="86"/>
        <v>16.7860102776891</v>
      </c>
      <c r="AN27" s="49">
        <f t="shared" si="86"/>
        <v>17.0400102776891</v>
      </c>
      <c r="AO27" s="49">
        <f t="shared" si="86"/>
        <v>17.4620102776891</v>
      </c>
      <c r="AP27" s="49">
        <f t="shared" si="86"/>
        <v>19.8500102776891</v>
      </c>
      <c r="AQ27" s="49">
        <f t="shared" si="86"/>
        <v>18.3120102776891</v>
      </c>
      <c r="AR27" s="49">
        <f t="shared" si="86"/>
        <v>17.8310102776891</v>
      </c>
      <c r="AS27" s="49">
        <f t="shared" si="86"/>
        <v>18.5220102776891</v>
      </c>
      <c r="AT27" s="49">
        <f t="shared" si="86"/>
        <v>18.2320102776891</v>
      </c>
      <c r="AU27" s="49">
        <f>SUM(AG27:AT27)</f>
        <v>261.617143887648</v>
      </c>
      <c r="AV27" s="50"/>
      <c r="AW27" s="49">
        <f t="shared" ref="AW27:BJ27" si="87">AG27/$AU$30</f>
        <v>0.0120182486703348</v>
      </c>
      <c r="AX27" s="49">
        <f t="shared" si="87"/>
        <v>0.0129069645207526</v>
      </c>
      <c r="AY27" s="49">
        <f t="shared" si="87"/>
        <v>0.0114433485471268</v>
      </c>
      <c r="AZ27" s="49">
        <f t="shared" si="87"/>
        <v>0.0116015425407612</v>
      </c>
      <c r="BA27" s="49">
        <f t="shared" si="87"/>
        <v>0.0121359295680385</v>
      </c>
      <c r="BB27" s="49">
        <f t="shared" si="87"/>
        <v>0.0155068763754841</v>
      </c>
      <c r="BC27" s="49">
        <f t="shared" si="87"/>
        <v>0.0107944959472198</v>
      </c>
      <c r="BD27" s="49">
        <f t="shared" si="87"/>
        <v>0.0109578344609724</v>
      </c>
      <c r="BE27" s="49">
        <f t="shared" si="87"/>
        <v>0.011229207897207</v>
      </c>
      <c r="BF27" s="49">
        <f t="shared" si="87"/>
        <v>0.0127648471524875</v>
      </c>
      <c r="BG27" s="49">
        <f t="shared" si="87"/>
        <v>0.011775813159765</v>
      </c>
      <c r="BH27" s="49">
        <f t="shared" si="87"/>
        <v>0.0114664988876586</v>
      </c>
      <c r="BI27" s="49">
        <f t="shared" si="87"/>
        <v>0.0119108568128675</v>
      </c>
      <c r="BJ27" s="49">
        <f t="shared" si="87"/>
        <v>0.011724367958583</v>
      </c>
      <c r="BK27" s="49"/>
      <c r="BL27" s="49">
        <f t="shared" ref="BL27:BY27" si="88">AW27*LN(AW27)</f>
        <v>-0.053136632118016</v>
      </c>
      <c r="BM27" s="49">
        <f t="shared" si="88"/>
        <v>-0.0561451437241066</v>
      </c>
      <c r="BN27" s="49">
        <f t="shared" si="88"/>
        <v>-0.0511557346214808</v>
      </c>
      <c r="BO27" s="49">
        <f t="shared" si="88"/>
        <v>-0.051703634173588</v>
      </c>
      <c r="BP27" s="49">
        <f t="shared" si="88"/>
        <v>-0.0535386829078462</v>
      </c>
      <c r="BQ27" s="49">
        <f t="shared" si="88"/>
        <v>-0.0646089618267204</v>
      </c>
      <c r="BR27" s="49">
        <f t="shared" si="88"/>
        <v>-0.0488852379122822</v>
      </c>
      <c r="BS27" s="49">
        <f t="shared" si="88"/>
        <v>-0.0494603840103679</v>
      </c>
      <c r="BT27" s="49">
        <f t="shared" si="88"/>
        <v>-0.0504105761034291</v>
      </c>
      <c r="BU27" s="49">
        <f t="shared" si="88"/>
        <v>-0.0556682669053289</v>
      </c>
      <c r="BV27" s="49">
        <f t="shared" si="88"/>
        <v>-0.0523047186113689</v>
      </c>
      <c r="BW27" s="49">
        <f t="shared" si="88"/>
        <v>-0.0512360509264992</v>
      </c>
      <c r="BX27" s="49">
        <f t="shared" si="88"/>
        <v>-0.0527687279870193</v>
      </c>
      <c r="BY27" s="49">
        <f t="shared" si="88"/>
        <v>-0.0521275467335575</v>
      </c>
      <c r="BZ27" s="49">
        <f>SUM(BL27:BY27)</f>
        <v>-0.743150298561611</v>
      </c>
      <c r="CA27" s="49"/>
      <c r="CB27" s="49"/>
      <c r="CC27" s="50"/>
      <c r="CD27" s="49"/>
      <c r="CE27" s="49"/>
      <c r="CF27" s="49">
        <f t="shared" ref="CF27:CS27" si="89">AW27*$CD$30</f>
        <v>0.00231258859424712</v>
      </c>
      <c r="CG27" s="49">
        <f t="shared" si="89"/>
        <v>0.00248359804791867</v>
      </c>
      <c r="CH27" s="49">
        <f t="shared" si="89"/>
        <v>0.00220196453376785</v>
      </c>
      <c r="CI27" s="49">
        <f t="shared" si="89"/>
        <v>0.00223240471148362</v>
      </c>
      <c r="CJ27" s="49">
        <f t="shared" si="89"/>
        <v>0.00233523311669422</v>
      </c>
      <c r="CK27" s="49">
        <f t="shared" si="89"/>
        <v>0.00298388113127183</v>
      </c>
      <c r="CL27" s="49">
        <f t="shared" si="89"/>
        <v>0.00207711030890924</v>
      </c>
      <c r="CM27" s="49">
        <f t="shared" si="89"/>
        <v>0.00210854041110358</v>
      </c>
      <c r="CN27" s="49">
        <f t="shared" si="89"/>
        <v>0.00216075892734771</v>
      </c>
      <c r="CO27" s="49">
        <f t="shared" si="89"/>
        <v>0.0024562513841984</v>
      </c>
      <c r="CP27" s="49">
        <f t="shared" si="89"/>
        <v>0.0022659384031949</v>
      </c>
      <c r="CQ27" s="49">
        <f t="shared" si="89"/>
        <v>0.00220641919392137</v>
      </c>
      <c r="CR27" s="49">
        <f t="shared" si="89"/>
        <v>0.00229192392075715</v>
      </c>
      <c r="CS27" s="49">
        <f t="shared" si="89"/>
        <v>0.00225603915840928</v>
      </c>
      <c r="CT27" s="49">
        <v>2018</v>
      </c>
    </row>
    <row r="28" ht="22.5" customHeight="1" spans="1:98">
      <c r="A28" s="44" t="s">
        <v>238</v>
      </c>
      <c r="B28" s="44">
        <v>13.87</v>
      </c>
      <c r="C28" s="44">
        <v>16.16</v>
      </c>
      <c r="D28" s="44">
        <v>18.83</v>
      </c>
      <c r="E28" s="44">
        <v>17.84</v>
      </c>
      <c r="F28" s="44">
        <v>26.25</v>
      </c>
      <c r="G28" s="44">
        <v>34.56</v>
      </c>
      <c r="H28" s="44">
        <v>37.87</v>
      </c>
      <c r="I28" s="44">
        <v>31.26</v>
      </c>
      <c r="J28" s="44">
        <v>16.31</v>
      </c>
      <c r="K28" s="44">
        <v>25.56</v>
      </c>
      <c r="L28" s="44">
        <v>30.46</v>
      </c>
      <c r="M28" s="44">
        <v>24.46</v>
      </c>
      <c r="N28" s="44">
        <v>23.27</v>
      </c>
      <c r="O28" s="44">
        <v>18.61</v>
      </c>
      <c r="Q28" s="50"/>
      <c r="R28" s="49">
        <f>(B28-MIN($B$25:$O$29)/(MAX($B$25:$O$29)-MIN($B$25:$O$29)))</f>
        <v>14.0066102776891</v>
      </c>
      <c r="S28" s="49">
        <f>(C28-MIN($B$25:$O$29)/(MAX($B$25:$O$29)-MIN($B$25:$O$29)))</f>
        <v>16.2966102776891</v>
      </c>
      <c r="T28" s="49">
        <f>(D28-MIN($B$25:$O$29)/(MAX($B$25:$O$29)-MIN($B$25:$O$29)))</f>
        <v>18.9666102776891</v>
      </c>
      <c r="U28" s="49">
        <f>(E28-MIN($B$25:$O$29)/(MAX($B$25:$O$29)-MIN($B$25:$O$29)))</f>
        <v>17.9766102776891</v>
      </c>
      <c r="V28" s="49">
        <f>(F28-MIN($B$25:$O$29)/(MAX($B$25:$O$29)-MIN($B$25:$O$29)))</f>
        <v>26.3866102776891</v>
      </c>
      <c r="W28" s="49">
        <f>(G28-MIN($B$25:$O$29)/(MAX($B$25:$O$29)-MIN($B$25:$O$29)))</f>
        <v>34.6966102776891</v>
      </c>
      <c r="X28" s="49">
        <f>(H28-MIN($B$25:$O$29)/(MAX($B$25:$O$29)-MIN($B$25:$O$29)))</f>
        <v>38.0066102776891</v>
      </c>
      <c r="Y28" s="49">
        <f>(I28-MIN($B$25:$O$29)/(MAX($B$25:$O$29)-MIN($B$25:$O$29)))</f>
        <v>31.3966102776891</v>
      </c>
      <c r="Z28" s="49">
        <f>(J28-MIN($B$25:$O$29)/(MAX($B$25:$O$29)-MIN($B$25:$O$29)))</f>
        <v>16.4466102776891</v>
      </c>
      <c r="AA28" s="49">
        <f>(K28-MIN($B$25:$O$29)/(MAX($B$25:$O$29)-MIN($B$25:$O$29)))</f>
        <v>25.6966102776891</v>
      </c>
      <c r="AB28" s="49">
        <f>(L28-MIN($B$25:$O$29)/(MAX($B$25:$O$29)-MIN($B$25:$O$29)))</f>
        <v>30.5966102776891</v>
      </c>
      <c r="AC28" s="49">
        <f>(M28-MIN($B$25:$O$29)/(MAX($B$25:$O$29)-MIN($B$25:$O$29)))</f>
        <v>24.5966102776891</v>
      </c>
      <c r="AD28" s="49">
        <f>(N28-MIN($B$25:$O$29)/(MAX($B$25:$O$29)-MIN($B$25:$O$29)))</f>
        <v>23.4066102776891</v>
      </c>
      <c r="AE28" s="49">
        <f>(O28-MIN($B$25:$O$29)/(MAX($B$25:$O$29)-MIN($B$25:$O$29)))</f>
        <v>18.7466102776891</v>
      </c>
      <c r="AF28" s="50"/>
      <c r="AG28" s="49">
        <f t="shared" ref="AG28:AT28" si="90">R28+14.6944</f>
        <v>28.7010102776891</v>
      </c>
      <c r="AH28" s="49">
        <f t="shared" si="90"/>
        <v>30.9910102776891</v>
      </c>
      <c r="AI28" s="49">
        <f t="shared" si="90"/>
        <v>33.6610102776891</v>
      </c>
      <c r="AJ28" s="49">
        <f t="shared" si="90"/>
        <v>32.6710102776891</v>
      </c>
      <c r="AK28" s="49">
        <f t="shared" si="90"/>
        <v>41.0810102776891</v>
      </c>
      <c r="AL28" s="49">
        <f t="shared" si="90"/>
        <v>49.3910102776891</v>
      </c>
      <c r="AM28" s="49">
        <f t="shared" si="90"/>
        <v>52.7010102776891</v>
      </c>
      <c r="AN28" s="49">
        <f t="shared" si="90"/>
        <v>46.0910102776891</v>
      </c>
      <c r="AO28" s="49">
        <f t="shared" si="90"/>
        <v>31.1410102776891</v>
      </c>
      <c r="AP28" s="49">
        <f t="shared" si="90"/>
        <v>40.3910102776891</v>
      </c>
      <c r="AQ28" s="49">
        <f t="shared" si="90"/>
        <v>45.2910102776891</v>
      </c>
      <c r="AR28" s="49">
        <f t="shared" si="90"/>
        <v>39.2910102776891</v>
      </c>
      <c r="AS28" s="49">
        <f t="shared" si="90"/>
        <v>38.1010102776891</v>
      </c>
      <c r="AT28" s="49">
        <f t="shared" si="90"/>
        <v>33.4410102776891</v>
      </c>
      <c r="AU28" s="49">
        <f>SUM(AG28:AT28)</f>
        <v>542.944143887648</v>
      </c>
      <c r="AV28" s="50"/>
      <c r="AW28" s="49">
        <f t="shared" ref="AW28:BJ28" si="91">AG28/$AU$30</f>
        <v>0.0184566155982527</v>
      </c>
      <c r="AX28" s="49">
        <f t="shared" si="91"/>
        <v>0.0199292344820853</v>
      </c>
      <c r="AY28" s="49">
        <f t="shared" si="91"/>
        <v>0.0216462180715321</v>
      </c>
      <c r="AZ28" s="49">
        <f t="shared" si="91"/>
        <v>0.0210095837069058</v>
      </c>
      <c r="BA28" s="49">
        <f t="shared" si="91"/>
        <v>0.0264177604811557</v>
      </c>
      <c r="BB28" s="49">
        <f t="shared" si="91"/>
        <v>0.0317616307539281</v>
      </c>
      <c r="BC28" s="49">
        <f t="shared" si="91"/>
        <v>0.0338901759528303</v>
      </c>
      <c r="BD28" s="49">
        <f t="shared" si="91"/>
        <v>0.0296395162051737</v>
      </c>
      <c r="BE28" s="49">
        <f t="shared" si="91"/>
        <v>0.0200256942343014</v>
      </c>
      <c r="BF28" s="49">
        <f t="shared" si="91"/>
        <v>0.0259740456209615</v>
      </c>
      <c r="BG28" s="49">
        <f t="shared" si="91"/>
        <v>0.0291250641933545</v>
      </c>
      <c r="BH28" s="49">
        <f t="shared" si="91"/>
        <v>0.0252666741047101</v>
      </c>
      <c r="BI28" s="49">
        <f t="shared" si="91"/>
        <v>0.0245014267371289</v>
      </c>
      <c r="BJ28" s="49">
        <f t="shared" si="91"/>
        <v>0.0215047437682818</v>
      </c>
      <c r="BK28" s="49"/>
      <c r="BL28" s="49">
        <f t="shared" ref="BL28:BY28" si="92">AW28*LN(AW28)</f>
        <v>-0.0736849445165565</v>
      </c>
      <c r="BM28" s="49">
        <f t="shared" si="92"/>
        <v>-0.0780342639505225</v>
      </c>
      <c r="BN28" s="49">
        <f t="shared" si="92"/>
        <v>-0.0829683201136072</v>
      </c>
      <c r="BO28" s="49">
        <f t="shared" si="92"/>
        <v>-0.0811553278642754</v>
      </c>
      <c r="BP28" s="49">
        <f t="shared" si="92"/>
        <v>-0.0959947115807925</v>
      </c>
      <c r="BQ28" s="49">
        <f t="shared" si="92"/>
        <v>-0.109561627696652</v>
      </c>
      <c r="BR28" s="49">
        <f t="shared" si="92"/>
        <v>-0.11470570967495</v>
      </c>
      <c r="BS28" s="49">
        <f t="shared" si="92"/>
        <v>-0.104290988880005</v>
      </c>
      <c r="BT28" s="49">
        <f t="shared" si="92"/>
        <v>-0.0783152658121771</v>
      </c>
      <c r="BU28" s="49">
        <f t="shared" si="92"/>
        <v>-0.0948223440589598</v>
      </c>
      <c r="BV28" s="49">
        <f t="shared" si="92"/>
        <v>-0.102990775246121</v>
      </c>
      <c r="BW28" s="49">
        <f t="shared" si="92"/>
        <v>-0.0929376236027972</v>
      </c>
      <c r="BX28" s="49">
        <f t="shared" si="92"/>
        <v>-0.0908763780616341</v>
      </c>
      <c r="BY28" s="49">
        <f t="shared" si="92"/>
        <v>-0.0825670707593567</v>
      </c>
      <c r="BZ28" s="49">
        <f>SUM(BL28:BY28)</f>
        <v>-1.28290535181841</v>
      </c>
      <c r="CA28" s="49"/>
      <c r="CB28" s="49"/>
      <c r="CC28" s="50"/>
      <c r="CD28" s="49"/>
      <c r="CE28" s="49"/>
      <c r="CF28" s="49">
        <f t="shared" ref="CF28:CS28" si="93">AW28*$CD$30</f>
        <v>0.00355147907916718</v>
      </c>
      <c r="CG28" s="49">
        <f t="shared" si="93"/>
        <v>0.00383484496115549</v>
      </c>
      <c r="CH28" s="49">
        <f t="shared" si="93"/>
        <v>0.00416523225587548</v>
      </c>
      <c r="CI28" s="49">
        <f t="shared" si="93"/>
        <v>0.00404272910165346</v>
      </c>
      <c r="CJ28" s="49">
        <f t="shared" si="93"/>
        <v>0.00508338720974152</v>
      </c>
      <c r="CK28" s="49">
        <f t="shared" si="93"/>
        <v>0.00611167126184756</v>
      </c>
      <c r="CL28" s="49">
        <f t="shared" si="93"/>
        <v>0.0065212525148525</v>
      </c>
      <c r="CM28" s="49">
        <f t="shared" si="93"/>
        <v>0.00570332741444083</v>
      </c>
      <c r="CN28" s="49">
        <f t="shared" si="93"/>
        <v>0.00385340604512852</v>
      </c>
      <c r="CO28" s="49">
        <f t="shared" si="93"/>
        <v>0.00499800622346557</v>
      </c>
      <c r="CP28" s="49">
        <f t="shared" si="93"/>
        <v>0.00560433496658466</v>
      </c>
      <c r="CQ28" s="49">
        <f t="shared" si="93"/>
        <v>0.00486189160766333</v>
      </c>
      <c r="CR28" s="49">
        <f t="shared" si="93"/>
        <v>0.00471464034147726</v>
      </c>
      <c r="CS28" s="49">
        <f t="shared" si="93"/>
        <v>0.00413800933271503</v>
      </c>
      <c r="CT28" s="49">
        <v>2018</v>
      </c>
    </row>
    <row r="29" ht="22.5" customHeight="1" spans="1:98">
      <c r="A29" s="44" t="s">
        <v>239</v>
      </c>
      <c r="B29" s="44">
        <v>8.968</v>
      </c>
      <c r="C29" s="44">
        <v>8.537</v>
      </c>
      <c r="D29" s="44">
        <v>6.349</v>
      </c>
      <c r="E29" s="44">
        <v>5.536</v>
      </c>
      <c r="F29" s="44">
        <v>6.029</v>
      </c>
      <c r="G29" s="44">
        <v>6.017</v>
      </c>
      <c r="H29" s="44">
        <v>4.61</v>
      </c>
      <c r="I29" s="44">
        <v>3.712</v>
      </c>
      <c r="J29" s="44">
        <v>3.928</v>
      </c>
      <c r="K29" s="44">
        <v>5.413</v>
      </c>
      <c r="L29" s="44">
        <v>4.646</v>
      </c>
      <c r="M29" s="44">
        <v>4.967</v>
      </c>
      <c r="N29" s="44">
        <v>4.488</v>
      </c>
      <c r="O29" s="44">
        <v>4.573</v>
      </c>
      <c r="Q29" s="50"/>
      <c r="R29" s="49">
        <f>(B29-MIN($B$25:$O$29)/(MAX($B$25:$O$29)-MIN($B$25:$O$29)))</f>
        <v>9.10461027768912</v>
      </c>
      <c r="S29" s="49">
        <f>(C29-MIN($B$25:$O$29)/(MAX($B$25:$O$29)-MIN($B$25:$O$29)))</f>
        <v>8.67361027768912</v>
      </c>
      <c r="T29" s="49">
        <f>(D29-MIN($B$25:$O$29)/(MAX($B$25:$O$29)-MIN($B$25:$O$29)))</f>
        <v>6.48561027768912</v>
      </c>
      <c r="U29" s="49">
        <f>(E29-MIN($B$25:$O$29)/(MAX($B$25:$O$29)-MIN($B$25:$O$29)))</f>
        <v>5.67261027768912</v>
      </c>
      <c r="V29" s="49">
        <f>(F29-MIN($B$25:$O$29)/(MAX($B$25:$O$29)-MIN($B$25:$O$29)))</f>
        <v>6.16561027768912</v>
      </c>
      <c r="W29" s="49">
        <f>(G29-MIN($B$25:$O$29)/(MAX($B$25:$O$29)-MIN($B$25:$O$29)))</f>
        <v>6.15361027768912</v>
      </c>
      <c r="X29" s="49">
        <f>(H29-MIN($B$25:$O$29)/(MAX($B$25:$O$29)-MIN($B$25:$O$29)))</f>
        <v>4.74661027768912</v>
      </c>
      <c r="Y29" s="49">
        <f>(I29-MIN($B$25:$O$29)/(MAX($B$25:$O$29)-MIN($B$25:$O$29)))</f>
        <v>3.84861027768912</v>
      </c>
      <c r="Z29" s="49">
        <f>(J29-MIN($B$25:$O$29)/(MAX($B$25:$O$29)-MIN($B$25:$O$29)))</f>
        <v>4.06461027768912</v>
      </c>
      <c r="AA29" s="49">
        <f>(K29-MIN($B$25:$O$29)/(MAX($B$25:$O$29)-MIN($B$25:$O$29)))</f>
        <v>5.54961027768912</v>
      </c>
      <c r="AB29" s="49">
        <f>(L29-MIN($B$25:$O$29)/(MAX($B$25:$O$29)-MIN($B$25:$O$29)))</f>
        <v>4.78261027768912</v>
      </c>
      <c r="AC29" s="49">
        <f>(M29-MIN($B$25:$O$29)/(MAX($B$25:$O$29)-MIN($B$25:$O$29)))</f>
        <v>5.10361027768912</v>
      </c>
      <c r="AD29" s="49">
        <f>(N29-MIN($B$25:$O$29)/(MAX($B$25:$O$29)-MIN($B$25:$O$29)))</f>
        <v>4.62461027768912</v>
      </c>
      <c r="AE29" s="49">
        <f>(O29-MIN($B$25:$O$29)/(MAX($B$25:$O$29)-MIN($B$25:$O$29)))</f>
        <v>4.70961027768912</v>
      </c>
      <c r="AF29" s="50"/>
      <c r="AG29" s="49">
        <f t="shared" ref="AG29:AT29" si="94">R29+14.6944</f>
        <v>23.7990102776891</v>
      </c>
      <c r="AH29" s="49">
        <f t="shared" si="94"/>
        <v>23.3680102776891</v>
      </c>
      <c r="AI29" s="49">
        <f t="shared" si="94"/>
        <v>21.1800102776891</v>
      </c>
      <c r="AJ29" s="49">
        <f t="shared" si="94"/>
        <v>20.3670102776891</v>
      </c>
      <c r="AK29" s="49">
        <f t="shared" si="94"/>
        <v>20.8600102776891</v>
      </c>
      <c r="AL29" s="49">
        <f t="shared" si="94"/>
        <v>20.8480102776891</v>
      </c>
      <c r="AM29" s="49">
        <f t="shared" si="94"/>
        <v>19.4410102776891</v>
      </c>
      <c r="AN29" s="49">
        <f t="shared" si="94"/>
        <v>18.5430102776891</v>
      </c>
      <c r="AO29" s="49">
        <f t="shared" si="94"/>
        <v>18.7590102776891</v>
      </c>
      <c r="AP29" s="49">
        <f t="shared" si="94"/>
        <v>20.2440102776891</v>
      </c>
      <c r="AQ29" s="49">
        <f t="shared" si="94"/>
        <v>19.4770102776891</v>
      </c>
      <c r="AR29" s="49">
        <f t="shared" si="94"/>
        <v>19.7980102776891</v>
      </c>
      <c r="AS29" s="49">
        <f t="shared" si="94"/>
        <v>19.3190102776891</v>
      </c>
      <c r="AT29" s="49">
        <f t="shared" si="94"/>
        <v>19.4040102776891</v>
      </c>
      <c r="AU29" s="49">
        <f>SUM(AG29:AT29)</f>
        <v>285.407143887648</v>
      </c>
      <c r="AV29" s="50"/>
      <c r="AW29" s="49">
        <f t="shared" ref="AW29:BJ29" si="95">AG29/$AU$30</f>
        <v>0.0153043108958303</v>
      </c>
      <c r="AX29" s="49">
        <f t="shared" si="95"/>
        <v>0.0150271498744626</v>
      </c>
      <c r="AY29" s="49">
        <f t="shared" si="95"/>
        <v>0.013620123622137</v>
      </c>
      <c r="AZ29" s="49">
        <f t="shared" si="95"/>
        <v>0.0130973117651257</v>
      </c>
      <c r="BA29" s="49">
        <f t="shared" si="95"/>
        <v>0.0134143428174093</v>
      </c>
      <c r="BB29" s="49">
        <f t="shared" si="95"/>
        <v>0.013406626037232</v>
      </c>
      <c r="BC29" s="49">
        <f t="shared" si="95"/>
        <v>0.0125018335614449</v>
      </c>
      <c r="BD29" s="49">
        <f t="shared" si="95"/>
        <v>0.0119243611781778</v>
      </c>
      <c r="BE29" s="49">
        <f t="shared" si="95"/>
        <v>0.012063263221369</v>
      </c>
      <c r="BF29" s="49">
        <f t="shared" si="95"/>
        <v>0.0130182147683085</v>
      </c>
      <c r="BG29" s="49">
        <f t="shared" si="95"/>
        <v>0.0125249839019768</v>
      </c>
      <c r="BH29" s="49">
        <f t="shared" si="95"/>
        <v>0.0127314077717192</v>
      </c>
      <c r="BI29" s="49">
        <f t="shared" si="95"/>
        <v>0.0124233796296425</v>
      </c>
      <c r="BJ29" s="49">
        <f t="shared" si="95"/>
        <v>0.0124780401558983</v>
      </c>
      <c r="BK29" s="49"/>
      <c r="BL29" s="49">
        <f t="shared" ref="BL29:BY29" si="96">AW29*LN(AW29)</f>
        <v>-0.0639662151148888</v>
      </c>
      <c r="BM29" s="49">
        <f t="shared" si="96"/>
        <v>-0.0630824232036688</v>
      </c>
      <c r="BN29" s="49">
        <f t="shared" si="96"/>
        <v>-0.0585148691086139</v>
      </c>
      <c r="BO29" s="49">
        <f t="shared" si="96"/>
        <v>-0.0567814080152548</v>
      </c>
      <c r="BP29" s="49">
        <f t="shared" si="96"/>
        <v>-0.0578350105827631</v>
      </c>
      <c r="BQ29" s="49">
        <f t="shared" si="96"/>
        <v>-0.0578094547793071</v>
      </c>
      <c r="BR29" s="49">
        <f t="shared" si="96"/>
        <v>-0.0547815339525951</v>
      </c>
      <c r="BS29" s="49">
        <f t="shared" si="96"/>
        <v>-0.052815044425652</v>
      </c>
      <c r="BT29" s="49">
        <f t="shared" si="96"/>
        <v>-0.0532905575133507</v>
      </c>
      <c r="BU29" s="49">
        <f t="shared" si="96"/>
        <v>-0.0565173526604001</v>
      </c>
      <c r="BV29" s="49">
        <f t="shared" si="96"/>
        <v>-0.0548598042041506</v>
      </c>
      <c r="BW29" s="49">
        <f t="shared" si="96"/>
        <v>-0.055555831295472</v>
      </c>
      <c r="BX29" s="49">
        <f t="shared" si="96"/>
        <v>-0.0545159654915923</v>
      </c>
      <c r="BY29" s="49">
        <f t="shared" si="96"/>
        <v>-0.0547010448550823</v>
      </c>
      <c r="BZ29" s="49">
        <f>SUM(BL29:BY29)</f>
        <v>-0.795026515202792</v>
      </c>
      <c r="CA29" s="49"/>
      <c r="CB29" s="49"/>
      <c r="CC29" s="50"/>
      <c r="CD29" s="49"/>
      <c r="CE29" s="49"/>
      <c r="CF29" s="49">
        <f t="shared" ref="CF29:CS29" si="97">AW29*$CD$30</f>
        <v>0.00294490285492846</v>
      </c>
      <c r="CG29" s="49">
        <f t="shared" si="97"/>
        <v>0.00289157067364594</v>
      </c>
      <c r="CH29" s="49">
        <f t="shared" si="97"/>
        <v>0.0026208263287593</v>
      </c>
      <c r="CI29" s="49">
        <f t="shared" si="97"/>
        <v>0.00252022525362546</v>
      </c>
      <c r="CJ29" s="49">
        <f t="shared" si="97"/>
        <v>0.00258122934961683</v>
      </c>
      <c r="CK29" s="49">
        <f t="shared" si="97"/>
        <v>0.00257974446289898</v>
      </c>
      <c r="CL29" s="49">
        <f t="shared" si="97"/>
        <v>0.00240564149523193</v>
      </c>
      <c r="CM29" s="49">
        <f t="shared" si="97"/>
        <v>0.00229452247251337</v>
      </c>
      <c r="CN29" s="49">
        <f t="shared" si="97"/>
        <v>0.00232125043343454</v>
      </c>
      <c r="CO29" s="49">
        <f t="shared" si="97"/>
        <v>0.00250500516476757</v>
      </c>
      <c r="CP29" s="49">
        <f t="shared" si="97"/>
        <v>0.00241009615538546</v>
      </c>
      <c r="CQ29" s="49">
        <f t="shared" si="97"/>
        <v>0.00244981687508775</v>
      </c>
      <c r="CR29" s="49">
        <f t="shared" si="97"/>
        <v>0.00239054514693386</v>
      </c>
      <c r="CS29" s="49">
        <f t="shared" si="97"/>
        <v>0.00240106309451858</v>
      </c>
      <c r="CT29" s="49">
        <v>2018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1555.05271943824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-4.1671585974953</v>
      </c>
      <c r="CA30" s="49">
        <f>-1/(LN(700))</f>
        <v>-0.152646578710193</v>
      </c>
      <c r="CB30" s="49">
        <f>BZ30*CA30</f>
        <v>0.636102502850424</v>
      </c>
      <c r="CC30" s="50">
        <f>1-CB30</f>
        <v>0.363897497149576</v>
      </c>
      <c r="CD30" s="49">
        <f>CC30/(CC9+CC14+CC19+CC24+CC30)</f>
        <v>0.192423094053245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2018</v>
      </c>
      <c r="CF34" s="40">
        <f t="shared" ref="CF34:CS34" si="98">SUM(CF2+CF3+CF4+CF5+CF6+CF7+CF8+CF10+CF11+CF12+CF13+CF15+CF16+CF17+CF18+CF20+CF21+CF22+CF23+CF25+CF26+CF27+CF28+CF29)</f>
        <v>0.089509281104843</v>
      </c>
      <c r="CG34" s="40">
        <f t="shared" si="98"/>
        <v>0.0818329470770088</v>
      </c>
      <c r="CH34" s="40">
        <f t="shared" si="98"/>
        <v>0.0735601996135514</v>
      </c>
      <c r="CI34" s="40">
        <f t="shared" si="98"/>
        <v>0.0637172571625066</v>
      </c>
      <c r="CJ34" s="40">
        <f t="shared" si="98"/>
        <v>0.0736783229221565</v>
      </c>
      <c r="CK34" s="40">
        <f t="shared" si="98"/>
        <v>0.0746435040201546</v>
      </c>
      <c r="CL34" s="40">
        <f t="shared" si="98"/>
        <v>0.0693344907447198</v>
      </c>
      <c r="CM34" s="40">
        <f t="shared" si="98"/>
        <v>0.0699193197153959</v>
      </c>
      <c r="CN34" s="40">
        <f t="shared" si="98"/>
        <v>0.0682612926254202</v>
      </c>
      <c r="CO34" s="40">
        <f t="shared" si="98"/>
        <v>0.0702246969534696</v>
      </c>
      <c r="CP34" s="40">
        <f t="shared" si="98"/>
        <v>0.0671400822719366</v>
      </c>
      <c r="CQ34" s="40">
        <f t="shared" si="98"/>
        <v>0.0665206042257945</v>
      </c>
      <c r="CR34" s="40">
        <f t="shared" si="98"/>
        <v>0.0652943155336513</v>
      </c>
      <c r="CS34" s="40">
        <f t="shared" si="98"/>
        <v>0.0663636860293912</v>
      </c>
      <c r="CT34" s="49">
        <f>SUM(CF34:CS34)</f>
        <v>1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topLeftCell="BX10" workbookViewId="0">
      <selection activeCell="CD9" sqref="CD9:CD30"/>
    </sheetView>
  </sheetViews>
  <sheetFormatPr defaultColWidth="9" defaultRowHeight="27.75"/>
  <cols>
    <col min="1" max="1" width="109.616666666667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39" customHeight="1" spans="1:98">
      <c r="A2" s="43" t="s">
        <v>240</v>
      </c>
      <c r="B2" s="43">
        <v>14.116</v>
      </c>
      <c r="C2" s="43">
        <v>7.917</v>
      </c>
      <c r="D2" s="43">
        <v>7.657</v>
      </c>
      <c r="E2" s="43">
        <v>5.752</v>
      </c>
      <c r="F2" s="43">
        <v>3.702</v>
      </c>
      <c r="G2" s="43">
        <v>1.987</v>
      </c>
      <c r="H2" s="43">
        <v>5.049</v>
      </c>
      <c r="I2" s="43">
        <v>6.403</v>
      </c>
      <c r="J2" s="43">
        <v>9.41</v>
      </c>
      <c r="K2" s="43">
        <v>8.098</v>
      </c>
      <c r="L2" s="43">
        <v>3.899</v>
      </c>
      <c r="M2" s="43">
        <v>6.528</v>
      </c>
      <c r="N2" s="43">
        <v>3.166</v>
      </c>
      <c r="O2" s="43">
        <v>3.785</v>
      </c>
      <c r="Q2" s="50"/>
      <c r="R2" s="49">
        <f>(B2-MIN($B$2:$O$8)/(MAX($B$2:$O$8)-MIN($B$2:$O$8)))</f>
        <v>14.0915424921983</v>
      </c>
      <c r="S2" s="49">
        <f>(C2-MIN($B$2:$O$8)/(MAX($B$2:$O$8)-MIN($B$2:$O$8)))</f>
        <v>7.89254249219827</v>
      </c>
      <c r="T2" s="49">
        <f>(D2-MIN($B$2:$O$8)/(MAX($B$2:$O$8)-MIN($B$2:$O$8)))</f>
        <v>7.63254249219827</v>
      </c>
      <c r="U2" s="49">
        <f>(E2-MIN($B$2:$O$8)/(MAX($B$2:$O$8)-MIN($B$2:$O$8)))</f>
        <v>5.72754249219827</v>
      </c>
      <c r="V2" s="49">
        <f>(F2-MIN($B$2:$O$8)/(MAX($B$2:$O$8)-MIN($B$2:$O$8)))</f>
        <v>3.67754249219827</v>
      </c>
      <c r="W2" s="49">
        <f>(G2-MIN($B$2:$O$8)/(MAX($B$2:$O$8)-MIN($B$2:$O$8)))</f>
        <v>1.96254249219827</v>
      </c>
      <c r="X2" s="49">
        <f>(H2-MIN($B$2:$O$8)/(MAX($B$2:$O$8)-MIN($B$2:$O$8)))</f>
        <v>5.02454249219827</v>
      </c>
      <c r="Y2" s="49">
        <f>(I2-MIN($B$2:$O$8)/(MAX($B$2:$O$8)-MIN($B$2:$O$8)))</f>
        <v>6.37854249219827</v>
      </c>
      <c r="Z2" s="49">
        <f>(J2-MIN($B$2:$O$8)/(MAX($B$2:$O$8)-MIN($B$2:$O$8)))</f>
        <v>9.38554249219827</v>
      </c>
      <c r="AA2" s="49">
        <f>(K2-MIN($B$2:$O$8)/(MAX($B$2:$O$8)-MIN($B$2:$O$8)))</f>
        <v>8.07354249219827</v>
      </c>
      <c r="AB2" s="49">
        <f>(L2-MIN($B$2:$O$8)/(MAX($B$2:$O$8)-MIN($B$2:$O$8)))</f>
        <v>3.87454249219827</v>
      </c>
      <c r="AC2" s="49">
        <f>(M2-MIN($B$2:$O$8)/(MAX($B$2:$O$8)-MIN($B$2:$O$8)))</f>
        <v>6.50354249219827</v>
      </c>
      <c r="AD2" s="49">
        <f>(N2-MIN($B$2:$O$8)/(MAX($B$2:$O$8)-MIN($B$2:$O$8)))</f>
        <v>3.14154249219827</v>
      </c>
      <c r="AE2" s="49">
        <f>(O2-MIN($B$2:$O$8)/(MAX($B$2:$O$8)-MIN($B$2:$O$8)))</f>
        <v>3.76054249219827</v>
      </c>
      <c r="AF2" s="50"/>
      <c r="AG2" s="49">
        <f t="shared" ref="AG2:AT2" si="0">R2+0.0001</f>
        <v>14.0916424921983</v>
      </c>
      <c r="AH2" s="49">
        <f t="shared" si="0"/>
        <v>7.89264249219827</v>
      </c>
      <c r="AI2" s="49">
        <f t="shared" si="0"/>
        <v>7.63264249219827</v>
      </c>
      <c r="AJ2" s="49">
        <f t="shared" si="0"/>
        <v>5.72764249219827</v>
      </c>
      <c r="AK2" s="49">
        <f t="shared" si="0"/>
        <v>3.67764249219827</v>
      </c>
      <c r="AL2" s="49">
        <f t="shared" si="0"/>
        <v>1.96264249219827</v>
      </c>
      <c r="AM2" s="49">
        <f t="shared" si="0"/>
        <v>5.02464249219827</v>
      </c>
      <c r="AN2" s="49">
        <f t="shared" si="0"/>
        <v>6.37864249219827</v>
      </c>
      <c r="AO2" s="49">
        <f t="shared" si="0"/>
        <v>9.38564249219827</v>
      </c>
      <c r="AP2" s="49">
        <f t="shared" si="0"/>
        <v>8.07364249219827</v>
      </c>
      <c r="AQ2" s="49">
        <f t="shared" si="0"/>
        <v>3.87464249219827</v>
      </c>
      <c r="AR2" s="49">
        <f t="shared" si="0"/>
        <v>6.50364249219827</v>
      </c>
      <c r="AS2" s="49">
        <f t="shared" si="0"/>
        <v>3.14164249219827</v>
      </c>
      <c r="AT2" s="49">
        <f t="shared" si="0"/>
        <v>3.76064249219827</v>
      </c>
      <c r="AU2" s="49">
        <f t="shared" ref="AU2:AU8" si="1">SUM(AG2:AT2)</f>
        <v>87.1279948907758</v>
      </c>
      <c r="AV2" s="48" t="s">
        <v>39</v>
      </c>
      <c r="AW2" s="49">
        <f t="shared" ref="AW2:BJ2" si="2">AG2/$AU$9</f>
        <v>0.0463120613513236</v>
      </c>
      <c r="AX2" s="49">
        <f t="shared" si="2"/>
        <v>0.0259391013875863</v>
      </c>
      <c r="AY2" s="49">
        <f t="shared" si="2"/>
        <v>0.0250846136330175</v>
      </c>
      <c r="AZ2" s="49">
        <f t="shared" si="2"/>
        <v>0.0188238475851195</v>
      </c>
      <c r="BA2" s="49">
        <f t="shared" si="2"/>
        <v>0.0120865402894813</v>
      </c>
      <c r="BB2" s="49">
        <f t="shared" si="2"/>
        <v>0.00645020760069125</v>
      </c>
      <c r="BC2" s="49">
        <f t="shared" si="2"/>
        <v>0.0165134441564202</v>
      </c>
      <c r="BD2" s="49">
        <f t="shared" si="2"/>
        <v>0.0209633534629051</v>
      </c>
      <c r="BE2" s="49">
        <f t="shared" si="2"/>
        <v>0.0308458329936291</v>
      </c>
      <c r="BF2" s="49">
        <f t="shared" si="2"/>
        <v>0.0265339563244207</v>
      </c>
      <c r="BG2" s="49">
        <f t="shared" si="2"/>
        <v>0.0127339790881353</v>
      </c>
      <c r="BH2" s="49">
        <f t="shared" si="2"/>
        <v>0.0213741648833709</v>
      </c>
      <c r="BI2" s="49">
        <f t="shared" si="2"/>
        <v>0.0103249809185242</v>
      </c>
      <c r="BJ2" s="49">
        <f t="shared" si="2"/>
        <v>0.0123593190726705</v>
      </c>
      <c r="BK2" s="49"/>
      <c r="BL2" s="49">
        <f t="shared" ref="BL2:BY2" si="3">AW2*LN(AW2)</f>
        <v>-0.142286993564809</v>
      </c>
      <c r="BM2" s="49">
        <f t="shared" si="3"/>
        <v>-0.094729695348515</v>
      </c>
      <c r="BN2" s="49">
        <f t="shared" si="3"/>
        <v>-0.0924493591841401</v>
      </c>
      <c r="BO2" s="49">
        <f t="shared" si="3"/>
        <v>-0.0747801952685949</v>
      </c>
      <c r="BP2" s="49">
        <f t="shared" si="3"/>
        <v>-0.0533700865580914</v>
      </c>
      <c r="BQ2" s="49">
        <f t="shared" si="3"/>
        <v>-0.0325325441721403</v>
      </c>
      <c r="BR2" s="49">
        <f t="shared" si="3"/>
        <v>-0.0677642463132026</v>
      </c>
      <c r="BS2" s="49">
        <f t="shared" si="3"/>
        <v>-0.0810229301038437</v>
      </c>
      <c r="BT2" s="49">
        <f t="shared" si="3"/>
        <v>-0.107305052907621</v>
      </c>
      <c r="BU2" s="49">
        <f t="shared" si="3"/>
        <v>-0.0963004835878241</v>
      </c>
      <c r="BV2" s="49">
        <f t="shared" si="3"/>
        <v>-0.0555644801298804</v>
      </c>
      <c r="BW2" s="49">
        <f t="shared" si="3"/>
        <v>-0.0821958971529436</v>
      </c>
      <c r="BX2" s="49">
        <f t="shared" si="3"/>
        <v>-0.0472180890401926</v>
      </c>
      <c r="BY2" s="49">
        <f t="shared" si="3"/>
        <v>-0.0542987516585972</v>
      </c>
      <c r="BZ2" s="49">
        <f t="shared" ref="BZ2:BZ8" si="4">SUM(BL2:BY2)</f>
        <v>-1.0818188049904</v>
      </c>
      <c r="CA2" s="49"/>
      <c r="CB2" s="49"/>
      <c r="CC2" s="50"/>
      <c r="CD2" s="49"/>
      <c r="CE2" s="49"/>
      <c r="CF2" s="49">
        <f t="shared" ref="CF2:CS2" si="5">AW2*$CD$9</f>
        <v>0.00904940098095558</v>
      </c>
      <c r="CG2" s="49">
        <f t="shared" si="5"/>
        <v>0.00506851396143309</v>
      </c>
      <c r="CH2" s="49">
        <f t="shared" si="5"/>
        <v>0.00490154660781544</v>
      </c>
      <c r="CI2" s="49">
        <f t="shared" si="5"/>
        <v>0.00367818965150146</v>
      </c>
      <c r="CJ2" s="49">
        <f t="shared" si="5"/>
        <v>0.00236171628643918</v>
      </c>
      <c r="CK2" s="49">
        <f t="shared" si="5"/>
        <v>0.00126037393469195</v>
      </c>
      <c r="CL2" s="49">
        <f t="shared" si="5"/>
        <v>0.00322673561460449</v>
      </c>
      <c r="CM2" s="49">
        <f t="shared" si="5"/>
        <v>0.0040962502176749</v>
      </c>
      <c r="CN2" s="49">
        <f t="shared" si="5"/>
        <v>0.00602729188047602</v>
      </c>
      <c r="CO2" s="49">
        <f t="shared" si="5"/>
        <v>0.00518474892683616</v>
      </c>
      <c r="CP2" s="49">
        <f t="shared" si="5"/>
        <v>0.00248822616591102</v>
      </c>
      <c r="CQ2" s="49">
        <f t="shared" si="5"/>
        <v>0.00417652298383723</v>
      </c>
      <c r="CR2" s="49">
        <f t="shared" si="5"/>
        <v>0.00201750666513509</v>
      </c>
      <c r="CS2" s="49">
        <f t="shared" si="5"/>
        <v>0.00241501740317097</v>
      </c>
      <c r="CT2" s="59">
        <v>2019</v>
      </c>
    </row>
    <row r="3" ht="22.5" customHeight="1" spans="1:98">
      <c r="A3" s="43" t="s">
        <v>241</v>
      </c>
      <c r="B3" s="44">
        <v>4.507</v>
      </c>
      <c r="C3" s="44">
        <v>3.127</v>
      </c>
      <c r="D3" s="44">
        <v>2.106</v>
      </c>
      <c r="E3" s="44">
        <v>0.991</v>
      </c>
      <c r="F3" s="44">
        <v>1.301</v>
      </c>
      <c r="G3" s="44">
        <v>0.701</v>
      </c>
      <c r="H3" s="44">
        <v>1.356</v>
      </c>
      <c r="I3" s="44">
        <v>1.258</v>
      </c>
      <c r="J3" s="44">
        <v>1.68</v>
      </c>
      <c r="K3" s="44">
        <v>1.258</v>
      </c>
      <c r="L3" s="44">
        <v>0.7</v>
      </c>
      <c r="M3" s="44">
        <v>0.878</v>
      </c>
      <c r="N3" s="44">
        <v>0.654</v>
      </c>
      <c r="O3" s="44">
        <v>0.757</v>
      </c>
      <c r="Q3" s="50"/>
      <c r="R3" s="49">
        <f>(B3-MIN($B$2:$O$8)/(MAX($B$2:$O$8)-MIN($B$2:$O$8)))</f>
        <v>4.48254249219827</v>
      </c>
      <c r="S3" s="49">
        <f>(C3-MIN($B$2:$O$8)/(MAX($B$2:$O$8)-MIN($B$2:$O$8)))</f>
        <v>3.10254249219827</v>
      </c>
      <c r="T3" s="49">
        <f>(D3-MIN($B$2:$O$8)/(MAX($B$2:$O$8)-MIN($B$2:$O$8)))</f>
        <v>2.08154249219827</v>
      </c>
      <c r="U3" s="49">
        <f>(E3-MIN($B$2:$O$8)/(MAX($B$2:$O$8)-MIN($B$2:$O$8)))</f>
        <v>0.966542492198273</v>
      </c>
      <c r="V3" s="49">
        <f>(F3-MIN($B$2:$O$8)/(MAX($B$2:$O$8)-MIN($B$2:$O$8)))</f>
        <v>1.27654249219827</v>
      </c>
      <c r="W3" s="49">
        <f>(G3-MIN($B$2:$O$8)/(MAX($B$2:$O$8)-MIN($B$2:$O$8)))</f>
        <v>0.676542492198273</v>
      </c>
      <c r="X3" s="49">
        <f>(H3-MIN($B$2:$O$8)/(MAX($B$2:$O$8)-MIN($B$2:$O$8)))</f>
        <v>1.33154249219827</v>
      </c>
      <c r="Y3" s="49">
        <f>(I3-MIN($B$2:$O$8)/(MAX($B$2:$O$8)-MIN($B$2:$O$8)))</f>
        <v>1.23354249219827</v>
      </c>
      <c r="Z3" s="49">
        <f>(J3-MIN($B$2:$O$8)/(MAX($B$2:$O$8)-MIN($B$2:$O$8)))</f>
        <v>1.65554249219827</v>
      </c>
      <c r="AA3" s="49">
        <f>(K3-MIN($B$2:$O$8)/(MAX($B$2:$O$8)-MIN($B$2:$O$8)))</f>
        <v>1.23354249219827</v>
      </c>
      <c r="AB3" s="49">
        <f>(L3-MIN($B$2:$O$8)/(MAX($B$2:$O$8)-MIN($B$2:$O$8)))</f>
        <v>0.675542492198273</v>
      </c>
      <c r="AC3" s="49">
        <f>(M3-MIN($B$2:$O$8)/(MAX($B$2:$O$8)-MIN($B$2:$O$8)))</f>
        <v>0.853542492198273</v>
      </c>
      <c r="AD3" s="49">
        <f>(N3-MIN($B$2:$O$8)/(MAX($B$2:$O$8)-MIN($B$2:$O$8)))</f>
        <v>0.629542492198273</v>
      </c>
      <c r="AE3" s="49">
        <f>(O3-MIN($B$2:$O$8)/(MAX($B$2:$O$8)-MIN($B$2:$O$8)))</f>
        <v>0.732542492198273</v>
      </c>
      <c r="AF3" s="50"/>
      <c r="AG3" s="49">
        <f t="shared" ref="AG3:AT3" si="6">R3+0.0001</f>
        <v>4.48264249219827</v>
      </c>
      <c r="AH3" s="49">
        <f t="shared" si="6"/>
        <v>3.10264249219827</v>
      </c>
      <c r="AI3" s="49">
        <f t="shared" si="6"/>
        <v>2.08164249219827</v>
      </c>
      <c r="AJ3" s="49">
        <f t="shared" si="6"/>
        <v>0.966642492198273</v>
      </c>
      <c r="AK3" s="49">
        <f t="shared" si="6"/>
        <v>1.27664249219827</v>
      </c>
      <c r="AL3" s="49">
        <f t="shared" si="6"/>
        <v>0.676642492198273</v>
      </c>
      <c r="AM3" s="49">
        <f t="shared" si="6"/>
        <v>1.33164249219827</v>
      </c>
      <c r="AN3" s="49">
        <f t="shared" si="6"/>
        <v>1.23364249219827</v>
      </c>
      <c r="AO3" s="49">
        <f t="shared" si="6"/>
        <v>1.65564249219827</v>
      </c>
      <c r="AP3" s="49">
        <f t="shared" si="6"/>
        <v>1.23364249219827</v>
      </c>
      <c r="AQ3" s="49">
        <f t="shared" si="6"/>
        <v>0.675642492198273</v>
      </c>
      <c r="AR3" s="49">
        <f t="shared" si="6"/>
        <v>0.853642492198273</v>
      </c>
      <c r="AS3" s="49">
        <f t="shared" si="6"/>
        <v>0.629642492198273</v>
      </c>
      <c r="AT3" s="49">
        <f t="shared" si="6"/>
        <v>0.732642492198273</v>
      </c>
      <c r="AU3" s="49">
        <f t="shared" si="1"/>
        <v>20.9329948907758</v>
      </c>
      <c r="AV3" s="50"/>
      <c r="AW3" s="49">
        <f t="shared" ref="AW3:BJ3" si="7">AG3/$AU$9</f>
        <v>0.0147321658372807</v>
      </c>
      <c r="AX3" s="49">
        <f t="shared" si="7"/>
        <v>0.0101968077553389</v>
      </c>
      <c r="AY3" s="49">
        <f t="shared" si="7"/>
        <v>0.00684130007297464</v>
      </c>
      <c r="AZ3" s="49">
        <f t="shared" si="7"/>
        <v>0.00317686220242018</v>
      </c>
      <c r="BA3" s="49">
        <f t="shared" si="7"/>
        <v>0.00419567452517523</v>
      </c>
      <c r="BB3" s="49">
        <f t="shared" si="7"/>
        <v>0.00222377970693964</v>
      </c>
      <c r="BC3" s="49">
        <f t="shared" si="7"/>
        <v>0.00437643155018016</v>
      </c>
      <c r="BD3" s="49">
        <f t="shared" si="7"/>
        <v>0.00405435539653501</v>
      </c>
      <c r="BE3" s="49">
        <f t="shared" si="7"/>
        <v>0.00544125475202737</v>
      </c>
      <c r="BF3" s="49">
        <f t="shared" si="7"/>
        <v>0.00405435539653501</v>
      </c>
      <c r="BG3" s="49">
        <f t="shared" si="7"/>
        <v>0.00222049321557592</v>
      </c>
      <c r="BH3" s="49">
        <f t="shared" si="7"/>
        <v>0.00280548867831914</v>
      </c>
      <c r="BI3" s="49">
        <f t="shared" si="7"/>
        <v>0.00206931461284452</v>
      </c>
      <c r="BJ3" s="49">
        <f t="shared" si="7"/>
        <v>0.0024078232233083</v>
      </c>
      <c r="BK3" s="49"/>
      <c r="BL3" s="49">
        <f t="shared" ref="BL3:BY3" si="8">AW3*LN(AW3)</f>
        <v>-0.0621361803060466</v>
      </c>
      <c r="BM3" s="49">
        <f t="shared" si="8"/>
        <v>-0.0467593032286272</v>
      </c>
      <c r="BN3" s="49">
        <f t="shared" si="8"/>
        <v>-0.0341023586489272</v>
      </c>
      <c r="BO3" s="49">
        <f t="shared" si="8"/>
        <v>-0.0182728707515802</v>
      </c>
      <c r="BP3" s="49">
        <f t="shared" si="8"/>
        <v>-0.0229658685126511</v>
      </c>
      <c r="BQ3" s="49">
        <f t="shared" si="8"/>
        <v>-0.0135840627688358</v>
      </c>
      <c r="BR3" s="49">
        <f t="shared" si="8"/>
        <v>-0.0237706825010853</v>
      </c>
      <c r="BS3" s="49">
        <f t="shared" si="8"/>
        <v>-0.0223312418204903</v>
      </c>
      <c r="BT3" s="49">
        <f t="shared" si="8"/>
        <v>-0.0283693179770497</v>
      </c>
      <c r="BU3" s="49">
        <f t="shared" si="8"/>
        <v>-0.0223312418204903</v>
      </c>
      <c r="BV3" s="49">
        <f t="shared" si="8"/>
        <v>-0.0135672711436442</v>
      </c>
      <c r="BW3" s="49">
        <f t="shared" si="8"/>
        <v>-0.0164855495555273</v>
      </c>
      <c r="BX3" s="49">
        <f t="shared" si="8"/>
        <v>-0.0127894772498335</v>
      </c>
      <c r="BY3" s="49">
        <f t="shared" si="8"/>
        <v>-0.0145168436645179</v>
      </c>
      <c r="BZ3" s="49">
        <f t="shared" si="4"/>
        <v>-0.351982269949306</v>
      </c>
      <c r="CA3" s="49"/>
      <c r="CB3" s="49"/>
      <c r="CC3" s="50"/>
      <c r="CD3" s="49"/>
      <c r="CE3" s="49"/>
      <c r="CF3" s="49">
        <f t="shared" ref="CF3:CS3" si="9">AW3*$CD$9</f>
        <v>0.00287867290052461</v>
      </c>
      <c r="CG3" s="49">
        <f t="shared" si="9"/>
        <v>0.00199246156209244</v>
      </c>
      <c r="CH3" s="49">
        <f t="shared" si="9"/>
        <v>0.00133679360807849</v>
      </c>
      <c r="CI3" s="49">
        <f t="shared" si="9"/>
        <v>0.000620760533910465</v>
      </c>
      <c r="CJ3" s="49">
        <f t="shared" si="9"/>
        <v>0.000819836993993055</v>
      </c>
      <c r="CK3" s="49">
        <f t="shared" si="9"/>
        <v>0.000434527716413849</v>
      </c>
      <c r="CL3" s="49">
        <f t="shared" si="9"/>
        <v>0.000855157011104482</v>
      </c>
      <c r="CM3" s="49">
        <f t="shared" si="9"/>
        <v>0.000792223162433212</v>
      </c>
      <c r="CN3" s="49">
        <f t="shared" si="9"/>
        <v>0.00106322402099725</v>
      </c>
      <c r="CO3" s="49">
        <f t="shared" si="9"/>
        <v>0.000792223162433212</v>
      </c>
      <c r="CP3" s="49">
        <f t="shared" si="9"/>
        <v>0.000433885534284551</v>
      </c>
      <c r="CQ3" s="49">
        <f t="shared" si="9"/>
        <v>0.000548193953299715</v>
      </c>
      <c r="CR3" s="49">
        <f t="shared" si="9"/>
        <v>0.000404345156336812</v>
      </c>
      <c r="CS3" s="49">
        <f t="shared" si="9"/>
        <v>0.000470489915654575</v>
      </c>
      <c r="CT3" s="59">
        <v>2019</v>
      </c>
    </row>
    <row r="4" ht="22.5" customHeight="1" spans="1:98">
      <c r="A4" s="43" t="s">
        <v>242</v>
      </c>
      <c r="B4" s="43">
        <v>5.7631</v>
      </c>
      <c r="C4" s="43">
        <v>7.9458</v>
      </c>
      <c r="D4" s="43">
        <v>3.8949</v>
      </c>
      <c r="E4" s="43">
        <v>2.8061</v>
      </c>
      <c r="F4" s="43">
        <v>7.2182</v>
      </c>
      <c r="G4" s="43">
        <v>6.9865</v>
      </c>
      <c r="H4" s="43">
        <v>3.2473</v>
      </c>
      <c r="I4" s="43">
        <v>2.2274</v>
      </c>
      <c r="J4" s="43">
        <v>2.2793</v>
      </c>
      <c r="K4" s="43">
        <v>2.9757</v>
      </c>
      <c r="L4" s="43">
        <v>2.8277</v>
      </c>
      <c r="M4" s="43">
        <v>2.0242</v>
      </c>
      <c r="N4" s="43">
        <v>2.4247</v>
      </c>
      <c r="O4" s="43">
        <v>3.002</v>
      </c>
      <c r="Q4" s="50"/>
      <c r="R4" s="49">
        <f>(B4-MIN($B$2:$O$8)/(MAX($B$2:$O$8)-MIN($B$2:$O$8)))</f>
        <v>5.73864249219827</v>
      </c>
      <c r="S4" s="49">
        <f>(C4-MIN($B$2:$O$8)/(MAX($B$2:$O$8)-MIN($B$2:$O$8)))</f>
        <v>7.92134249219827</v>
      </c>
      <c r="T4" s="49">
        <f>(D4-MIN($B$2:$O$8)/(MAX($B$2:$O$8)-MIN($B$2:$O$8)))</f>
        <v>3.87044249219827</v>
      </c>
      <c r="U4" s="49">
        <f>(E4-MIN($B$2:$O$8)/(MAX($B$2:$O$8)-MIN($B$2:$O$8)))</f>
        <v>2.78164249219827</v>
      </c>
      <c r="V4" s="49">
        <f>(F4-MIN($B$2:$O$8)/(MAX($B$2:$O$8)-MIN($B$2:$O$8)))</f>
        <v>7.19374249219827</v>
      </c>
      <c r="W4" s="49">
        <f>(G4-MIN($B$2:$O$8)/(MAX($B$2:$O$8)-MIN($B$2:$O$8)))</f>
        <v>6.96204249219827</v>
      </c>
      <c r="X4" s="49">
        <f>(H4-MIN($B$2:$O$8)/(MAX($B$2:$O$8)-MIN($B$2:$O$8)))</f>
        <v>3.22284249219827</v>
      </c>
      <c r="Y4" s="49">
        <f>(I4-MIN($B$2:$O$8)/(MAX($B$2:$O$8)-MIN($B$2:$O$8)))</f>
        <v>2.20294249219827</v>
      </c>
      <c r="Z4" s="49">
        <f>(J4-MIN($B$2:$O$8)/(MAX($B$2:$O$8)-MIN($B$2:$O$8)))</f>
        <v>2.25484249219827</v>
      </c>
      <c r="AA4" s="49">
        <f>(K4-MIN($B$2:$O$8)/(MAX($B$2:$O$8)-MIN($B$2:$O$8)))</f>
        <v>2.95124249219827</v>
      </c>
      <c r="AB4" s="49">
        <f>(L4-MIN($B$2:$O$8)/(MAX($B$2:$O$8)-MIN($B$2:$O$8)))</f>
        <v>2.80324249219827</v>
      </c>
      <c r="AC4" s="49">
        <f>(M4-MIN($B$2:$O$8)/(MAX($B$2:$O$8)-MIN($B$2:$O$8)))</f>
        <v>1.99974249219827</v>
      </c>
      <c r="AD4" s="49">
        <f>(N4-MIN($B$2:$O$8)/(MAX($B$2:$O$8)-MIN($B$2:$O$8)))</f>
        <v>2.40024249219827</v>
      </c>
      <c r="AE4" s="49">
        <f>(O4-MIN($B$2:$O$8)/(MAX($B$2:$O$8)-MIN($B$2:$O$8)))</f>
        <v>2.97754249219827</v>
      </c>
      <c r="AF4" s="50"/>
      <c r="AG4" s="49">
        <f t="shared" ref="AG4:AT4" si="10">R4+0.0001</f>
        <v>5.73874249219827</v>
      </c>
      <c r="AH4" s="49">
        <f t="shared" si="10"/>
        <v>7.92144249219827</v>
      </c>
      <c r="AI4" s="49">
        <f t="shared" si="10"/>
        <v>3.87054249219827</v>
      </c>
      <c r="AJ4" s="49">
        <f t="shared" si="10"/>
        <v>2.78174249219827</v>
      </c>
      <c r="AK4" s="49">
        <f t="shared" si="10"/>
        <v>7.19384249219827</v>
      </c>
      <c r="AL4" s="49">
        <f t="shared" si="10"/>
        <v>6.96214249219827</v>
      </c>
      <c r="AM4" s="49">
        <f t="shared" si="10"/>
        <v>3.22294249219827</v>
      </c>
      <c r="AN4" s="49">
        <f t="shared" si="10"/>
        <v>2.20304249219827</v>
      </c>
      <c r="AO4" s="49">
        <f t="shared" si="10"/>
        <v>2.25494249219827</v>
      </c>
      <c r="AP4" s="49">
        <f t="shared" si="10"/>
        <v>2.95134249219827</v>
      </c>
      <c r="AQ4" s="49">
        <f t="shared" si="10"/>
        <v>2.80334249219827</v>
      </c>
      <c r="AR4" s="49">
        <f t="shared" si="10"/>
        <v>1.99984249219827</v>
      </c>
      <c r="AS4" s="49">
        <f t="shared" si="10"/>
        <v>2.40034249219827</v>
      </c>
      <c r="AT4" s="49">
        <f t="shared" si="10"/>
        <v>2.97764249219827</v>
      </c>
      <c r="AU4" s="49">
        <f t="shared" si="1"/>
        <v>55.2818948907758</v>
      </c>
      <c r="AV4" s="50"/>
      <c r="AW4" s="49">
        <f t="shared" ref="AW4:BJ4" si="11">AG4/$AU$9</f>
        <v>0.0188603276392569</v>
      </c>
      <c r="AX4" s="49">
        <f t="shared" si="11"/>
        <v>0.0260337523388616</v>
      </c>
      <c r="AY4" s="49">
        <f t="shared" si="11"/>
        <v>0.012720504473544</v>
      </c>
      <c r="AZ4" s="49">
        <f t="shared" si="11"/>
        <v>0.00914217267671919</v>
      </c>
      <c r="BA4" s="49">
        <f t="shared" si="11"/>
        <v>0.0236425012226146</v>
      </c>
      <c r="BB4" s="49">
        <f t="shared" si="11"/>
        <v>0.0228810211736393</v>
      </c>
      <c r="BC4" s="49">
        <f t="shared" si="11"/>
        <v>0.0105921726663951</v>
      </c>
      <c r="BD4" s="49">
        <f t="shared" si="11"/>
        <v>0.00724028012453097</v>
      </c>
      <c r="BE4" s="49">
        <f t="shared" si="11"/>
        <v>0.00741084902630835</v>
      </c>
      <c r="BF4" s="49">
        <f t="shared" si="11"/>
        <v>0.00969956161200712</v>
      </c>
      <c r="BG4" s="49">
        <f t="shared" si="11"/>
        <v>0.00921316089017567</v>
      </c>
      <c r="BH4" s="49">
        <f t="shared" si="11"/>
        <v>0.00657246507942185</v>
      </c>
      <c r="BI4" s="49">
        <f t="shared" si="11"/>
        <v>0.00788870487059411</v>
      </c>
      <c r="BJ4" s="49">
        <f t="shared" si="11"/>
        <v>0.00978599633487311</v>
      </c>
      <c r="BK4" s="49"/>
      <c r="BL4" s="49">
        <f t="shared" ref="BL4:BY4" si="12">AW4*LN(AW4)</f>
        <v>-0.0748886016725377</v>
      </c>
      <c r="BM4" s="49">
        <f t="shared" si="12"/>
        <v>-0.0949805375460592</v>
      </c>
      <c r="BN4" s="49">
        <f t="shared" si="12"/>
        <v>-0.055519151383465</v>
      </c>
      <c r="BO4" s="49">
        <f t="shared" si="12"/>
        <v>-0.0429211953151734</v>
      </c>
      <c r="BP4" s="49">
        <f t="shared" si="12"/>
        <v>-0.088534293904793</v>
      </c>
      <c r="BQ4" s="49">
        <f t="shared" si="12"/>
        <v>-0.0864318558122664</v>
      </c>
      <c r="BR4" s="49">
        <f t="shared" si="12"/>
        <v>-0.0481693878751225</v>
      </c>
      <c r="BS4" s="49">
        <f t="shared" si="12"/>
        <v>-0.0356807910468074</v>
      </c>
      <c r="BT4" s="49">
        <f t="shared" si="12"/>
        <v>-0.0363488083972682</v>
      </c>
      <c r="BU4" s="49">
        <f t="shared" si="12"/>
        <v>-0.0449640112905069</v>
      </c>
      <c r="BV4" s="49">
        <f t="shared" si="12"/>
        <v>-0.0431832117293614</v>
      </c>
      <c r="BW4" s="49">
        <f t="shared" si="12"/>
        <v>-0.0330257583808743</v>
      </c>
      <c r="BX4" s="49">
        <f t="shared" si="12"/>
        <v>-0.0381996594475491</v>
      </c>
      <c r="BY4" s="49">
        <f t="shared" si="12"/>
        <v>-0.0452778758364314</v>
      </c>
      <c r="BZ4" s="49">
        <f t="shared" si="4"/>
        <v>-0.768125139638216</v>
      </c>
      <c r="CA4" s="49"/>
      <c r="CB4" s="49"/>
      <c r="CC4" s="50"/>
      <c r="CD4" s="49"/>
      <c r="CE4" s="49"/>
      <c r="CF4" s="49">
        <f t="shared" ref="CF4:CS4" si="13">AW4*$CD$9</f>
        <v>0.00368531787313668</v>
      </c>
      <c r="CG4" s="49">
        <f t="shared" si="13"/>
        <v>0.0050870088067569</v>
      </c>
      <c r="CH4" s="49">
        <f t="shared" si="13"/>
        <v>0.00248559321918089</v>
      </c>
      <c r="CI4" s="49">
        <f t="shared" si="13"/>
        <v>0.00178638531680049</v>
      </c>
      <c r="CJ4" s="49">
        <f t="shared" si="13"/>
        <v>0.00461975708947918</v>
      </c>
      <c r="CK4" s="49">
        <f t="shared" si="13"/>
        <v>0.00447096349012068</v>
      </c>
      <c r="CL4" s="49">
        <f t="shared" si="13"/>
        <v>0.00206971607224707</v>
      </c>
      <c r="CM4" s="49">
        <f t="shared" si="13"/>
        <v>0.00141475451857535</v>
      </c>
      <c r="CN4" s="49">
        <f t="shared" si="13"/>
        <v>0.00144808377108595</v>
      </c>
      <c r="CO4" s="49">
        <f t="shared" si="13"/>
        <v>0.00189529940592955</v>
      </c>
      <c r="CP4" s="49">
        <f t="shared" si="13"/>
        <v>0.00180025645079334</v>
      </c>
      <c r="CQ4" s="49">
        <f t="shared" si="13"/>
        <v>0.00128426310990186</v>
      </c>
      <c r="CR4" s="49">
        <f t="shared" si="13"/>
        <v>0.00154145705268598</v>
      </c>
      <c r="CS4" s="49">
        <f t="shared" si="13"/>
        <v>0.0019121887959301</v>
      </c>
      <c r="CT4" s="59">
        <v>2019</v>
      </c>
    </row>
    <row r="5" ht="22.5" customHeight="1" spans="1:98">
      <c r="A5" s="43" t="s">
        <v>243</v>
      </c>
      <c r="B5" s="44">
        <v>3.768</v>
      </c>
      <c r="C5" s="44">
        <v>3.736</v>
      </c>
      <c r="D5" s="44">
        <v>3.718</v>
      </c>
      <c r="E5" s="44">
        <v>3.352</v>
      </c>
      <c r="F5" s="44">
        <v>3.66</v>
      </c>
      <c r="G5" s="44">
        <v>3.639</v>
      </c>
      <c r="H5" s="44">
        <v>3.573</v>
      </c>
      <c r="I5" s="44">
        <v>3.292</v>
      </c>
      <c r="J5" s="44">
        <v>3.613</v>
      </c>
      <c r="K5" s="44">
        <v>3.278</v>
      </c>
      <c r="L5" s="44">
        <v>3.318</v>
      </c>
      <c r="M5" s="44">
        <v>2.967</v>
      </c>
      <c r="N5" s="44">
        <v>3.495</v>
      </c>
      <c r="O5" s="44">
        <v>3.33</v>
      </c>
      <c r="Q5" s="50"/>
      <c r="R5" s="49">
        <f>(B5-MIN($B$2:$O$8)/(MAX($B$2:$O$8)-MIN($B$2:$O$8)))</f>
        <v>3.74354249219827</v>
      </c>
      <c r="S5" s="49">
        <f>(C5-MIN($B$2:$O$8)/(MAX($B$2:$O$8)-MIN($B$2:$O$8)))</f>
        <v>3.71154249219827</v>
      </c>
      <c r="T5" s="49">
        <f>(D5-MIN($B$2:$O$8)/(MAX($B$2:$O$8)-MIN($B$2:$O$8)))</f>
        <v>3.69354249219827</v>
      </c>
      <c r="U5" s="49">
        <f>(E5-MIN($B$2:$O$8)/(MAX($B$2:$O$8)-MIN($B$2:$O$8)))</f>
        <v>3.32754249219827</v>
      </c>
      <c r="V5" s="49">
        <f>(F5-MIN($B$2:$O$8)/(MAX($B$2:$O$8)-MIN($B$2:$O$8)))</f>
        <v>3.63554249219827</v>
      </c>
      <c r="W5" s="49">
        <f>(G5-MIN($B$2:$O$8)/(MAX($B$2:$O$8)-MIN($B$2:$O$8)))</f>
        <v>3.61454249219827</v>
      </c>
      <c r="X5" s="49">
        <f>(H5-MIN($B$2:$O$8)/(MAX($B$2:$O$8)-MIN($B$2:$O$8)))</f>
        <v>3.54854249219827</v>
      </c>
      <c r="Y5" s="49">
        <f>(I5-MIN($B$2:$O$8)/(MAX($B$2:$O$8)-MIN($B$2:$O$8)))</f>
        <v>3.26754249219827</v>
      </c>
      <c r="Z5" s="49">
        <f>(J5-MIN($B$2:$O$8)/(MAX($B$2:$O$8)-MIN($B$2:$O$8)))</f>
        <v>3.58854249219827</v>
      </c>
      <c r="AA5" s="49">
        <f>(K5-MIN($B$2:$O$8)/(MAX($B$2:$O$8)-MIN($B$2:$O$8)))</f>
        <v>3.25354249219827</v>
      </c>
      <c r="AB5" s="49">
        <f>(L5-MIN($B$2:$O$8)/(MAX($B$2:$O$8)-MIN($B$2:$O$8)))</f>
        <v>3.29354249219827</v>
      </c>
      <c r="AC5" s="49">
        <f>(M5-MIN($B$2:$O$8)/(MAX($B$2:$O$8)-MIN($B$2:$O$8)))</f>
        <v>2.94254249219827</v>
      </c>
      <c r="AD5" s="49">
        <f>(N5-MIN($B$2:$O$8)/(MAX($B$2:$O$8)-MIN($B$2:$O$8)))</f>
        <v>3.47054249219827</v>
      </c>
      <c r="AE5" s="49">
        <f>(O5-MIN($B$2:$O$8)/(MAX($B$2:$O$8)-MIN($B$2:$O$8)))</f>
        <v>3.30554249219827</v>
      </c>
      <c r="AF5" s="50"/>
      <c r="AG5" s="49">
        <f t="shared" ref="AG5:AT5" si="14">R5+0.0001</f>
        <v>3.74364249219827</v>
      </c>
      <c r="AH5" s="49">
        <f t="shared" si="14"/>
        <v>3.71164249219827</v>
      </c>
      <c r="AI5" s="49">
        <f t="shared" si="14"/>
        <v>3.69364249219827</v>
      </c>
      <c r="AJ5" s="49">
        <f t="shared" si="14"/>
        <v>3.32764249219827</v>
      </c>
      <c r="AK5" s="49">
        <f t="shared" si="14"/>
        <v>3.63564249219827</v>
      </c>
      <c r="AL5" s="49">
        <f t="shared" si="14"/>
        <v>3.61464249219827</v>
      </c>
      <c r="AM5" s="49">
        <f t="shared" si="14"/>
        <v>3.54864249219827</v>
      </c>
      <c r="AN5" s="49">
        <f t="shared" si="14"/>
        <v>3.26764249219827</v>
      </c>
      <c r="AO5" s="49">
        <f t="shared" si="14"/>
        <v>3.58864249219827</v>
      </c>
      <c r="AP5" s="49">
        <f t="shared" si="14"/>
        <v>3.25364249219827</v>
      </c>
      <c r="AQ5" s="49">
        <f t="shared" si="14"/>
        <v>3.29364249219827</v>
      </c>
      <c r="AR5" s="49">
        <f t="shared" si="14"/>
        <v>2.94264249219827</v>
      </c>
      <c r="AS5" s="49">
        <f t="shared" si="14"/>
        <v>3.47064249219827</v>
      </c>
      <c r="AT5" s="49">
        <f t="shared" si="14"/>
        <v>3.30564249219827</v>
      </c>
      <c r="AU5" s="49">
        <f t="shared" si="1"/>
        <v>48.3979948907758</v>
      </c>
      <c r="AV5" s="50"/>
      <c r="AW5" s="49">
        <f t="shared" ref="AW5:BJ5" si="15">AG5/$AU$9</f>
        <v>0.0123034487194872</v>
      </c>
      <c r="AX5" s="49">
        <f t="shared" si="15"/>
        <v>0.012198280995848</v>
      </c>
      <c r="AY5" s="49">
        <f t="shared" si="15"/>
        <v>0.0121391241513009</v>
      </c>
      <c r="AZ5" s="49">
        <f t="shared" si="15"/>
        <v>0.0109362683121772</v>
      </c>
      <c r="BA5" s="49">
        <f t="shared" si="15"/>
        <v>0.0119485076522048</v>
      </c>
      <c r="BB5" s="49">
        <f t="shared" si="15"/>
        <v>0.0118794913335666</v>
      </c>
      <c r="BC5" s="49">
        <f t="shared" si="15"/>
        <v>0.0116625829035606</v>
      </c>
      <c r="BD5" s="49">
        <f t="shared" si="15"/>
        <v>0.0107390788303536</v>
      </c>
      <c r="BE5" s="49">
        <f t="shared" si="15"/>
        <v>0.0117940425581097</v>
      </c>
      <c r="BF5" s="49">
        <f t="shared" si="15"/>
        <v>0.0106930679512615</v>
      </c>
      <c r="BG5" s="49">
        <f t="shared" si="15"/>
        <v>0.0108245276058105</v>
      </c>
      <c r="BH5" s="49">
        <f t="shared" si="15"/>
        <v>0.0096709691371427</v>
      </c>
      <c r="BI5" s="49">
        <f t="shared" si="15"/>
        <v>0.01140623657719</v>
      </c>
      <c r="BJ5" s="49">
        <f t="shared" si="15"/>
        <v>0.0108639655021752</v>
      </c>
      <c r="BK5" s="49"/>
      <c r="BL5" s="49">
        <f t="shared" ref="BL5:BY5" si="16">AW5*LN(AW5)</f>
        <v>-0.0541090378076641</v>
      </c>
      <c r="BM5" s="49">
        <f t="shared" si="16"/>
        <v>-0.0537512401941858</v>
      </c>
      <c r="BN5" s="49">
        <f t="shared" si="16"/>
        <v>-0.0535495810792524</v>
      </c>
      <c r="BO5" s="49">
        <f t="shared" si="16"/>
        <v>-0.04938458578421</v>
      </c>
      <c r="BP5" s="49">
        <f t="shared" si="16"/>
        <v>-0.0528978224023257</v>
      </c>
      <c r="BQ5" s="49">
        <f t="shared" si="16"/>
        <v>-0.0526610934934031</v>
      </c>
      <c r="BR5" s="49">
        <f t="shared" si="16"/>
        <v>-0.0519144670442551</v>
      </c>
      <c r="BS5" s="49">
        <f t="shared" si="16"/>
        <v>-0.0486895439889879</v>
      </c>
      <c r="BT5" s="49">
        <f t="shared" si="16"/>
        <v>-0.0523674447672717</v>
      </c>
      <c r="BU5" s="49">
        <f t="shared" si="16"/>
        <v>-0.0485268490030453</v>
      </c>
      <c r="BV5" s="49">
        <f t="shared" si="16"/>
        <v>-0.0489911694565725</v>
      </c>
      <c r="BW5" s="49">
        <f t="shared" si="16"/>
        <v>-0.0448600161721247</v>
      </c>
      <c r="BX5" s="49">
        <f t="shared" si="16"/>
        <v>-0.0510268829775013</v>
      </c>
      <c r="BY5" s="49">
        <f t="shared" si="16"/>
        <v>-0.0491301533817458</v>
      </c>
      <c r="BZ5" s="49">
        <f t="shared" si="4"/>
        <v>-0.711859887552546</v>
      </c>
      <c r="CA5" s="49"/>
      <c r="CB5" s="49"/>
      <c r="CC5" s="50"/>
      <c r="CD5" s="49"/>
      <c r="CE5" s="49"/>
      <c r="CF5" s="49">
        <f t="shared" ref="CF5:CS5" si="17">AW5*$CD$9</f>
        <v>0.00240410030697289</v>
      </c>
      <c r="CG5" s="49">
        <f t="shared" si="17"/>
        <v>0.00238355047883533</v>
      </c>
      <c r="CH5" s="49">
        <f t="shared" si="17"/>
        <v>0.00237199120050795</v>
      </c>
      <c r="CI5" s="49">
        <f t="shared" si="17"/>
        <v>0.00213695254118464</v>
      </c>
      <c r="CJ5" s="49">
        <f t="shared" si="17"/>
        <v>0.00233474463700863</v>
      </c>
      <c r="CK5" s="49">
        <f t="shared" si="17"/>
        <v>0.00232125881229336</v>
      </c>
      <c r="CL5" s="49">
        <f t="shared" si="17"/>
        <v>0.00227887479175965</v>
      </c>
      <c r="CM5" s="49">
        <f t="shared" si="17"/>
        <v>0.00209842161342672</v>
      </c>
      <c r="CN5" s="49">
        <f t="shared" si="17"/>
        <v>0.00230456207693159</v>
      </c>
      <c r="CO5" s="49">
        <f t="shared" si="17"/>
        <v>0.00208943106361654</v>
      </c>
      <c r="CP5" s="49">
        <f t="shared" si="17"/>
        <v>0.00211511834878848</v>
      </c>
      <c r="CQ5" s="49">
        <f t="shared" si="17"/>
        <v>0.00188971242140465</v>
      </c>
      <c r="CR5" s="49">
        <f t="shared" si="17"/>
        <v>0.00222878458567435</v>
      </c>
      <c r="CS5" s="49">
        <f t="shared" si="17"/>
        <v>0.00212282453434007</v>
      </c>
      <c r="CT5" s="59">
        <v>2019</v>
      </c>
    </row>
    <row r="6" ht="22.5" customHeight="1" spans="1:98">
      <c r="A6" s="43" t="s">
        <v>244</v>
      </c>
      <c r="B6" s="43">
        <v>2.014</v>
      </c>
      <c r="C6" s="43">
        <v>2.402</v>
      </c>
      <c r="D6" s="43">
        <v>2.245</v>
      </c>
      <c r="E6" s="43">
        <v>2.36</v>
      </c>
      <c r="F6" s="43">
        <v>2.288</v>
      </c>
      <c r="G6" s="43">
        <v>2.482</v>
      </c>
      <c r="H6" s="43">
        <v>2.09</v>
      </c>
      <c r="I6" s="43">
        <v>2.103</v>
      </c>
      <c r="J6" s="43">
        <v>2.154</v>
      </c>
      <c r="K6" s="43">
        <v>1.998</v>
      </c>
      <c r="L6" s="43">
        <v>1.874</v>
      </c>
      <c r="M6" s="43">
        <v>1.959</v>
      </c>
      <c r="N6" s="43">
        <v>2.02</v>
      </c>
      <c r="O6" s="43">
        <v>2.029</v>
      </c>
      <c r="Q6" s="50"/>
      <c r="R6" s="49">
        <f>(B6-MIN($B$2:$O$8)/(MAX($B$2:$O$8)-MIN($B$2:$O$8)))</f>
        <v>1.98954249219827</v>
      </c>
      <c r="S6" s="49">
        <f>(C6-MIN($B$2:$O$8)/(MAX($B$2:$O$8)-MIN($B$2:$O$8)))</f>
        <v>2.37754249219827</v>
      </c>
      <c r="T6" s="49">
        <f>(D6-MIN($B$2:$O$8)/(MAX($B$2:$O$8)-MIN($B$2:$O$8)))</f>
        <v>2.22054249219827</v>
      </c>
      <c r="U6" s="49">
        <f>(E6-MIN($B$2:$O$8)/(MAX($B$2:$O$8)-MIN($B$2:$O$8)))</f>
        <v>2.33554249219827</v>
      </c>
      <c r="V6" s="49">
        <f>(F6-MIN($B$2:$O$8)/(MAX($B$2:$O$8)-MIN($B$2:$O$8)))</f>
        <v>2.26354249219827</v>
      </c>
      <c r="W6" s="49">
        <f>(G6-MIN($B$2:$O$8)/(MAX($B$2:$O$8)-MIN($B$2:$O$8)))</f>
        <v>2.45754249219827</v>
      </c>
      <c r="X6" s="49">
        <f>(H6-MIN($B$2:$O$8)/(MAX($B$2:$O$8)-MIN($B$2:$O$8)))</f>
        <v>2.06554249219827</v>
      </c>
      <c r="Y6" s="49">
        <f>(I6-MIN($B$2:$O$8)/(MAX($B$2:$O$8)-MIN($B$2:$O$8)))</f>
        <v>2.07854249219827</v>
      </c>
      <c r="Z6" s="49">
        <f>(J6-MIN($B$2:$O$8)/(MAX($B$2:$O$8)-MIN($B$2:$O$8)))</f>
        <v>2.12954249219827</v>
      </c>
      <c r="AA6" s="49">
        <f>(K6-MIN($B$2:$O$8)/(MAX($B$2:$O$8)-MIN($B$2:$O$8)))</f>
        <v>1.97354249219827</v>
      </c>
      <c r="AB6" s="49">
        <f>(L6-MIN($B$2:$O$8)/(MAX($B$2:$O$8)-MIN($B$2:$O$8)))</f>
        <v>1.84954249219827</v>
      </c>
      <c r="AC6" s="49">
        <f>(M6-MIN($B$2:$O$8)/(MAX($B$2:$O$8)-MIN($B$2:$O$8)))</f>
        <v>1.93454249219827</v>
      </c>
      <c r="AD6" s="49">
        <f>(N6-MIN($B$2:$O$8)/(MAX($B$2:$O$8)-MIN($B$2:$O$8)))</f>
        <v>1.99554249219827</v>
      </c>
      <c r="AE6" s="49">
        <f>(O6-MIN($B$2:$O$8)/(MAX($B$2:$O$8)-MIN($B$2:$O$8)))</f>
        <v>2.00454249219827</v>
      </c>
      <c r="AF6" s="50"/>
      <c r="AG6" s="49">
        <f t="shared" ref="AG6:AT6" si="18">R6+0.0001</f>
        <v>1.98964249219827</v>
      </c>
      <c r="AH6" s="49">
        <f t="shared" si="18"/>
        <v>2.37764249219827</v>
      </c>
      <c r="AI6" s="49">
        <f t="shared" si="18"/>
        <v>2.22064249219827</v>
      </c>
      <c r="AJ6" s="49">
        <f t="shared" si="18"/>
        <v>2.33564249219827</v>
      </c>
      <c r="AK6" s="49">
        <f t="shared" si="18"/>
        <v>2.26364249219827</v>
      </c>
      <c r="AL6" s="49">
        <f t="shared" si="18"/>
        <v>2.45764249219827</v>
      </c>
      <c r="AM6" s="49">
        <f t="shared" si="18"/>
        <v>2.06564249219827</v>
      </c>
      <c r="AN6" s="49">
        <f t="shared" si="18"/>
        <v>2.07864249219827</v>
      </c>
      <c r="AO6" s="49">
        <f t="shared" si="18"/>
        <v>2.12964249219827</v>
      </c>
      <c r="AP6" s="49">
        <f t="shared" si="18"/>
        <v>1.97364249219827</v>
      </c>
      <c r="AQ6" s="49">
        <f t="shared" si="18"/>
        <v>1.84964249219827</v>
      </c>
      <c r="AR6" s="49">
        <f t="shared" si="18"/>
        <v>1.93464249219827</v>
      </c>
      <c r="AS6" s="49">
        <f t="shared" si="18"/>
        <v>1.99564249219827</v>
      </c>
      <c r="AT6" s="49">
        <f t="shared" si="18"/>
        <v>2.00464249219827</v>
      </c>
      <c r="AU6" s="49">
        <f t="shared" si="1"/>
        <v>29.6769948907758</v>
      </c>
      <c r="AV6" s="50"/>
      <c r="AW6" s="49">
        <f t="shared" ref="AW6:BJ6" si="19">AG6/$AU$9</f>
        <v>0.00653894286751185</v>
      </c>
      <c r="AX6" s="49">
        <f t="shared" si="19"/>
        <v>0.00781410151663752</v>
      </c>
      <c r="AY6" s="49">
        <f t="shared" si="19"/>
        <v>0.00729812237253255</v>
      </c>
      <c r="AZ6" s="49">
        <f t="shared" si="19"/>
        <v>0.00767606887936103</v>
      </c>
      <c r="BA6" s="49">
        <f t="shared" si="19"/>
        <v>0.00743944150117276</v>
      </c>
      <c r="BB6" s="49">
        <f t="shared" si="19"/>
        <v>0.0080770208257356</v>
      </c>
      <c r="BC6" s="49">
        <f t="shared" si="19"/>
        <v>0.00678871621115502</v>
      </c>
      <c r="BD6" s="49">
        <f t="shared" si="19"/>
        <v>0.00683144059888346</v>
      </c>
      <c r="BE6" s="49">
        <f t="shared" si="19"/>
        <v>0.00699905165843348</v>
      </c>
      <c r="BF6" s="49">
        <f t="shared" si="19"/>
        <v>0.00648635900569223</v>
      </c>
      <c r="BG6" s="49">
        <f t="shared" si="19"/>
        <v>0.00607883407659021</v>
      </c>
      <c r="BH6" s="49">
        <f t="shared" si="19"/>
        <v>0.00635818584250692</v>
      </c>
      <c r="BI6" s="49">
        <f t="shared" si="19"/>
        <v>0.0065586618156942</v>
      </c>
      <c r="BJ6" s="49">
        <f t="shared" si="19"/>
        <v>0.00658824023796774</v>
      </c>
      <c r="BK6" s="49"/>
      <c r="BL6" s="49">
        <f t="shared" ref="BL6:BY6" si="20">AW6*LN(AW6)</f>
        <v>-0.0328907503252835</v>
      </c>
      <c r="BM6" s="49">
        <f t="shared" si="20"/>
        <v>-0.0379126553632884</v>
      </c>
      <c r="BN6" s="49">
        <f t="shared" si="20"/>
        <v>-0.0359077704774457</v>
      </c>
      <c r="BO6" s="49">
        <f t="shared" si="20"/>
        <v>-0.0373797513747943</v>
      </c>
      <c r="BP6" s="49">
        <f t="shared" si="20"/>
        <v>-0.0364604014998779</v>
      </c>
      <c r="BQ6" s="49">
        <f t="shared" si="20"/>
        <v>-0.0389210002048237</v>
      </c>
      <c r="BR6" s="49">
        <f t="shared" si="20"/>
        <v>-0.0338926210538792</v>
      </c>
      <c r="BS6" s="49">
        <f t="shared" si="20"/>
        <v>-0.0340630637304408</v>
      </c>
      <c r="BT6" s="49">
        <f t="shared" si="20"/>
        <v>-0.0347291586628286</v>
      </c>
      <c r="BU6" s="49">
        <f t="shared" si="20"/>
        <v>-0.0326786264266139</v>
      </c>
      <c r="BV6" s="49">
        <f t="shared" si="20"/>
        <v>-0.0310199399399174</v>
      </c>
      <c r="BW6" s="49">
        <f t="shared" si="20"/>
        <v>-0.0321597814799398</v>
      </c>
      <c r="BX6" s="49">
        <f t="shared" si="20"/>
        <v>-0.0329701875849405</v>
      </c>
      <c r="BY6" s="49">
        <f t="shared" si="20"/>
        <v>-0.0330892323685588</v>
      </c>
      <c r="BZ6" s="49">
        <f t="shared" si="4"/>
        <v>-0.484074940492633</v>
      </c>
      <c r="CA6" s="49"/>
      <c r="CB6" s="49"/>
      <c r="CC6" s="50"/>
      <c r="CD6" s="49"/>
      <c r="CE6" s="49"/>
      <c r="CF6" s="49">
        <f t="shared" ref="CF6:CS6" si="21">AW6*$CD$9</f>
        <v>0.00127771285218301</v>
      </c>
      <c r="CG6" s="49">
        <f t="shared" si="21"/>
        <v>0.0015268795183509</v>
      </c>
      <c r="CH6" s="49">
        <f t="shared" si="21"/>
        <v>0.00142605692405101</v>
      </c>
      <c r="CI6" s="49">
        <f t="shared" si="21"/>
        <v>0.00149990786892035</v>
      </c>
      <c r="CJ6" s="49">
        <f t="shared" si="21"/>
        <v>0.00145367075561085</v>
      </c>
      <c r="CK6" s="49">
        <f t="shared" si="21"/>
        <v>0.00157825408869479</v>
      </c>
      <c r="CL6" s="49">
        <f t="shared" si="21"/>
        <v>0.00132651869400971</v>
      </c>
      <c r="CM6" s="49">
        <f t="shared" si="21"/>
        <v>0.00133486706169059</v>
      </c>
      <c r="CN6" s="49">
        <f t="shared" si="21"/>
        <v>0.00136761835028483</v>
      </c>
      <c r="CO6" s="49">
        <f t="shared" si="21"/>
        <v>0.00126743793811423</v>
      </c>
      <c r="CP6" s="49">
        <f t="shared" si="21"/>
        <v>0.0011878073540812</v>
      </c>
      <c r="CQ6" s="49">
        <f t="shared" si="21"/>
        <v>0.00124239283507158</v>
      </c>
      <c r="CR6" s="49">
        <f t="shared" si="21"/>
        <v>0.0012815659449588</v>
      </c>
      <c r="CS6" s="49">
        <f t="shared" si="21"/>
        <v>0.00128734558412249</v>
      </c>
      <c r="CT6" s="59">
        <v>2019</v>
      </c>
    </row>
    <row r="7" ht="22.5" customHeight="1" spans="1:98">
      <c r="A7" s="43" t="s">
        <v>245</v>
      </c>
      <c r="B7" s="43">
        <v>3.709</v>
      </c>
      <c r="C7" s="43">
        <v>2.215</v>
      </c>
      <c r="D7" s="43">
        <v>1.528</v>
      </c>
      <c r="E7" s="43">
        <v>0.846</v>
      </c>
      <c r="F7" s="43">
        <v>0.781</v>
      </c>
      <c r="G7" s="43">
        <v>0.474</v>
      </c>
      <c r="H7" s="43">
        <v>0.574</v>
      </c>
      <c r="I7" s="43">
        <v>0.627</v>
      </c>
      <c r="J7" s="43">
        <v>1.111</v>
      </c>
      <c r="K7" s="43">
        <v>0.94</v>
      </c>
      <c r="L7" s="43">
        <v>0.362</v>
      </c>
      <c r="M7" s="43">
        <v>0.46</v>
      </c>
      <c r="N7" s="43">
        <v>0.344</v>
      </c>
      <c r="O7" s="43">
        <v>0.337</v>
      </c>
      <c r="Q7" s="50"/>
      <c r="R7" s="49">
        <f>(B7-MIN($B$2:$O$8)/(MAX($B$2:$O$8)-MIN($B$2:$O$8)))</f>
        <v>3.68454249219827</v>
      </c>
      <c r="S7" s="49">
        <f>(C7-MIN($B$2:$O$8)/(MAX($B$2:$O$8)-MIN($B$2:$O$8)))</f>
        <v>2.19054249219827</v>
      </c>
      <c r="T7" s="49">
        <f>(D7-MIN($B$2:$O$8)/(MAX($B$2:$O$8)-MIN($B$2:$O$8)))</f>
        <v>1.50354249219827</v>
      </c>
      <c r="U7" s="49">
        <f>(E7-MIN($B$2:$O$8)/(MAX($B$2:$O$8)-MIN($B$2:$O$8)))</f>
        <v>0.821542492198273</v>
      </c>
      <c r="V7" s="49">
        <f>(F7-MIN($B$2:$O$8)/(MAX($B$2:$O$8)-MIN($B$2:$O$8)))</f>
        <v>0.756542492198273</v>
      </c>
      <c r="W7" s="49">
        <f>(G7-MIN($B$2:$O$8)/(MAX($B$2:$O$8)-MIN($B$2:$O$8)))</f>
        <v>0.449542492198273</v>
      </c>
      <c r="X7" s="49">
        <f>(H7-MIN($B$2:$O$8)/(MAX($B$2:$O$8)-MIN($B$2:$O$8)))</f>
        <v>0.549542492198273</v>
      </c>
      <c r="Y7" s="49">
        <f>(I7-MIN($B$2:$O$8)/(MAX($B$2:$O$8)-MIN($B$2:$O$8)))</f>
        <v>0.602542492198273</v>
      </c>
      <c r="Z7" s="49">
        <f>(J7-MIN($B$2:$O$8)/(MAX($B$2:$O$8)-MIN($B$2:$O$8)))</f>
        <v>1.08654249219827</v>
      </c>
      <c r="AA7" s="49">
        <f>(K7-MIN($B$2:$O$8)/(MAX($B$2:$O$8)-MIN($B$2:$O$8)))</f>
        <v>0.915542492198273</v>
      </c>
      <c r="AB7" s="49">
        <f>(L7-MIN($B$2:$O$8)/(MAX($B$2:$O$8)-MIN($B$2:$O$8)))</f>
        <v>0.337542492198273</v>
      </c>
      <c r="AC7" s="49">
        <f>(M7-MIN($B$2:$O$8)/(MAX($B$2:$O$8)-MIN($B$2:$O$8)))</f>
        <v>0.435542492198273</v>
      </c>
      <c r="AD7" s="49">
        <f>(N7-MIN($B$2:$O$8)/(MAX($B$2:$O$8)-MIN($B$2:$O$8)))</f>
        <v>0.319542492198273</v>
      </c>
      <c r="AE7" s="49">
        <f>(O7-MIN($B$2:$O$8)/(MAX($B$2:$O$8)-MIN($B$2:$O$8)))</f>
        <v>0.312542492198273</v>
      </c>
      <c r="AF7" s="50"/>
      <c r="AG7" s="49">
        <f t="shared" ref="AG7:AT7" si="22">R7+0.0001</f>
        <v>3.68464249219827</v>
      </c>
      <c r="AH7" s="49">
        <f t="shared" si="22"/>
        <v>2.19064249219827</v>
      </c>
      <c r="AI7" s="49">
        <f t="shared" si="22"/>
        <v>1.50364249219827</v>
      </c>
      <c r="AJ7" s="49">
        <f t="shared" si="22"/>
        <v>0.821642492198273</v>
      </c>
      <c r="AK7" s="49">
        <f t="shared" si="22"/>
        <v>0.756642492198273</v>
      </c>
      <c r="AL7" s="49">
        <f t="shared" si="22"/>
        <v>0.449642492198273</v>
      </c>
      <c r="AM7" s="49">
        <f t="shared" si="22"/>
        <v>0.549642492198273</v>
      </c>
      <c r="AN7" s="49">
        <f t="shared" si="22"/>
        <v>0.602642492198273</v>
      </c>
      <c r="AO7" s="49">
        <f t="shared" si="22"/>
        <v>1.08664249219827</v>
      </c>
      <c r="AP7" s="49">
        <f t="shared" si="22"/>
        <v>0.915642492198273</v>
      </c>
      <c r="AQ7" s="49">
        <f t="shared" si="22"/>
        <v>0.337642492198273</v>
      </c>
      <c r="AR7" s="49">
        <f t="shared" si="22"/>
        <v>0.435642492198273</v>
      </c>
      <c r="AS7" s="49">
        <f t="shared" si="22"/>
        <v>0.319642492198273</v>
      </c>
      <c r="AT7" s="49">
        <f t="shared" si="22"/>
        <v>0.312642492198273</v>
      </c>
      <c r="AU7" s="49">
        <f t="shared" si="1"/>
        <v>13.9669948907758</v>
      </c>
      <c r="AV7" s="50"/>
      <c r="AW7" s="49">
        <f t="shared" ref="AW7:BJ7" si="23">AG7/$AU$9</f>
        <v>0.0121095457290274</v>
      </c>
      <c r="AX7" s="49">
        <f t="shared" si="23"/>
        <v>0.00719952763162077</v>
      </c>
      <c r="AY7" s="49">
        <f t="shared" si="23"/>
        <v>0.00494170806474102</v>
      </c>
      <c r="AZ7" s="49">
        <f t="shared" si="23"/>
        <v>0.00270032095467991</v>
      </c>
      <c r="BA7" s="49">
        <f t="shared" si="23"/>
        <v>0.00248669901603772</v>
      </c>
      <c r="BB7" s="49">
        <f t="shared" si="23"/>
        <v>0.00147774616737385</v>
      </c>
      <c r="BC7" s="49">
        <f t="shared" si="23"/>
        <v>0.00180639530374644</v>
      </c>
      <c r="BD7" s="49">
        <f t="shared" si="23"/>
        <v>0.00198057934602392</v>
      </c>
      <c r="BE7" s="49">
        <f t="shared" si="23"/>
        <v>0.00357124116606729</v>
      </c>
      <c r="BF7" s="49">
        <f t="shared" si="23"/>
        <v>0.00300925114287015</v>
      </c>
      <c r="BG7" s="49">
        <f t="shared" si="23"/>
        <v>0.00110965913463654</v>
      </c>
      <c r="BH7" s="49">
        <f t="shared" si="23"/>
        <v>0.00143173528828168</v>
      </c>
      <c r="BI7" s="49">
        <f t="shared" si="23"/>
        <v>0.00105050229008947</v>
      </c>
      <c r="BJ7" s="49">
        <f t="shared" si="23"/>
        <v>0.00102749685054339</v>
      </c>
      <c r="BK7" s="49"/>
      <c r="BL7" s="49">
        <f t="shared" ref="BL7:BY7" si="24">AW7*LN(AW7)</f>
        <v>-0.0534486435022459</v>
      </c>
      <c r="BM7" s="49">
        <f t="shared" si="24"/>
        <v>-0.035520596462486</v>
      </c>
      <c r="BN7" s="49">
        <f t="shared" si="24"/>
        <v>-0.0262406884718765</v>
      </c>
      <c r="BO7" s="49">
        <f t="shared" si="24"/>
        <v>-0.0159707367799482</v>
      </c>
      <c r="BP7" s="49">
        <f t="shared" si="24"/>
        <v>-0.0149122345317273</v>
      </c>
      <c r="BQ7" s="49">
        <f t="shared" si="24"/>
        <v>-0.00963082231163075</v>
      </c>
      <c r="BR7" s="49">
        <f t="shared" si="24"/>
        <v>-0.0114099549728978</v>
      </c>
      <c r="BS7" s="49">
        <f t="shared" si="24"/>
        <v>-0.0123278505002063</v>
      </c>
      <c r="BT7" s="49">
        <f t="shared" si="24"/>
        <v>-0.0201233799934103</v>
      </c>
      <c r="BU7" s="49">
        <f t="shared" si="24"/>
        <v>-0.0174719047905271</v>
      </c>
      <c r="BV7" s="49">
        <f t="shared" si="24"/>
        <v>-0.00754979051388157</v>
      </c>
      <c r="BW7" s="49">
        <f t="shared" si="24"/>
        <v>-0.00937624553142023</v>
      </c>
      <c r="BX7" s="49">
        <f t="shared" si="24"/>
        <v>-0.00720485615054358</v>
      </c>
      <c r="BY7" s="49">
        <f t="shared" si="24"/>
        <v>-0.00706982532262953</v>
      </c>
      <c r="BZ7" s="49">
        <f t="shared" si="4"/>
        <v>-0.248257529835431</v>
      </c>
      <c r="CA7" s="49"/>
      <c r="CB7" s="49"/>
      <c r="CC7" s="50"/>
      <c r="CD7" s="49"/>
      <c r="CE7" s="49"/>
      <c r="CF7" s="49">
        <f t="shared" ref="CF7:CS7" si="25">AW7*$CD$9</f>
        <v>0.00236621156134427</v>
      </c>
      <c r="CG7" s="49">
        <f t="shared" si="25"/>
        <v>0.00140679146017204</v>
      </c>
      <c r="CH7" s="49">
        <f t="shared" si="25"/>
        <v>0.000965612337343854</v>
      </c>
      <c r="CI7" s="49">
        <f t="shared" si="25"/>
        <v>0.000527644125162157</v>
      </c>
      <c r="CJ7" s="49">
        <f t="shared" si="25"/>
        <v>0.000485902286757744</v>
      </c>
      <c r="CK7" s="49">
        <f t="shared" si="25"/>
        <v>0.00028875237306305</v>
      </c>
      <c r="CL7" s="49">
        <f t="shared" si="25"/>
        <v>0.000352970585992918</v>
      </c>
      <c r="CM7" s="49">
        <f t="shared" si="25"/>
        <v>0.000387006238845748</v>
      </c>
      <c r="CN7" s="49">
        <f t="shared" si="25"/>
        <v>0.000697822389426307</v>
      </c>
      <c r="CO7" s="49">
        <f t="shared" si="25"/>
        <v>0.000588009245316233</v>
      </c>
      <c r="CP7" s="49">
        <f t="shared" si="25"/>
        <v>0.000216827974581598</v>
      </c>
      <c r="CQ7" s="49">
        <f t="shared" si="25"/>
        <v>0.000279761823252869</v>
      </c>
      <c r="CR7" s="49">
        <f t="shared" si="25"/>
        <v>0.000205268696254222</v>
      </c>
      <c r="CS7" s="49">
        <f t="shared" si="25"/>
        <v>0.000200773421349131</v>
      </c>
      <c r="CT7" s="59">
        <v>2019</v>
      </c>
    </row>
    <row r="8" ht="22.5" customHeight="1" spans="1:98">
      <c r="A8" s="43" t="s">
        <v>246</v>
      </c>
      <c r="B8" s="43">
        <v>7.892</v>
      </c>
      <c r="C8" s="43">
        <v>4.989</v>
      </c>
      <c r="D8" s="43">
        <v>4.957</v>
      </c>
      <c r="E8" s="43">
        <v>2.937</v>
      </c>
      <c r="F8" s="43">
        <v>2.005</v>
      </c>
      <c r="G8" s="43">
        <v>1.395</v>
      </c>
      <c r="H8" s="43">
        <v>2.251</v>
      </c>
      <c r="I8" s="43">
        <v>2.93</v>
      </c>
      <c r="J8" s="43">
        <v>4.19</v>
      </c>
      <c r="K8" s="43">
        <v>4.787</v>
      </c>
      <c r="L8" s="43">
        <v>2.201</v>
      </c>
      <c r="M8" s="43">
        <v>3.903</v>
      </c>
      <c r="N8" s="43">
        <v>1.894</v>
      </c>
      <c r="O8" s="43">
        <v>2.901</v>
      </c>
      <c r="Q8" s="50"/>
      <c r="R8" s="49">
        <f>(B8-MIN($B$2:$O$8)/(MAX($B$2:$O$8)-MIN($B$2:$O$8)))</f>
        <v>7.86754249219827</v>
      </c>
      <c r="S8" s="49">
        <f>(C8-MIN($B$2:$O$8)/(MAX($B$2:$O$8)-MIN($B$2:$O$8)))</f>
        <v>4.96454249219827</v>
      </c>
      <c r="T8" s="49">
        <f>(D8-MIN($B$2:$O$8)/(MAX($B$2:$O$8)-MIN($B$2:$O$8)))</f>
        <v>4.93254249219827</v>
      </c>
      <c r="U8" s="49">
        <f>(E8-MIN($B$2:$O$8)/(MAX($B$2:$O$8)-MIN($B$2:$O$8)))</f>
        <v>2.91254249219827</v>
      </c>
      <c r="V8" s="49">
        <f>(F8-MIN($B$2:$O$8)/(MAX($B$2:$O$8)-MIN($B$2:$O$8)))</f>
        <v>1.98054249219827</v>
      </c>
      <c r="W8" s="49">
        <f>(G8-MIN($B$2:$O$8)/(MAX($B$2:$O$8)-MIN($B$2:$O$8)))</f>
        <v>1.37054249219827</v>
      </c>
      <c r="X8" s="49">
        <f>(H8-MIN($B$2:$O$8)/(MAX($B$2:$O$8)-MIN($B$2:$O$8)))</f>
        <v>2.22654249219827</v>
      </c>
      <c r="Y8" s="49">
        <f>(I8-MIN($B$2:$O$8)/(MAX($B$2:$O$8)-MIN($B$2:$O$8)))</f>
        <v>2.90554249219827</v>
      </c>
      <c r="Z8" s="49">
        <f>(J8-MIN($B$2:$O$8)/(MAX($B$2:$O$8)-MIN($B$2:$O$8)))</f>
        <v>4.16554249219827</v>
      </c>
      <c r="AA8" s="49">
        <f>(K8-MIN($B$2:$O$8)/(MAX($B$2:$O$8)-MIN($B$2:$O$8)))</f>
        <v>4.76254249219827</v>
      </c>
      <c r="AB8" s="49">
        <f>(L8-MIN($B$2:$O$8)/(MAX($B$2:$O$8)-MIN($B$2:$O$8)))</f>
        <v>2.17654249219827</v>
      </c>
      <c r="AC8" s="49">
        <f>(M8-MIN($B$2:$O$8)/(MAX($B$2:$O$8)-MIN($B$2:$O$8)))</f>
        <v>3.87854249219827</v>
      </c>
      <c r="AD8" s="49">
        <f>(N8-MIN($B$2:$O$8)/(MAX($B$2:$O$8)-MIN($B$2:$O$8)))</f>
        <v>1.86954249219827</v>
      </c>
      <c r="AE8" s="49">
        <f>(O8-MIN($B$2:$O$8)/(MAX($B$2:$O$8)-MIN($B$2:$O$8)))</f>
        <v>2.87654249219827</v>
      </c>
      <c r="AF8" s="50"/>
      <c r="AG8" s="49">
        <f t="shared" ref="AG8:AT8" si="26">R8+0.0001</f>
        <v>7.86764249219827</v>
      </c>
      <c r="AH8" s="49">
        <f t="shared" si="26"/>
        <v>4.96464249219827</v>
      </c>
      <c r="AI8" s="49">
        <f t="shared" si="26"/>
        <v>4.93264249219827</v>
      </c>
      <c r="AJ8" s="49">
        <f t="shared" si="26"/>
        <v>2.91264249219827</v>
      </c>
      <c r="AK8" s="49">
        <f t="shared" si="26"/>
        <v>1.98064249219827</v>
      </c>
      <c r="AL8" s="49">
        <f t="shared" si="26"/>
        <v>1.37064249219827</v>
      </c>
      <c r="AM8" s="49">
        <f t="shared" si="26"/>
        <v>2.22664249219827</v>
      </c>
      <c r="AN8" s="49">
        <f t="shared" si="26"/>
        <v>2.90564249219827</v>
      </c>
      <c r="AO8" s="49">
        <f t="shared" si="26"/>
        <v>4.16564249219827</v>
      </c>
      <c r="AP8" s="49">
        <f t="shared" si="26"/>
        <v>4.76264249219827</v>
      </c>
      <c r="AQ8" s="49">
        <f t="shared" si="26"/>
        <v>2.17664249219827</v>
      </c>
      <c r="AR8" s="49">
        <f t="shared" si="26"/>
        <v>3.87864249219827</v>
      </c>
      <c r="AS8" s="49">
        <f t="shared" si="26"/>
        <v>1.86964249219827</v>
      </c>
      <c r="AT8" s="49">
        <f t="shared" si="26"/>
        <v>2.87664249219827</v>
      </c>
      <c r="AU8" s="49">
        <f t="shared" si="1"/>
        <v>48.8909948907758</v>
      </c>
      <c r="AV8" s="50"/>
      <c r="AW8" s="49">
        <f t="shared" ref="AW8:BJ8" si="27">AG8/$AU$9</f>
        <v>0.0258569391034931</v>
      </c>
      <c r="AX8" s="49">
        <f t="shared" si="27"/>
        <v>0.0163162546745966</v>
      </c>
      <c r="AY8" s="49">
        <f t="shared" si="27"/>
        <v>0.0162110869509574</v>
      </c>
      <c r="AZ8" s="49">
        <f t="shared" si="27"/>
        <v>0.00957237439623092</v>
      </c>
      <c r="BA8" s="49">
        <f t="shared" si="27"/>
        <v>0.00650936444523831</v>
      </c>
      <c r="BB8" s="49">
        <f t="shared" si="27"/>
        <v>0.00450460471336547</v>
      </c>
      <c r="BC8" s="49">
        <f t="shared" si="27"/>
        <v>0.0073178413207149</v>
      </c>
      <c r="BD8" s="49">
        <f t="shared" si="27"/>
        <v>0.00954936895668484</v>
      </c>
      <c r="BE8" s="49">
        <f t="shared" si="27"/>
        <v>0.0136903480749796</v>
      </c>
      <c r="BF8" s="49">
        <f t="shared" si="27"/>
        <v>0.015652383419124</v>
      </c>
      <c r="BG8" s="49">
        <f t="shared" si="27"/>
        <v>0.0071535167525286</v>
      </c>
      <c r="BH8" s="49">
        <f t="shared" si="27"/>
        <v>0.0127471250535902</v>
      </c>
      <c r="BI8" s="49">
        <f t="shared" si="27"/>
        <v>0.00614456390386473</v>
      </c>
      <c r="BJ8" s="49">
        <f t="shared" si="27"/>
        <v>0.00945406070713679</v>
      </c>
      <c r="BK8" s="49"/>
      <c r="BL8" s="49">
        <f t="shared" ref="BL8:BY8" si="28">AW8*LN(AW8)</f>
        <v>-0.0945116704011834</v>
      </c>
      <c r="BM8" s="49">
        <f t="shared" si="28"/>
        <v>-0.0671510708471</v>
      </c>
      <c r="BN8" s="49">
        <f t="shared" si="28"/>
        <v>-0.0668230713122606</v>
      </c>
      <c r="BO8" s="49">
        <f t="shared" si="28"/>
        <v>-0.0445007624107285</v>
      </c>
      <c r="BP8" s="49">
        <f t="shared" si="28"/>
        <v>-0.0327714828829668</v>
      </c>
      <c r="BQ8" s="49">
        <f t="shared" si="28"/>
        <v>-0.0243368257891993</v>
      </c>
      <c r="BR8" s="49">
        <f t="shared" si="28"/>
        <v>-0.0359850448633926</v>
      </c>
      <c r="BS8" s="49">
        <f t="shared" si="28"/>
        <v>-0.0444167907937598</v>
      </c>
      <c r="BT8" s="49">
        <f t="shared" si="28"/>
        <v>-0.0587461627087777</v>
      </c>
      <c r="BU8" s="49">
        <f t="shared" si="28"/>
        <v>-0.0650690252156828</v>
      </c>
      <c r="BV8" s="49">
        <f t="shared" si="28"/>
        <v>-0.0353394542955145</v>
      </c>
      <c r="BW8" s="49">
        <f t="shared" si="28"/>
        <v>-0.0556086895560724</v>
      </c>
      <c r="BX8" s="49">
        <f t="shared" si="28"/>
        <v>-0.0312892715418185</v>
      </c>
      <c r="BY8" s="49">
        <f t="shared" si="28"/>
        <v>-0.0440683164627593</v>
      </c>
      <c r="BZ8" s="49">
        <f t="shared" si="4"/>
        <v>-0.700617639081216</v>
      </c>
      <c r="CA8" s="49"/>
      <c r="CB8" s="49"/>
      <c r="CC8" s="50"/>
      <c r="CD8" s="49"/>
      <c r="CE8" s="49"/>
      <c r="CF8" s="49">
        <f t="shared" ref="CF8:CS8" si="29">AW8*$CD$9</f>
        <v>0.00505245940820063</v>
      </c>
      <c r="CG8" s="49">
        <f t="shared" si="29"/>
        <v>0.00318820468684657</v>
      </c>
      <c r="CH8" s="49">
        <f t="shared" si="29"/>
        <v>0.00316765485870901</v>
      </c>
      <c r="CI8" s="49">
        <f t="shared" si="29"/>
        <v>0.00187044695752569</v>
      </c>
      <c r="CJ8" s="49">
        <f t="shared" si="29"/>
        <v>0.00127193321301932</v>
      </c>
      <c r="CK8" s="49">
        <f t="shared" si="29"/>
        <v>0.000880202114147131</v>
      </c>
      <c r="CL8" s="49">
        <f t="shared" si="29"/>
        <v>0.0014299100168268</v>
      </c>
      <c r="CM8" s="49">
        <f t="shared" si="29"/>
        <v>0.0018659516826206</v>
      </c>
      <c r="CN8" s="49">
        <f t="shared" si="29"/>
        <v>0.00267510116553693</v>
      </c>
      <c r="CO8" s="49">
        <f t="shared" si="29"/>
        <v>0.00305848389672824</v>
      </c>
      <c r="CP8" s="49">
        <f t="shared" si="29"/>
        <v>0.00139780091036186</v>
      </c>
      <c r="CQ8" s="49">
        <f t="shared" si="29"/>
        <v>0.00249079489442821</v>
      </c>
      <c r="CR8" s="49">
        <f t="shared" si="29"/>
        <v>0.00120065099666717</v>
      </c>
      <c r="CS8" s="49">
        <f t="shared" si="29"/>
        <v>0.00184732840087094</v>
      </c>
      <c r="CT8" s="59">
        <v>2019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304.275864235431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-4.34673621153974</v>
      </c>
      <c r="CA9" s="49">
        <f>-1/(LN(980))</f>
        <v>-0.145189454395455</v>
      </c>
      <c r="CB9" s="49">
        <f>BZ9*CA9</f>
        <v>0.631100258954423</v>
      </c>
      <c r="CC9" s="50">
        <f>1-CB9</f>
        <v>0.368899741045577</v>
      </c>
      <c r="CD9" s="49">
        <f>CC9/(CC9+CC14+CC19+CC24+CC30)</f>
        <v>0.195400522388904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3" t="s">
        <v>247</v>
      </c>
      <c r="B10" s="40">
        <v>7.82</v>
      </c>
      <c r="C10" s="40">
        <v>3.935</v>
      </c>
      <c r="D10" s="40">
        <v>5.406</v>
      </c>
      <c r="E10" s="40">
        <v>3.533</v>
      </c>
      <c r="F10" s="40">
        <v>1.802</v>
      </c>
      <c r="G10" s="40">
        <v>1.004</v>
      </c>
      <c r="H10" s="40">
        <v>4.177</v>
      </c>
      <c r="I10" s="40">
        <v>5.646</v>
      </c>
      <c r="J10" s="40">
        <v>7.37</v>
      </c>
      <c r="K10" s="40">
        <v>4.227</v>
      </c>
      <c r="L10" s="40">
        <v>2.476</v>
      </c>
      <c r="M10" s="40">
        <v>4.338</v>
      </c>
      <c r="N10" s="40">
        <v>2.698</v>
      </c>
      <c r="O10" s="40">
        <v>2.523</v>
      </c>
      <c r="Q10" s="50"/>
      <c r="R10" s="49">
        <f>(MAX($B$10:$O$13)-B10)/(MAX($B$10:$O$13)-MIN($B$10:$O$13))</f>
        <v>0.467914438502674</v>
      </c>
      <c r="S10" s="49">
        <f>(MAX($B$10:$O$13)-C10)/(MAX($B$10:$O$13)-MIN($B$10:$O$13))</f>
        <v>0.741274978891078</v>
      </c>
      <c r="T10" s="49">
        <f>(MAX($B$10:$O$13)-D10)/(MAX($B$10:$O$13)-MIN($B$10:$O$13))</f>
        <v>0.637770897832817</v>
      </c>
      <c r="U10" s="49">
        <f>(MAX($B$10:$O$13)-E10)/(MAX($B$10:$O$13)-MIN($B$10:$O$13))</f>
        <v>0.769560934421616</v>
      </c>
      <c r="V10" s="49">
        <f>(MAX($B$10:$O$13)-F10)/(MAX($B$10:$O$13)-MIN($B$10:$O$13))</f>
        <v>0.891359414579229</v>
      </c>
      <c r="W10" s="49">
        <f>(MAX($B$10:$O$13)-G10)/(MAX($B$10:$O$13)-MIN($B$10:$O$13))</f>
        <v>0.94750914719955</v>
      </c>
      <c r="X10" s="49">
        <f>(MAX($B$10:$O$13)-H10)/(MAX($B$10:$O$13)-MIN($B$10:$O$13))</f>
        <v>0.724247115113988</v>
      </c>
      <c r="Y10" s="49">
        <f>(MAX($B$10:$O$13)-I10)/(MAX($B$10:$O$13)-MIN($B$10:$O$13))</f>
        <v>0.620883760202646</v>
      </c>
      <c r="Z10" s="49">
        <f>(MAX($B$10:$O$13)-J10)/(MAX($B$10:$O$13)-MIN($B$10:$O$13))</f>
        <v>0.499577821559246</v>
      </c>
      <c r="AA10" s="49">
        <f>(MAX($B$10:$O$13)-K10)/(MAX($B$10:$O$13)-MIN($B$10:$O$13))</f>
        <v>0.720728961441036</v>
      </c>
      <c r="AB10" s="49">
        <f>(MAX($B$10:$O$13)-L10)/(MAX($B$10:$O$13)-MIN($B$10:$O$13))</f>
        <v>0.84393470306783</v>
      </c>
      <c r="AC10" s="49">
        <f>(MAX($B$10:$O$13)-M10)/(MAX($B$10:$O$13)-MIN($B$10:$O$13))</f>
        <v>0.712918660287082</v>
      </c>
      <c r="AD10" s="49">
        <f>(MAX($B$10:$O$13)-N10)/(MAX($B$10:$O$13)-MIN($B$10:$O$13))</f>
        <v>0.828314100759921</v>
      </c>
      <c r="AE10" s="49">
        <f>(MAX($B$10:$O$13)-O10)/(MAX($B$10:$O$13)-MIN($B$10:$O$13))</f>
        <v>0.840627638615255</v>
      </c>
      <c r="AF10" s="50"/>
      <c r="AG10" s="49">
        <f t="shared" ref="AG10:AT10" si="30">R10+0.0001</f>
        <v>0.468014438502674</v>
      </c>
      <c r="AH10" s="49">
        <f t="shared" si="30"/>
        <v>0.741374978891078</v>
      </c>
      <c r="AI10" s="49">
        <f t="shared" si="30"/>
        <v>0.637870897832817</v>
      </c>
      <c r="AJ10" s="49">
        <f t="shared" si="30"/>
        <v>0.769660934421616</v>
      </c>
      <c r="AK10" s="49">
        <f t="shared" si="30"/>
        <v>0.891459414579229</v>
      </c>
      <c r="AL10" s="49">
        <f t="shared" si="30"/>
        <v>0.94760914719955</v>
      </c>
      <c r="AM10" s="49">
        <f t="shared" si="30"/>
        <v>0.724347115113988</v>
      </c>
      <c r="AN10" s="49">
        <f t="shared" si="30"/>
        <v>0.620983760202646</v>
      </c>
      <c r="AO10" s="49">
        <f t="shared" si="30"/>
        <v>0.499677821559246</v>
      </c>
      <c r="AP10" s="49">
        <f t="shared" si="30"/>
        <v>0.720828961441036</v>
      </c>
      <c r="AQ10" s="49">
        <f t="shared" si="30"/>
        <v>0.84403470306783</v>
      </c>
      <c r="AR10" s="49">
        <f t="shared" si="30"/>
        <v>0.713018660287081</v>
      </c>
      <c r="AS10" s="49">
        <f t="shared" si="30"/>
        <v>0.828414100759921</v>
      </c>
      <c r="AT10" s="49">
        <f t="shared" si="30"/>
        <v>0.840727638615255</v>
      </c>
      <c r="AU10" s="49">
        <f>SUM(AG10:AT10)</f>
        <v>10.248022572474</v>
      </c>
      <c r="AV10" s="50"/>
      <c r="AW10" s="49">
        <f t="shared" ref="AW10:BJ10" si="31">AG10/$AU$14</f>
        <v>0.0118210377885081</v>
      </c>
      <c r="AX10" s="49">
        <f t="shared" si="31"/>
        <v>0.0187255369064341</v>
      </c>
      <c r="AY10" s="49">
        <f t="shared" si="31"/>
        <v>0.0161112465068282</v>
      </c>
      <c r="AZ10" s="49">
        <f t="shared" si="31"/>
        <v>0.0194399792862041</v>
      </c>
      <c r="BA10" s="49">
        <f t="shared" si="31"/>
        <v>0.0225163468468553</v>
      </c>
      <c r="BB10" s="49">
        <f t="shared" si="31"/>
        <v>0.0239345682872941</v>
      </c>
      <c r="BC10" s="49">
        <f t="shared" si="31"/>
        <v>0.018295449702692</v>
      </c>
      <c r="BD10" s="49">
        <f t="shared" si="31"/>
        <v>0.0156847137427864</v>
      </c>
      <c r="BE10" s="49">
        <f t="shared" si="31"/>
        <v>0.0126207867210864</v>
      </c>
      <c r="BF10" s="49">
        <f t="shared" si="31"/>
        <v>0.0182065887101833</v>
      </c>
      <c r="BG10" s="49">
        <f t="shared" si="31"/>
        <v>0.021318500667838</v>
      </c>
      <c r="BH10" s="49">
        <f t="shared" si="31"/>
        <v>0.018009317306814</v>
      </c>
      <c r="BI10" s="49">
        <f t="shared" si="31"/>
        <v>0.0209239578610994</v>
      </c>
      <c r="BJ10" s="49">
        <f t="shared" si="31"/>
        <v>0.0212349713348798</v>
      </c>
      <c r="BK10" s="49"/>
      <c r="BL10" s="49">
        <f t="shared" ref="BL10:BY10" si="32">AW10*LN(AW10)</f>
        <v>-0.0524602818281644</v>
      </c>
      <c r="BM10" s="49">
        <f t="shared" si="32"/>
        <v>-0.0744876967545548</v>
      </c>
      <c r="BN10" s="49">
        <f t="shared" si="32"/>
        <v>-0.0665110553855766</v>
      </c>
      <c r="BO10" s="49">
        <f t="shared" si="32"/>
        <v>-0.0766017521029028</v>
      </c>
      <c r="BP10" s="49">
        <f t="shared" si="32"/>
        <v>-0.085416070395956</v>
      </c>
      <c r="BQ10" s="49">
        <f t="shared" si="32"/>
        <v>-0.0893341364511549</v>
      </c>
      <c r="BR10" s="49">
        <f t="shared" si="32"/>
        <v>-0.0732019768655283</v>
      </c>
      <c r="BS10" s="49">
        <f t="shared" si="32"/>
        <v>-0.0651710629511109</v>
      </c>
      <c r="BT10" s="49">
        <f t="shared" si="32"/>
        <v>-0.0551832551346341</v>
      </c>
      <c r="BU10" s="49">
        <f t="shared" si="32"/>
        <v>-0.0729350797340642</v>
      </c>
      <c r="BV10" s="49">
        <f t="shared" si="32"/>
        <v>-0.0820374280557081</v>
      </c>
      <c r="BW10" s="49">
        <f t="shared" si="32"/>
        <v>-0.0723410148565548</v>
      </c>
      <c r="BX10" s="49">
        <f t="shared" si="32"/>
        <v>-0.0809100254741793</v>
      </c>
      <c r="BY10" s="49">
        <f t="shared" si="32"/>
        <v>-0.0817993576246929</v>
      </c>
      <c r="BZ10" s="49">
        <f>SUM(BL10:BY10)</f>
        <v>-1.02839019361478</v>
      </c>
      <c r="CA10" s="49"/>
      <c r="CB10" s="49"/>
      <c r="CC10" s="50"/>
      <c r="CD10" s="49"/>
      <c r="CE10" s="49"/>
      <c r="CF10" s="49">
        <f t="shared" ref="CF10:CS10" si="33">AW10*$CD$14</f>
        <v>0.00235237522830765</v>
      </c>
      <c r="CG10" s="49">
        <f t="shared" si="33"/>
        <v>0.00372636395750964</v>
      </c>
      <c r="CH10" s="49">
        <f t="shared" si="33"/>
        <v>0.00320612266519146</v>
      </c>
      <c r="CI10" s="49">
        <f t="shared" si="33"/>
        <v>0.00386853730863942</v>
      </c>
      <c r="CJ10" s="49">
        <f t="shared" si="33"/>
        <v>0.00448073151462363</v>
      </c>
      <c r="CK10" s="49">
        <f t="shared" si="33"/>
        <v>0.00476295622656782</v>
      </c>
      <c r="CL10" s="49">
        <f t="shared" si="33"/>
        <v>0.00364077701478972</v>
      </c>
      <c r="CM10" s="49">
        <f t="shared" si="33"/>
        <v>0.00312124305257666</v>
      </c>
      <c r="CN10" s="49">
        <f t="shared" si="33"/>
        <v>0.00251152450196039</v>
      </c>
      <c r="CO10" s="49">
        <f t="shared" si="33"/>
        <v>0.00362309376216164</v>
      </c>
      <c r="CP10" s="49">
        <f t="shared" si="33"/>
        <v>0.00424236126919708</v>
      </c>
      <c r="CQ10" s="49">
        <f t="shared" si="33"/>
        <v>0.0035838369413273</v>
      </c>
      <c r="CR10" s="49">
        <f t="shared" si="33"/>
        <v>0.00416384762752839</v>
      </c>
      <c r="CS10" s="49">
        <f t="shared" si="33"/>
        <v>0.00422573901172668</v>
      </c>
      <c r="CT10" s="59">
        <v>2019</v>
      </c>
    </row>
    <row r="11" ht="22.5" customHeight="1" spans="1:98">
      <c r="A11" s="43" t="s">
        <v>248</v>
      </c>
      <c r="B11" s="40">
        <v>14.47</v>
      </c>
      <c r="C11" s="40">
        <v>7.81</v>
      </c>
      <c r="D11" s="40">
        <v>4.55</v>
      </c>
      <c r="E11" s="40">
        <v>3.72</v>
      </c>
      <c r="F11" s="40">
        <v>11.39</v>
      </c>
      <c r="G11" s="40">
        <v>10.57</v>
      </c>
      <c r="H11" s="40">
        <v>5.51</v>
      </c>
      <c r="I11" s="40">
        <v>5.86</v>
      </c>
      <c r="J11" s="40">
        <v>5.79</v>
      </c>
      <c r="K11" s="40">
        <v>4.09</v>
      </c>
      <c r="L11" s="40">
        <v>6.83</v>
      </c>
      <c r="M11" s="40">
        <v>1.96</v>
      </c>
      <c r="N11" s="40">
        <v>1.71</v>
      </c>
      <c r="O11" s="40">
        <v>2.46</v>
      </c>
      <c r="Q11" s="50"/>
      <c r="R11" s="49">
        <f>(MAX($B$10:$O$13)-B11)/(MAX($B$10:$O$13)-MIN($B$10:$O$13))</f>
        <v>0</v>
      </c>
      <c r="S11" s="49">
        <f>(MAX($B$10:$O$13)-C11)/(MAX($B$10:$O$13)-MIN($B$10:$O$13))</f>
        <v>0.468618069237264</v>
      </c>
      <c r="T11" s="49">
        <f>(MAX($B$10:$O$13)-D11)/(MAX($B$10:$O$13)-MIN($B$10:$O$13))</f>
        <v>0.698001688713763</v>
      </c>
      <c r="U11" s="49">
        <f>(MAX($B$10:$O$13)-E11)/(MAX($B$10:$O$13)-MIN($B$10:$O$13))</f>
        <v>0.756403039684773</v>
      </c>
      <c r="V11" s="49">
        <f>(MAX($B$10:$O$13)-F11)/(MAX($B$10:$O$13)-MIN($B$10:$O$13))</f>
        <v>0.21671826625387</v>
      </c>
      <c r="W11" s="49">
        <f>(MAX($B$10:$O$13)-G11)/(MAX($B$10:$O$13)-MIN($B$10:$O$13))</f>
        <v>0.27441598649029</v>
      </c>
      <c r="X11" s="49">
        <f>(MAX($B$10:$O$13)-H11)/(MAX($B$10:$O$13)-MIN($B$10:$O$13))</f>
        <v>0.630453138193076</v>
      </c>
      <c r="Y11" s="49">
        <f>(MAX($B$10:$O$13)-I11)/(MAX($B$10:$O$13)-MIN($B$10:$O$13))</f>
        <v>0.605826062482409</v>
      </c>
      <c r="Z11" s="49">
        <f>(MAX($B$10:$O$13)-J11)/(MAX($B$10:$O$13)-MIN($B$10:$O$13))</f>
        <v>0.610751477624543</v>
      </c>
      <c r="AA11" s="49">
        <f>(MAX($B$10:$O$13)-K11)/(MAX($B$10:$O$13)-MIN($B$10:$O$13))</f>
        <v>0.730368702504925</v>
      </c>
      <c r="AB11" s="49">
        <f>(MAX($B$10:$O$13)-L11)/(MAX($B$10:$O$13)-MIN($B$10:$O$13))</f>
        <v>0.537573881227132</v>
      </c>
      <c r="AC11" s="49">
        <f>(MAX($B$10:$O$13)-M11)/(MAX($B$10:$O$13)-MIN($B$10:$O$13))</f>
        <v>0.880242048972699</v>
      </c>
      <c r="AD11" s="49">
        <f>(MAX($B$10:$O$13)-N11)/(MAX($B$10:$O$13)-MIN($B$10:$O$13))</f>
        <v>0.897832817337461</v>
      </c>
      <c r="AE11" s="49">
        <f>(MAX($B$10:$O$13)-O11)/(MAX($B$10:$O$13)-MIN($B$10:$O$13))</f>
        <v>0.845060512243175</v>
      </c>
      <c r="AF11" s="50"/>
      <c r="AG11" s="49">
        <f t="shared" ref="AG11:AT11" si="34">R11+0.0001</f>
        <v>0.0001</v>
      </c>
      <c r="AH11" s="49">
        <f t="shared" si="34"/>
        <v>0.468718069237264</v>
      </c>
      <c r="AI11" s="49">
        <f t="shared" si="34"/>
        <v>0.698101688713763</v>
      </c>
      <c r="AJ11" s="49">
        <f t="shared" si="34"/>
        <v>0.756503039684773</v>
      </c>
      <c r="AK11" s="49">
        <f t="shared" si="34"/>
        <v>0.21681826625387</v>
      </c>
      <c r="AL11" s="49">
        <f t="shared" si="34"/>
        <v>0.27451598649029</v>
      </c>
      <c r="AM11" s="49">
        <f t="shared" si="34"/>
        <v>0.630553138193076</v>
      </c>
      <c r="AN11" s="49">
        <f t="shared" si="34"/>
        <v>0.605926062482409</v>
      </c>
      <c r="AO11" s="49">
        <f t="shared" si="34"/>
        <v>0.610851477624543</v>
      </c>
      <c r="AP11" s="49">
        <f t="shared" si="34"/>
        <v>0.730468702504925</v>
      </c>
      <c r="AQ11" s="49">
        <f t="shared" si="34"/>
        <v>0.537673881227132</v>
      </c>
      <c r="AR11" s="49">
        <f t="shared" si="34"/>
        <v>0.880342048972699</v>
      </c>
      <c r="AS11" s="49">
        <f t="shared" si="34"/>
        <v>0.897932817337461</v>
      </c>
      <c r="AT11" s="49">
        <f t="shared" si="34"/>
        <v>0.845160512243175</v>
      </c>
      <c r="AU11" s="49">
        <f>SUM(AG11:AT11)</f>
        <v>8.15366569096538</v>
      </c>
      <c r="AV11" s="50"/>
      <c r="AW11" s="49">
        <f t="shared" ref="AW11:BJ11" si="35">AG11/$AU$14</f>
        <v>2.52578485106728e-6</v>
      </c>
      <c r="AX11" s="49">
        <f t="shared" si="35"/>
        <v>0.0118388099870099</v>
      </c>
      <c r="AY11" s="49">
        <f t="shared" si="35"/>
        <v>0.0176325466985771</v>
      </c>
      <c r="AZ11" s="49">
        <f t="shared" si="35"/>
        <v>0.0191076391742215</v>
      </c>
      <c r="BA11" s="49">
        <f t="shared" si="35"/>
        <v>0.00547636292338698</v>
      </c>
      <c r="BB11" s="49">
        <f t="shared" si="35"/>
        <v>0.00693368320052965</v>
      </c>
      <c r="BC11" s="49">
        <f t="shared" si="35"/>
        <v>0.0159264156424101</v>
      </c>
      <c r="BD11" s="49">
        <f t="shared" si="35"/>
        <v>0.0153043886948492</v>
      </c>
      <c r="BE11" s="49">
        <f t="shared" si="35"/>
        <v>0.0154287940843614</v>
      </c>
      <c r="BF11" s="49">
        <f t="shared" si="35"/>
        <v>0.0184500678296572</v>
      </c>
      <c r="BG11" s="49">
        <f t="shared" si="35"/>
        <v>0.0135804854401804</v>
      </c>
      <c r="BH11" s="49">
        <f t="shared" si="35"/>
        <v>0.0222355461105278</v>
      </c>
      <c r="BI11" s="49">
        <f t="shared" si="35"/>
        <v>0.0226798510730713</v>
      </c>
      <c r="BJ11" s="49">
        <f t="shared" si="35"/>
        <v>0.0213469361854408</v>
      </c>
      <c r="BK11" s="49"/>
      <c r="BL11" s="49">
        <f t="shared" ref="BL11:BY11" si="36">AW11*LN(AW11)</f>
        <v>-3.25547366593601e-5</v>
      </c>
      <c r="BM11" s="49">
        <f t="shared" si="36"/>
        <v>-0.0525213670626858</v>
      </c>
      <c r="BN11" s="49">
        <f t="shared" si="36"/>
        <v>-0.0712003794484628</v>
      </c>
      <c r="BO11" s="49">
        <f t="shared" si="36"/>
        <v>-0.075621674290332</v>
      </c>
      <c r="BP11" s="49">
        <f t="shared" si="36"/>
        <v>-0.0285171418593489</v>
      </c>
      <c r="BQ11" s="49">
        <f t="shared" si="36"/>
        <v>-0.0344698638867289</v>
      </c>
      <c r="BR11" s="49">
        <f t="shared" si="36"/>
        <v>-0.0659317962228145</v>
      </c>
      <c r="BS11" s="49">
        <f t="shared" si="36"/>
        <v>-0.0639664624860645</v>
      </c>
      <c r="BT11" s="49">
        <f t="shared" si="36"/>
        <v>-0.0643615195443646</v>
      </c>
      <c r="BU11" s="49">
        <f t="shared" si="36"/>
        <v>-0.0736653502548174</v>
      </c>
      <c r="BV11" s="49">
        <f t="shared" si="36"/>
        <v>-0.0583841557248136</v>
      </c>
      <c r="BW11" s="49">
        <f t="shared" si="36"/>
        <v>-0.0846298914366619</v>
      </c>
      <c r="BX11" s="49">
        <f t="shared" si="36"/>
        <v>-0.0858722294753895</v>
      </c>
      <c r="BY11" s="49">
        <f t="shared" si="36"/>
        <v>-0.08211839857262</v>
      </c>
      <c r="BZ11" s="49">
        <f>SUM(BL11:BY11)</f>
        <v>-0.841292785001764</v>
      </c>
      <c r="CA11" s="49"/>
      <c r="CB11" s="49"/>
      <c r="CC11" s="50"/>
      <c r="CD11" s="49"/>
      <c r="CE11" s="49"/>
      <c r="CF11" s="49">
        <f t="shared" ref="CF11:CS11" si="37">AW11*$CD$14</f>
        <v>5.02628772700611e-7</v>
      </c>
      <c r="CG11" s="49">
        <f t="shared" si="37"/>
        <v>0.00235591187883326</v>
      </c>
      <c r="CH11" s="49">
        <f t="shared" si="37"/>
        <v>0.00350885995018423</v>
      </c>
      <c r="CI11" s="49">
        <f t="shared" si="37"/>
        <v>0.00380240194381039</v>
      </c>
      <c r="CJ11" s="49">
        <f t="shared" si="37"/>
        <v>0.00108979099066257</v>
      </c>
      <c r="CK11" s="49">
        <f t="shared" si="37"/>
        <v>0.00137979633376312</v>
      </c>
      <c r="CL11" s="49">
        <f t="shared" si="37"/>
        <v>0.00316934149972505</v>
      </c>
      <c r="CM11" s="49">
        <f t="shared" si="37"/>
        <v>0.00304555873132847</v>
      </c>
      <c r="CN11" s="49">
        <f t="shared" si="37"/>
        <v>0.00307031528500779</v>
      </c>
      <c r="CO11" s="49">
        <f t="shared" si="37"/>
        <v>0.00367154587436258</v>
      </c>
      <c r="CP11" s="49">
        <f t="shared" si="37"/>
        <v>0.00270250363034367</v>
      </c>
      <c r="CQ11" s="49">
        <f t="shared" si="37"/>
        <v>0.00442485243631889</v>
      </c>
      <c r="CR11" s="49">
        <f t="shared" si="37"/>
        <v>0.0045132686994593</v>
      </c>
      <c r="CS11" s="49">
        <f t="shared" si="37"/>
        <v>0.00424801991003807</v>
      </c>
      <c r="CT11" s="59">
        <v>2019</v>
      </c>
    </row>
    <row r="12" ht="22.5" customHeight="1" spans="1:98">
      <c r="A12" s="43" t="s">
        <v>249</v>
      </c>
      <c r="B12" s="40">
        <v>2.36</v>
      </c>
      <c r="C12" s="40">
        <v>1.157</v>
      </c>
      <c r="D12" s="40">
        <v>1.657</v>
      </c>
      <c r="E12" s="40">
        <v>0.999</v>
      </c>
      <c r="F12" s="40">
        <v>0.456</v>
      </c>
      <c r="G12" s="40">
        <v>0.258</v>
      </c>
      <c r="H12" s="40">
        <v>1</v>
      </c>
      <c r="I12" s="40">
        <v>1.581</v>
      </c>
      <c r="J12" s="40">
        <v>2.098</v>
      </c>
      <c r="K12" s="40">
        <v>1.101</v>
      </c>
      <c r="L12" s="40">
        <v>0.654</v>
      </c>
      <c r="M12" s="40">
        <v>1.254</v>
      </c>
      <c r="N12" s="40">
        <v>0.79</v>
      </c>
      <c r="O12" s="40">
        <v>0.71</v>
      </c>
      <c r="Q12" s="50"/>
      <c r="R12" s="49">
        <f>(MAX($B$10:$O$13)-B12)/(MAX($B$10:$O$13)-MIN($B$10:$O$13))</f>
        <v>0.85209681958908</v>
      </c>
      <c r="S12" s="49">
        <f>(MAX($B$10:$O$13)-C12)/(MAX($B$10:$O$13)-MIN($B$10:$O$13))</f>
        <v>0.936743596960315</v>
      </c>
      <c r="T12" s="49">
        <f>(MAX($B$10:$O$13)-D12)/(MAX($B$10:$O$13)-MIN($B$10:$O$13))</f>
        <v>0.901562060230791</v>
      </c>
      <c r="U12" s="49">
        <f>(MAX($B$10:$O$13)-E12)/(MAX($B$10:$O$13)-MIN($B$10:$O$13))</f>
        <v>0.947860962566845</v>
      </c>
      <c r="V12" s="49">
        <f>(MAX($B$10:$O$13)-F12)/(MAX($B$10:$O$13)-MIN($B$10:$O$13))</f>
        <v>0.986068111455108</v>
      </c>
      <c r="W12" s="49">
        <f>(MAX($B$10:$O$13)-G12)/(MAX($B$10:$O$13)-MIN($B$10:$O$13))</f>
        <v>1</v>
      </c>
      <c r="X12" s="49">
        <f>(MAX($B$10:$O$13)-H12)/(MAX($B$10:$O$13)-MIN($B$10:$O$13))</f>
        <v>0.947790599493386</v>
      </c>
      <c r="Y12" s="49">
        <f>(MAX($B$10:$O$13)-I12)/(MAX($B$10:$O$13)-MIN($B$10:$O$13))</f>
        <v>0.906909653813679</v>
      </c>
      <c r="Z12" s="49">
        <f>(MAX($B$10:$O$13)-J12)/(MAX($B$10:$O$13)-MIN($B$10:$O$13))</f>
        <v>0.87053194483535</v>
      </c>
      <c r="AA12" s="49">
        <f>(MAX($B$10:$O$13)-K12)/(MAX($B$10:$O$13)-MIN($B$10:$O$13))</f>
        <v>0.940683929074022</v>
      </c>
      <c r="AB12" s="49">
        <f>(MAX($B$10:$O$13)-L12)/(MAX($B$10:$O$13)-MIN($B$10:$O$13))</f>
        <v>0.972136222910217</v>
      </c>
      <c r="AC12" s="49">
        <f>(MAX($B$10:$O$13)-M12)/(MAX($B$10:$O$13)-MIN($B$10:$O$13))</f>
        <v>0.929918378834788</v>
      </c>
      <c r="AD12" s="49">
        <f>(MAX($B$10:$O$13)-N12)/(MAX($B$10:$O$13)-MIN($B$10:$O$13))</f>
        <v>0.962566844919786</v>
      </c>
      <c r="AE12" s="49">
        <f>(MAX($B$10:$O$13)-O12)/(MAX($B$10:$O$13)-MIN($B$10:$O$13))</f>
        <v>0.96819589079651</v>
      </c>
      <c r="AF12" s="50"/>
      <c r="AG12" s="49">
        <f t="shared" ref="AG12:AT12" si="38">R12+0.0001</f>
        <v>0.85219681958908</v>
      </c>
      <c r="AH12" s="49">
        <f t="shared" si="38"/>
        <v>0.936843596960315</v>
      </c>
      <c r="AI12" s="49">
        <f t="shared" si="38"/>
        <v>0.901662060230791</v>
      </c>
      <c r="AJ12" s="49">
        <f t="shared" si="38"/>
        <v>0.947960962566845</v>
      </c>
      <c r="AK12" s="49">
        <f t="shared" si="38"/>
        <v>0.986168111455108</v>
      </c>
      <c r="AL12" s="49">
        <f t="shared" si="38"/>
        <v>1.0001</v>
      </c>
      <c r="AM12" s="49">
        <f t="shared" si="38"/>
        <v>0.947890599493386</v>
      </c>
      <c r="AN12" s="49">
        <f t="shared" si="38"/>
        <v>0.907009653813679</v>
      </c>
      <c r="AO12" s="49">
        <f t="shared" si="38"/>
        <v>0.87063194483535</v>
      </c>
      <c r="AP12" s="49">
        <f t="shared" si="38"/>
        <v>0.940783929074022</v>
      </c>
      <c r="AQ12" s="49">
        <f t="shared" si="38"/>
        <v>0.972236222910217</v>
      </c>
      <c r="AR12" s="49">
        <f t="shared" si="38"/>
        <v>0.930018378834788</v>
      </c>
      <c r="AS12" s="49">
        <f t="shared" si="38"/>
        <v>0.962666844919786</v>
      </c>
      <c r="AT12" s="49">
        <f t="shared" si="38"/>
        <v>0.96829589079651</v>
      </c>
      <c r="AU12" s="49">
        <f>SUM(AG12:AT12)</f>
        <v>13.1244650154799</v>
      </c>
      <c r="AV12" s="50"/>
      <c r="AW12" s="49">
        <f t="shared" ref="AW12:BJ12" si="39">AG12/$AU$14</f>
        <v>0.0215246581704582</v>
      </c>
      <c r="AX12" s="49">
        <f t="shared" si="39"/>
        <v>0.0236626536502175</v>
      </c>
      <c r="AY12" s="49">
        <f t="shared" si="39"/>
        <v>0.0227740437251305</v>
      </c>
      <c r="AZ12" s="49">
        <f t="shared" si="39"/>
        <v>0.023943454386545</v>
      </c>
      <c r="BA12" s="49">
        <f t="shared" si="39"/>
        <v>0.0249084847651895</v>
      </c>
      <c r="BB12" s="49">
        <f t="shared" si="39"/>
        <v>0.0252603742955239</v>
      </c>
      <c r="BC12" s="49">
        <f t="shared" si="39"/>
        <v>0.0239416771666948</v>
      </c>
      <c r="BD12" s="49">
        <f t="shared" si="39"/>
        <v>0.0229091124337437</v>
      </c>
      <c r="BE12" s="49">
        <f t="shared" si="39"/>
        <v>0.0219902897712038</v>
      </c>
      <c r="BF12" s="49">
        <f t="shared" si="39"/>
        <v>0.0237621779618272</v>
      </c>
      <c r="BG12" s="49">
        <f t="shared" si="39"/>
        <v>0.024556595234855</v>
      </c>
      <c r="BH12" s="49">
        <f t="shared" si="39"/>
        <v>0.0234902633247506</v>
      </c>
      <c r="BI12" s="49">
        <f t="shared" si="39"/>
        <v>0.0243148933352313</v>
      </c>
      <c r="BJ12" s="49">
        <f t="shared" si="39"/>
        <v>0.0244570709232453</v>
      </c>
      <c r="BK12" s="49"/>
      <c r="BL12" s="49">
        <f t="shared" ref="BL12:BY12" si="40">AW12*LN(AW12)</f>
        <v>-0.082623608122466</v>
      </c>
      <c r="BM12" s="49">
        <f t="shared" si="40"/>
        <v>-0.0885895978736599</v>
      </c>
      <c r="BN12" s="49">
        <f t="shared" si="40"/>
        <v>-0.086134481096584</v>
      </c>
      <c r="BO12" s="49">
        <f t="shared" si="40"/>
        <v>-0.0893584154592488</v>
      </c>
      <c r="BP12" s="49">
        <f t="shared" si="40"/>
        <v>-0.091975745212704</v>
      </c>
      <c r="BQ12" s="49">
        <f t="shared" si="40"/>
        <v>-0.0929207502338305</v>
      </c>
      <c r="BR12" s="49">
        <f t="shared" si="40"/>
        <v>-0.0893535599215</v>
      </c>
      <c r="BS12" s="49">
        <f t="shared" si="40"/>
        <v>-0.0865098605749939</v>
      </c>
      <c r="BT12" s="49">
        <f t="shared" si="40"/>
        <v>-0.0839403290944972</v>
      </c>
      <c r="BU12" s="49">
        <f t="shared" si="40"/>
        <v>-0.0888624693744118</v>
      </c>
      <c r="BV12" s="49">
        <f t="shared" si="40"/>
        <v>-0.0910257687787462</v>
      </c>
      <c r="BW12" s="49">
        <f t="shared" si="40"/>
        <v>-0.0881159539349507</v>
      </c>
      <c r="BX12" s="49">
        <f t="shared" si="40"/>
        <v>-0.090370342748758</v>
      </c>
      <c r="BY12" s="49">
        <f t="shared" si="40"/>
        <v>-0.0907561769267224</v>
      </c>
      <c r="BZ12" s="49">
        <f>SUM(BL12:BY12)</f>
        <v>-1.24053705935307</v>
      </c>
      <c r="CA12" s="49"/>
      <c r="CB12" s="49"/>
      <c r="CC12" s="50"/>
      <c r="CD12" s="49"/>
      <c r="CE12" s="49"/>
      <c r="CF12" s="49">
        <f t="shared" ref="CF12:CS12" si="41">AW12*$CD$14</f>
        <v>0.00428338641529423</v>
      </c>
      <c r="CG12" s="49">
        <f t="shared" si="41"/>
        <v>0.00470884547352589</v>
      </c>
      <c r="CH12" s="49">
        <f t="shared" si="41"/>
        <v>0.00453201294724507</v>
      </c>
      <c r="CI12" s="49">
        <f t="shared" si="41"/>
        <v>0.00476472455183063</v>
      </c>
      <c r="CJ12" s="49">
        <f t="shared" si="41"/>
        <v>0.0049567646753716</v>
      </c>
      <c r="CK12" s="49">
        <f t="shared" si="41"/>
        <v>0.00502679035577881</v>
      </c>
      <c r="CL12" s="49">
        <f t="shared" si="41"/>
        <v>0.00476437088677807</v>
      </c>
      <c r="CM12" s="49">
        <f t="shared" si="41"/>
        <v>0.00455889149123975</v>
      </c>
      <c r="CN12" s="49">
        <f t="shared" si="41"/>
        <v>0.00437604665906538</v>
      </c>
      <c r="CO12" s="49">
        <f t="shared" si="41"/>
        <v>0.00472865071646934</v>
      </c>
      <c r="CP12" s="49">
        <f t="shared" si="41"/>
        <v>0.0048867389949644</v>
      </c>
      <c r="CQ12" s="49">
        <f t="shared" si="41"/>
        <v>0.00467453996342741</v>
      </c>
      <c r="CR12" s="49">
        <f t="shared" si="41"/>
        <v>0.00483864054781601</v>
      </c>
      <c r="CS12" s="49">
        <f t="shared" si="41"/>
        <v>0.00486693375202095</v>
      </c>
      <c r="CT12" s="59">
        <v>2019</v>
      </c>
    </row>
    <row r="13" ht="22.5" customHeight="1" spans="1:98">
      <c r="A13" s="43" t="s">
        <v>250</v>
      </c>
      <c r="B13" s="40">
        <v>11.823</v>
      </c>
      <c r="C13" s="40">
        <v>5.469</v>
      </c>
      <c r="D13" s="40">
        <v>6.63</v>
      </c>
      <c r="E13" s="40">
        <v>4.553</v>
      </c>
      <c r="F13" s="40">
        <v>2.867</v>
      </c>
      <c r="G13" s="40">
        <v>1.693</v>
      </c>
      <c r="H13" s="40">
        <v>12.573</v>
      </c>
      <c r="I13" s="40">
        <v>8.487</v>
      </c>
      <c r="J13" s="40">
        <v>11.557</v>
      </c>
      <c r="K13" s="40">
        <v>5.932</v>
      </c>
      <c r="L13" s="40">
        <v>3.655</v>
      </c>
      <c r="M13" s="40">
        <v>6.34</v>
      </c>
      <c r="N13" s="40">
        <v>3.395</v>
      </c>
      <c r="O13" s="40">
        <v>2.999</v>
      </c>
      <c r="Q13" s="50"/>
      <c r="R13" s="49">
        <f>(MAX($B$10:$O$13)-B13)/(MAX($B$10:$O$13)-MIN($B$10:$O$13))</f>
        <v>0.186251055446102</v>
      </c>
      <c r="S13" s="49">
        <f>(MAX($B$10:$O$13)-C13)/(MAX($B$10:$O$13)-MIN($B$10:$O$13))</f>
        <v>0.633338024204897</v>
      </c>
      <c r="T13" s="49">
        <f>(MAX($B$10:$O$13)-D13)/(MAX($B$10:$O$13)-MIN($B$10:$O$13))</f>
        <v>0.551646495918942</v>
      </c>
      <c r="U13" s="49">
        <f>(MAX($B$10:$O$13)-E13)/(MAX($B$10:$O$13)-MIN($B$10:$O$13))</f>
        <v>0.697790599493386</v>
      </c>
      <c r="V13" s="49">
        <f>(MAX($B$10:$O$13)-F13)/(MAX($B$10:$O$13)-MIN($B$10:$O$13))</f>
        <v>0.816422741345342</v>
      </c>
      <c r="W13" s="49">
        <f>(MAX($B$10:$O$13)-G13)/(MAX($B$10:$O$13)-MIN($B$10:$O$13))</f>
        <v>0.899028989586265</v>
      </c>
      <c r="X13" s="49">
        <f>(MAX($B$10:$O$13)-H13)/(MAX($B$10:$O$13)-MIN($B$10:$O$13))</f>
        <v>0.133478750351815</v>
      </c>
      <c r="Y13" s="49">
        <f>(MAX($B$10:$O$13)-I13)/(MAX($B$10:$O$13)-MIN($B$10:$O$13))</f>
        <v>0.420982268505488</v>
      </c>
      <c r="Z13" s="49">
        <f>(MAX($B$10:$O$13)-J13)/(MAX($B$10:$O$13)-MIN($B$10:$O$13))</f>
        <v>0.204967632986209</v>
      </c>
      <c r="AA13" s="49">
        <f>(MAX($B$10:$O$13)-K13)/(MAX($B$10:$O$13)-MIN($B$10:$O$13))</f>
        <v>0.600759921193358</v>
      </c>
      <c r="AB13" s="49">
        <f>(MAX($B$10:$O$13)-L13)/(MAX($B$10:$O$13)-MIN($B$10:$O$13))</f>
        <v>0.760976639459612</v>
      </c>
      <c r="AC13" s="49">
        <f>(MAX($B$10:$O$13)-M13)/(MAX($B$10:$O$13)-MIN($B$10:$O$13))</f>
        <v>0.572051787222066</v>
      </c>
      <c r="AD13" s="49">
        <f>(MAX($B$10:$O$13)-N13)/(MAX($B$10:$O$13)-MIN($B$10:$O$13))</f>
        <v>0.779271038558964</v>
      </c>
      <c r="AE13" s="49">
        <f>(MAX($B$10:$O$13)-O13)/(MAX($B$10:$O$13)-MIN($B$10:$O$13))</f>
        <v>0.807134815648748</v>
      </c>
      <c r="AF13" s="50"/>
      <c r="AG13" s="49">
        <f t="shared" ref="AG13:AT13" si="42">R13+0.0001</f>
        <v>0.186351055446102</v>
      </c>
      <c r="AH13" s="49">
        <f t="shared" si="42"/>
        <v>0.633438024204897</v>
      </c>
      <c r="AI13" s="49">
        <f t="shared" si="42"/>
        <v>0.551746495918942</v>
      </c>
      <c r="AJ13" s="49">
        <f t="shared" si="42"/>
        <v>0.697890599493386</v>
      </c>
      <c r="AK13" s="49">
        <f t="shared" si="42"/>
        <v>0.816522741345342</v>
      </c>
      <c r="AL13" s="49">
        <f t="shared" si="42"/>
        <v>0.899128989586265</v>
      </c>
      <c r="AM13" s="49">
        <f t="shared" si="42"/>
        <v>0.133578750351815</v>
      </c>
      <c r="AN13" s="49">
        <f t="shared" si="42"/>
        <v>0.421082268505488</v>
      </c>
      <c r="AO13" s="49">
        <f t="shared" si="42"/>
        <v>0.205067632986209</v>
      </c>
      <c r="AP13" s="49">
        <f t="shared" si="42"/>
        <v>0.600859921193358</v>
      </c>
      <c r="AQ13" s="49">
        <f t="shared" si="42"/>
        <v>0.761076639459612</v>
      </c>
      <c r="AR13" s="49">
        <f t="shared" si="42"/>
        <v>0.572151787222066</v>
      </c>
      <c r="AS13" s="49">
        <f t="shared" si="42"/>
        <v>0.779371038558964</v>
      </c>
      <c r="AT13" s="49">
        <f t="shared" si="42"/>
        <v>0.807234815648748</v>
      </c>
      <c r="AU13" s="49">
        <f>SUM(AG13:AT13)</f>
        <v>8.06550075992119</v>
      </c>
      <c r="AV13" s="50"/>
      <c r="AW13" s="49">
        <f t="shared" ref="AW13:BJ13" si="43">AG13/$AU$14</f>
        <v>0.00470682672826164</v>
      </c>
      <c r="AX13" s="49">
        <f t="shared" si="43"/>
        <v>0.0159992816562672</v>
      </c>
      <c r="AY13" s="49">
        <f t="shared" si="43"/>
        <v>0.0139359294102152</v>
      </c>
      <c r="AZ13" s="49">
        <f t="shared" si="43"/>
        <v>0.0176272150390266</v>
      </c>
      <c r="BA13" s="49">
        <f t="shared" si="43"/>
        <v>0.02062360770642</v>
      </c>
      <c r="BB13" s="49">
        <f t="shared" si="43"/>
        <v>0.0227100638105242</v>
      </c>
      <c r="BC13" s="49">
        <f t="shared" si="43"/>
        <v>0.00337391184063114</v>
      </c>
      <c r="BD13" s="49">
        <f t="shared" si="43"/>
        <v>0.0106356321484421</v>
      </c>
      <c r="BE13" s="49">
        <f t="shared" si="43"/>
        <v>0.00517956720840792</v>
      </c>
      <c r="BF13" s="49">
        <f t="shared" si="43"/>
        <v>0.0151764288656367</v>
      </c>
      <c r="BG13" s="49">
        <f t="shared" si="43"/>
        <v>0.0192231584644828</v>
      </c>
      <c r="BH13" s="49">
        <f t="shared" si="43"/>
        <v>0.0144513231667657</v>
      </c>
      <c r="BI13" s="49">
        <f t="shared" si="43"/>
        <v>0.0196852356255281</v>
      </c>
      <c r="BJ13" s="49">
        <f t="shared" si="43"/>
        <v>0.020389014686197</v>
      </c>
      <c r="BK13" s="49"/>
      <c r="BL13" s="49">
        <f t="shared" ref="BL13:BY13" si="44">AW13*LN(AW13)</f>
        <v>-0.0252226669159648</v>
      </c>
      <c r="BM13" s="49">
        <f t="shared" si="44"/>
        <v>-0.0661604127645046</v>
      </c>
      <c r="BN13" s="49">
        <f t="shared" si="44"/>
        <v>-0.0595521970529405</v>
      </c>
      <c r="BO13" s="49">
        <f t="shared" si="44"/>
        <v>-0.0711841810134497</v>
      </c>
      <c r="BP13" s="49">
        <f t="shared" si="44"/>
        <v>-0.0800467974322066</v>
      </c>
      <c r="BQ13" s="49">
        <f t="shared" si="44"/>
        <v>-0.0859563904572815</v>
      </c>
      <c r="BR13" s="49">
        <f t="shared" si="44"/>
        <v>-0.0192032347242425</v>
      </c>
      <c r="BS13" s="49">
        <f t="shared" si="44"/>
        <v>-0.0483234774360446</v>
      </c>
      <c r="BT13" s="49">
        <f t="shared" si="44"/>
        <v>-0.0272602371665473</v>
      </c>
      <c r="BU13" s="49">
        <f t="shared" si="44"/>
        <v>-0.0635590629781633</v>
      </c>
      <c r="BV13" s="49">
        <f t="shared" si="44"/>
        <v>-0.0759629933941531</v>
      </c>
      <c r="BW13" s="49">
        <f t="shared" si="44"/>
        <v>-0.0612298126016982</v>
      </c>
      <c r="BX13" s="49">
        <f t="shared" si="44"/>
        <v>-0.0773213689962198</v>
      </c>
      <c r="BY13" s="49">
        <f t="shared" si="44"/>
        <v>-0.0793695208071473</v>
      </c>
      <c r="BZ13" s="49">
        <f>SUM(BL13:BY13)</f>
        <v>-0.840352353740564</v>
      </c>
      <c r="CA13" s="49"/>
      <c r="CB13" s="49"/>
      <c r="CC13" s="50"/>
      <c r="CD13" s="49"/>
      <c r="CE13" s="49"/>
      <c r="CF13" s="49">
        <f t="shared" ref="CF13:CS13" si="45">AW13*$CD$14</f>
        <v>0.000936654022903377</v>
      </c>
      <c r="CG13" s="49">
        <f t="shared" si="45"/>
        <v>0.00318384176688008</v>
      </c>
      <c r="CH13" s="49">
        <f t="shared" si="45"/>
        <v>0.002773236640856</v>
      </c>
      <c r="CI13" s="49">
        <f t="shared" si="45"/>
        <v>0.00350779895502654</v>
      </c>
      <c r="CJ13" s="49">
        <f t="shared" si="45"/>
        <v>0.00410407823364548</v>
      </c>
      <c r="CK13" s="49">
        <f t="shared" si="45"/>
        <v>0.00451928100535285</v>
      </c>
      <c r="CL13" s="49">
        <f t="shared" si="45"/>
        <v>0.000671405233482143</v>
      </c>
      <c r="CM13" s="49">
        <f t="shared" si="45"/>
        <v>0.00211648063824903</v>
      </c>
      <c r="CN13" s="49">
        <f t="shared" si="45"/>
        <v>0.00103072892688477</v>
      </c>
      <c r="CO13" s="49">
        <f t="shared" si="45"/>
        <v>0.00302009484754403</v>
      </c>
      <c r="CP13" s="49">
        <f t="shared" si="45"/>
        <v>0.0038253901722269</v>
      </c>
      <c r="CQ13" s="49">
        <f t="shared" si="45"/>
        <v>0.00287579950609888</v>
      </c>
      <c r="CR13" s="49">
        <f t="shared" si="45"/>
        <v>0.00391734308589293</v>
      </c>
      <c r="CS13" s="49">
        <f t="shared" si="45"/>
        <v>0.00405739444670734</v>
      </c>
      <c r="CT13" s="59">
        <v>2019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39.5916540388404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-3.95057239171018</v>
      </c>
      <c r="CA14" s="49">
        <f>-1/(LN(560))</f>
        <v>-0.158029391597474</v>
      </c>
      <c r="CB14" s="49">
        <f>BZ14*CA14</f>
        <v>0.624306551523737</v>
      </c>
      <c r="CC14" s="50">
        <f>1-CB14</f>
        <v>0.375693448476263</v>
      </c>
      <c r="CD14" s="49">
        <f>CC14/(CC9+CC14+CC19+CC24+CC30)</f>
        <v>0.198999044787296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3" t="s">
        <v>251</v>
      </c>
      <c r="B15" s="40">
        <v>15.12</v>
      </c>
      <c r="C15" s="40">
        <v>13.898</v>
      </c>
      <c r="D15" s="40">
        <v>12.264</v>
      </c>
      <c r="E15" s="40">
        <v>12.887</v>
      </c>
      <c r="F15" s="40">
        <v>15.909</v>
      </c>
      <c r="G15" s="40">
        <v>16.868</v>
      </c>
      <c r="H15" s="40">
        <v>30.103</v>
      </c>
      <c r="I15" s="40">
        <v>15.032</v>
      </c>
      <c r="J15" s="40">
        <v>15.682</v>
      </c>
      <c r="K15" s="40">
        <v>14.034</v>
      </c>
      <c r="L15" s="40">
        <v>14.762</v>
      </c>
      <c r="M15" s="40">
        <v>14.615</v>
      </c>
      <c r="N15" s="40">
        <v>12.584</v>
      </c>
      <c r="O15" s="40">
        <v>11.886</v>
      </c>
      <c r="Q15" s="50"/>
      <c r="R15" s="49">
        <f>(B15-MIN($B$15:$O$18)/(MAX($B$15:$O$18)-MIN($B$15:$O$18)))</f>
        <v>15.0506777030522</v>
      </c>
      <c r="S15" s="49">
        <f>(C15-MIN($B$15:$O$18)/(MAX($B$15:$O$18)-MIN($B$15:$O$18)))</f>
        <v>13.8286777030523</v>
      </c>
      <c r="T15" s="49">
        <f>(D15-MIN($B$15:$O$18)/(MAX($B$15:$O$18)-MIN($B$15:$O$18)))</f>
        <v>12.1946777030522</v>
      </c>
      <c r="U15" s="49">
        <f>(E15-MIN($B$15:$O$18)/(MAX($B$15:$O$18)-MIN($B$15:$O$18)))</f>
        <v>12.8176777030523</v>
      </c>
      <c r="V15" s="49">
        <f>(F15-MIN($B$15:$O$18)/(MAX($B$15:$O$18)-MIN($B$15:$O$18)))</f>
        <v>15.8396777030523</v>
      </c>
      <c r="W15" s="49">
        <f>(G15-MIN($B$15:$O$18)/(MAX($B$15:$O$18)-MIN($B$15:$O$18)))</f>
        <v>16.7986777030522</v>
      </c>
      <c r="X15" s="49">
        <f>(H15-MIN($B$15:$O$18)/(MAX($B$15:$O$18)-MIN($B$15:$O$18)))</f>
        <v>30.0336777030523</v>
      </c>
      <c r="Y15" s="49">
        <f>(I15-MIN($B$15:$O$18)/(MAX($B$15:$O$18)-MIN($B$15:$O$18)))</f>
        <v>14.9626777030523</v>
      </c>
      <c r="Z15" s="49">
        <f>(J15-MIN($B$15:$O$18)/(MAX($B$15:$O$18)-MIN($B$15:$O$18)))</f>
        <v>15.6126777030523</v>
      </c>
      <c r="AA15" s="49">
        <f>(K15-MIN($B$15:$O$18)/(MAX($B$15:$O$18)-MIN($B$15:$O$18)))</f>
        <v>13.9646777030523</v>
      </c>
      <c r="AB15" s="49">
        <f>(L15-MIN($B$15:$O$18)/(MAX($B$15:$O$18)-MIN($B$15:$O$18)))</f>
        <v>14.6926777030523</v>
      </c>
      <c r="AC15" s="49">
        <f>(M15-MIN($B$15:$O$18)/(MAX($B$15:$O$18)-MIN($B$15:$O$18)))</f>
        <v>14.5456777030523</v>
      </c>
      <c r="AD15" s="49">
        <f>(N15-MIN($B$15:$O$18)/(MAX($B$15:$O$18)-MIN($B$15:$O$18)))</f>
        <v>12.5146777030522</v>
      </c>
      <c r="AE15" s="49">
        <f>(O15-MIN($B$15:$O$18)/(MAX($B$15:$O$18)-MIN($B$15:$O$18)))</f>
        <v>11.8166777030522</v>
      </c>
      <c r="AF15" s="50"/>
      <c r="AG15" s="49">
        <f t="shared" ref="AG15:AT15" si="46">R15+0.0001</f>
        <v>15.0507777030522</v>
      </c>
      <c r="AH15" s="49">
        <f t="shared" si="46"/>
        <v>13.8287777030522</v>
      </c>
      <c r="AI15" s="49">
        <f t="shared" si="46"/>
        <v>12.1947777030522</v>
      </c>
      <c r="AJ15" s="49">
        <f t="shared" si="46"/>
        <v>12.8177777030523</v>
      </c>
      <c r="AK15" s="49">
        <f t="shared" si="46"/>
        <v>15.8397777030523</v>
      </c>
      <c r="AL15" s="49">
        <f t="shared" si="46"/>
        <v>16.7987777030522</v>
      </c>
      <c r="AM15" s="49">
        <f t="shared" si="46"/>
        <v>30.0337777030523</v>
      </c>
      <c r="AN15" s="49">
        <f t="shared" si="46"/>
        <v>14.9627777030523</v>
      </c>
      <c r="AO15" s="49">
        <f t="shared" si="46"/>
        <v>15.6127777030523</v>
      </c>
      <c r="AP15" s="49">
        <f t="shared" si="46"/>
        <v>13.9647777030523</v>
      </c>
      <c r="AQ15" s="49">
        <f t="shared" si="46"/>
        <v>14.6927777030523</v>
      </c>
      <c r="AR15" s="49">
        <f t="shared" si="46"/>
        <v>14.5457777030523</v>
      </c>
      <c r="AS15" s="49">
        <f t="shared" si="46"/>
        <v>12.5147777030522</v>
      </c>
      <c r="AT15" s="49">
        <f t="shared" si="46"/>
        <v>11.8167777030522</v>
      </c>
      <c r="AU15" s="49">
        <f>SUM(AG15:AT15)</f>
        <v>214.674887842732</v>
      </c>
      <c r="AV15" s="50"/>
      <c r="AW15" s="49">
        <f t="shared" ref="AW15:BJ15" si="47">AG15/$AU$19</f>
        <v>0.0105653779983321</v>
      </c>
      <c r="AX15" s="49">
        <f t="shared" si="47"/>
        <v>0.00970755575361556</v>
      </c>
      <c r="AY15" s="49">
        <f t="shared" si="47"/>
        <v>0.00856051684374091</v>
      </c>
      <c r="AZ15" s="49">
        <f t="shared" si="47"/>
        <v>0.00899785175246301</v>
      </c>
      <c r="BA15" s="49">
        <f t="shared" si="47"/>
        <v>0.0111192419517538</v>
      </c>
      <c r="BB15" s="49">
        <f t="shared" si="47"/>
        <v>0.0117924428786631</v>
      </c>
      <c r="BC15" s="49">
        <f t="shared" si="47"/>
        <v>0.0210831772557689</v>
      </c>
      <c r="BD15" s="49">
        <f t="shared" si="47"/>
        <v>0.0105036035649973</v>
      </c>
      <c r="BE15" s="49">
        <f t="shared" si="47"/>
        <v>0.0109598919930381</v>
      </c>
      <c r="BF15" s="49">
        <f t="shared" si="47"/>
        <v>0.00980302533240561</v>
      </c>
      <c r="BG15" s="49">
        <f t="shared" si="47"/>
        <v>0.0103140683718112</v>
      </c>
      <c r="BH15" s="49">
        <f t="shared" si="47"/>
        <v>0.0102108769888543</v>
      </c>
      <c r="BI15" s="49">
        <f t="shared" si="47"/>
        <v>0.00878515114677634</v>
      </c>
      <c r="BJ15" s="49">
        <f t="shared" si="47"/>
        <v>0.00829516757328032</v>
      </c>
      <c r="BK15" s="49"/>
      <c r="BL15" s="49">
        <f t="shared" ref="BL15:BY15" si="48">AW15*LN(AW15)</f>
        <v>-0.0480742961200906</v>
      </c>
      <c r="BM15" s="49">
        <f t="shared" si="48"/>
        <v>-0.0449930720946313</v>
      </c>
      <c r="BN15" s="49">
        <f t="shared" si="48"/>
        <v>-0.0407531512158133</v>
      </c>
      <c r="BO15" s="49">
        <f t="shared" si="48"/>
        <v>-0.042386804919965</v>
      </c>
      <c r="BP15" s="49">
        <f t="shared" si="48"/>
        <v>-0.0500263386463508</v>
      </c>
      <c r="BQ15" s="49">
        <f t="shared" si="48"/>
        <v>-0.0523619415043475</v>
      </c>
      <c r="BR15" s="49">
        <f t="shared" si="48"/>
        <v>-0.081365881008709</v>
      </c>
      <c r="BS15" s="49">
        <f t="shared" si="48"/>
        <v>-0.0478548052573648</v>
      </c>
      <c r="BT15" s="49">
        <f t="shared" si="48"/>
        <v>-0.0494676133688697</v>
      </c>
      <c r="BU15" s="49">
        <f t="shared" si="48"/>
        <v>-0.0453396218455683</v>
      </c>
      <c r="BV15" s="49">
        <f t="shared" si="48"/>
        <v>-0.047179090679637</v>
      </c>
      <c r="BW15" s="49">
        <f t="shared" si="48"/>
        <v>-0.0468097413042371</v>
      </c>
      <c r="BX15" s="49">
        <f t="shared" si="48"/>
        <v>-0.0415949879492688</v>
      </c>
      <c r="BY15" s="49">
        <f t="shared" si="48"/>
        <v>-0.0397511244908814</v>
      </c>
      <c r="BZ15" s="49">
        <f>SUM(BL15:BY15)</f>
        <v>-0.677958470405735</v>
      </c>
      <c r="CA15" s="49"/>
      <c r="CB15" s="49"/>
      <c r="CC15" s="50"/>
      <c r="CD15" s="49"/>
      <c r="CE15" s="49"/>
      <c r="CF15" s="49">
        <f t="shared" ref="CF15:CS15" si="49">AW15*$CD$19</f>
        <v>0.00225196621032373</v>
      </c>
      <c r="CG15" s="49">
        <f t="shared" si="49"/>
        <v>0.00206912498023516</v>
      </c>
      <c r="CH15" s="49">
        <f t="shared" si="49"/>
        <v>0.00182463842543589</v>
      </c>
      <c r="CI15" s="49">
        <f t="shared" si="49"/>
        <v>0.00191785453537466</v>
      </c>
      <c r="CJ15" s="49">
        <f t="shared" si="49"/>
        <v>0.00237001999963623</v>
      </c>
      <c r="CK15" s="49">
        <f t="shared" si="49"/>
        <v>0.00251350996662063</v>
      </c>
      <c r="CL15" s="49">
        <f t="shared" si="49"/>
        <v>0.00449379121066493</v>
      </c>
      <c r="CM15" s="49">
        <f t="shared" si="49"/>
        <v>0.00223879924776416</v>
      </c>
      <c r="CN15" s="49">
        <f t="shared" si="49"/>
        <v>0.00233605522121552</v>
      </c>
      <c r="CO15" s="49">
        <f t="shared" si="49"/>
        <v>0.00208947392237268</v>
      </c>
      <c r="CP15" s="49">
        <f t="shared" si="49"/>
        <v>0.00219840061263821</v>
      </c>
      <c r="CQ15" s="49">
        <f t="shared" si="49"/>
        <v>0.00217640580018075</v>
      </c>
      <c r="CR15" s="49">
        <f t="shared" si="49"/>
        <v>0.00187251828928887</v>
      </c>
      <c r="CS15" s="49">
        <f t="shared" si="49"/>
        <v>0.00176808033625956</v>
      </c>
      <c r="CT15" s="59">
        <v>2019</v>
      </c>
    </row>
    <row r="16" ht="22.5" customHeight="1" spans="1:98">
      <c r="A16" s="43" t="s">
        <v>252</v>
      </c>
      <c r="B16" s="40">
        <v>18.52</v>
      </c>
      <c r="C16" s="40">
        <v>12.88</v>
      </c>
      <c r="D16" s="40">
        <v>13.89</v>
      </c>
      <c r="E16" s="40">
        <v>18.34</v>
      </c>
      <c r="F16" s="40">
        <v>23.58</v>
      </c>
      <c r="G16" s="40">
        <v>55.99</v>
      </c>
      <c r="H16" s="40">
        <v>27.15</v>
      </c>
      <c r="I16" s="40">
        <v>18.33</v>
      </c>
      <c r="J16" s="40">
        <v>21.21</v>
      </c>
      <c r="K16" s="40">
        <v>13.93</v>
      </c>
      <c r="L16" s="40">
        <v>17.17</v>
      </c>
      <c r="M16" s="40">
        <v>20.31</v>
      </c>
      <c r="N16" s="40">
        <v>11.12</v>
      </c>
      <c r="O16" s="40">
        <v>14.43</v>
      </c>
      <c r="Q16" s="50"/>
      <c r="R16" s="49">
        <f>(B16-MIN($B$15:$O$18)/(MAX($B$15:$O$18)-MIN($B$15:$O$18)))</f>
        <v>18.4506777030522</v>
      </c>
      <c r="S16" s="49">
        <f>(C16-MIN($B$15:$O$18)/(MAX($B$15:$O$18)-MIN($B$15:$O$18)))</f>
        <v>12.8106777030523</v>
      </c>
      <c r="T16" s="49">
        <f>(D16-MIN($B$15:$O$18)/(MAX($B$15:$O$18)-MIN($B$15:$O$18)))</f>
        <v>13.8206777030523</v>
      </c>
      <c r="U16" s="49">
        <f>(E16-MIN($B$15:$O$18)/(MAX($B$15:$O$18)-MIN($B$15:$O$18)))</f>
        <v>18.2706777030523</v>
      </c>
      <c r="V16" s="49">
        <f>(F16-MIN($B$15:$O$18)/(MAX($B$15:$O$18)-MIN($B$15:$O$18)))</f>
        <v>23.5106777030522</v>
      </c>
      <c r="W16" s="49">
        <f>(G16-MIN($B$15:$O$18)/(MAX($B$15:$O$18)-MIN($B$15:$O$18)))</f>
        <v>55.9206777030522</v>
      </c>
      <c r="X16" s="49">
        <f>(H16-MIN($B$15:$O$18)/(MAX($B$15:$O$18)-MIN($B$15:$O$18)))</f>
        <v>27.0806777030522</v>
      </c>
      <c r="Y16" s="49">
        <f>(I16-MIN($B$15:$O$18)/(MAX($B$15:$O$18)-MIN($B$15:$O$18)))</f>
        <v>18.2606777030522</v>
      </c>
      <c r="Z16" s="49">
        <f>(J16-MIN($B$15:$O$18)/(MAX($B$15:$O$18)-MIN($B$15:$O$18)))</f>
        <v>21.1406777030523</v>
      </c>
      <c r="AA16" s="49">
        <f>(K16-MIN($B$15:$O$18)/(MAX($B$15:$O$18)-MIN($B$15:$O$18)))</f>
        <v>13.8606777030523</v>
      </c>
      <c r="AB16" s="49">
        <f>(L16-MIN($B$15:$O$18)/(MAX($B$15:$O$18)-MIN($B$15:$O$18)))</f>
        <v>17.1006777030523</v>
      </c>
      <c r="AC16" s="49">
        <f>(M16-MIN($B$15:$O$18)/(MAX($B$15:$O$18)-MIN($B$15:$O$18)))</f>
        <v>20.2406777030522</v>
      </c>
      <c r="AD16" s="49">
        <f>(N16-MIN($B$15:$O$18)/(MAX($B$15:$O$18)-MIN($B$15:$O$18)))</f>
        <v>11.0506777030522</v>
      </c>
      <c r="AE16" s="49">
        <f>(O16-MIN($B$15:$O$18)/(MAX($B$15:$O$18)-MIN($B$15:$O$18)))</f>
        <v>14.3606777030523</v>
      </c>
      <c r="AF16" s="50"/>
      <c r="AG16" s="49">
        <f t="shared" ref="AG16:AT16" si="50">R16+0.0001</f>
        <v>18.4507777030522</v>
      </c>
      <c r="AH16" s="49">
        <f t="shared" si="50"/>
        <v>12.8107777030523</v>
      </c>
      <c r="AI16" s="49">
        <f t="shared" si="50"/>
        <v>13.8207777030523</v>
      </c>
      <c r="AJ16" s="49">
        <f t="shared" si="50"/>
        <v>18.2707777030523</v>
      </c>
      <c r="AK16" s="49">
        <f t="shared" si="50"/>
        <v>23.5107777030522</v>
      </c>
      <c r="AL16" s="49">
        <f t="shared" si="50"/>
        <v>55.9207777030523</v>
      </c>
      <c r="AM16" s="49">
        <f t="shared" si="50"/>
        <v>27.0807777030522</v>
      </c>
      <c r="AN16" s="49">
        <f t="shared" si="50"/>
        <v>18.2607777030522</v>
      </c>
      <c r="AO16" s="49">
        <f t="shared" si="50"/>
        <v>21.1407777030523</v>
      </c>
      <c r="AP16" s="49">
        <f t="shared" si="50"/>
        <v>13.8607777030522</v>
      </c>
      <c r="AQ16" s="49">
        <f t="shared" si="50"/>
        <v>17.1007777030523</v>
      </c>
      <c r="AR16" s="49">
        <f t="shared" si="50"/>
        <v>20.2407777030522</v>
      </c>
      <c r="AS16" s="49">
        <f t="shared" si="50"/>
        <v>11.0507777030522</v>
      </c>
      <c r="AT16" s="49">
        <f t="shared" si="50"/>
        <v>14.3607777030522</v>
      </c>
      <c r="AU16" s="49">
        <f>SUM(AG16:AT16)</f>
        <v>285.880887842731</v>
      </c>
      <c r="AV16" s="50"/>
      <c r="AW16" s="49">
        <f t="shared" ref="AW16:BJ16" si="51">AG16/$AU$19</f>
        <v>0.0129521174680835</v>
      </c>
      <c r="AX16" s="49">
        <f t="shared" si="51"/>
        <v>0.00899293787708411</v>
      </c>
      <c r="AY16" s="49">
        <f t="shared" si="51"/>
        <v>0.00970193989603967</v>
      </c>
      <c r="AZ16" s="49">
        <f t="shared" si="51"/>
        <v>0.0128257606726261</v>
      </c>
      <c r="BA16" s="49">
        <f t="shared" si="51"/>
        <v>0.0165041473848312</v>
      </c>
      <c r="BB16" s="49">
        <f t="shared" si="51"/>
        <v>0.0392553903891379</v>
      </c>
      <c r="BC16" s="49">
        <f t="shared" si="51"/>
        <v>0.0190102238280701</v>
      </c>
      <c r="BD16" s="49">
        <f t="shared" si="51"/>
        <v>0.0128187408506562</v>
      </c>
      <c r="BE16" s="49">
        <f t="shared" si="51"/>
        <v>0.014840449577975</v>
      </c>
      <c r="BF16" s="49">
        <f t="shared" si="51"/>
        <v>0.0097300191839191</v>
      </c>
      <c r="BG16" s="49">
        <f t="shared" si="51"/>
        <v>0.0120044415021528</v>
      </c>
      <c r="BH16" s="49">
        <f t="shared" si="51"/>
        <v>0.0142086656006879</v>
      </c>
      <c r="BI16" s="49">
        <f t="shared" si="51"/>
        <v>0.00775744921038927</v>
      </c>
      <c r="BJ16" s="49">
        <f t="shared" si="51"/>
        <v>0.010081010282412</v>
      </c>
      <c r="BK16" s="49"/>
      <c r="BL16" s="49">
        <f t="shared" ref="BL16:BY16" si="52">AW16*LN(AW16)</f>
        <v>-0.0562963266778867</v>
      </c>
      <c r="BM16" s="49">
        <f t="shared" si="52"/>
        <v>-0.0423685693194356</v>
      </c>
      <c r="BN16" s="49">
        <f t="shared" si="52"/>
        <v>-0.044972657665782</v>
      </c>
      <c r="BO16" s="49">
        <f t="shared" si="52"/>
        <v>-0.0558728558054134</v>
      </c>
      <c r="BP16" s="49">
        <f t="shared" si="52"/>
        <v>-0.0677353904173649</v>
      </c>
      <c r="BQ16" s="49">
        <f t="shared" si="52"/>
        <v>-0.12709586277744</v>
      </c>
      <c r="BR16" s="49">
        <f t="shared" si="52"/>
        <v>-0.0753333033826566</v>
      </c>
      <c r="BS16" s="49">
        <f t="shared" si="52"/>
        <v>-0.0558492932584961</v>
      </c>
      <c r="BT16" s="49">
        <f t="shared" si="52"/>
        <v>-0.0624842103034221</v>
      </c>
      <c r="BU16" s="49">
        <f t="shared" si="52"/>
        <v>-0.0450746973408516</v>
      </c>
      <c r="BV16" s="49">
        <f t="shared" si="52"/>
        <v>-0.0530893853180304</v>
      </c>
      <c r="BW16" s="49">
        <f t="shared" si="52"/>
        <v>-0.0604422887333705</v>
      </c>
      <c r="BX16" s="49">
        <f t="shared" si="52"/>
        <v>-0.0376942347143285</v>
      </c>
      <c r="BY16" s="49">
        <f t="shared" si="52"/>
        <v>-0.0463434304639988</v>
      </c>
      <c r="BZ16" s="49">
        <f>SUM(BL16:BY16)</f>
        <v>-0.830652506178477</v>
      </c>
      <c r="CA16" s="49"/>
      <c r="CB16" s="49"/>
      <c r="CC16" s="50"/>
      <c r="CD16" s="49"/>
      <c r="CE16" s="49"/>
      <c r="CF16" s="49">
        <f t="shared" ref="CF16:CS16" si="53">AW16*$CD$19</f>
        <v>0.00276068976376163</v>
      </c>
      <c r="CG16" s="49">
        <f t="shared" si="53"/>
        <v>0.00191680716335288</v>
      </c>
      <c r="CH16" s="49">
        <f t="shared" si="53"/>
        <v>0.00206792798363884</v>
      </c>
      <c r="CI16" s="49">
        <f t="shared" si="53"/>
        <v>0.00273375734034433</v>
      </c>
      <c r="CJ16" s="49">
        <f t="shared" si="53"/>
        <v>0.00351779011093686</v>
      </c>
      <c r="CK16" s="49">
        <f t="shared" si="53"/>
        <v>0.00836712257179638</v>
      </c>
      <c r="CL16" s="49">
        <f t="shared" si="53"/>
        <v>0.00405194984204665</v>
      </c>
      <c r="CM16" s="49">
        <f t="shared" si="53"/>
        <v>0.00273226109459892</v>
      </c>
      <c r="CN16" s="49">
        <f t="shared" si="53"/>
        <v>0.00316317986927573</v>
      </c>
      <c r="CO16" s="49">
        <f t="shared" si="53"/>
        <v>0.00207391296662046</v>
      </c>
      <c r="CP16" s="49">
        <f t="shared" si="53"/>
        <v>0.00255869658813187</v>
      </c>
      <c r="CQ16" s="49">
        <f t="shared" si="53"/>
        <v>0.00302851775218923</v>
      </c>
      <c r="CR16" s="49">
        <f t="shared" si="53"/>
        <v>0.00165346791216149</v>
      </c>
      <c r="CS16" s="49">
        <f t="shared" si="53"/>
        <v>0.00214872525389074</v>
      </c>
      <c r="CT16" s="59">
        <v>2019</v>
      </c>
    </row>
    <row r="17" ht="22.5" customHeight="1" spans="1:98">
      <c r="A17" s="43" t="s">
        <v>253</v>
      </c>
      <c r="B17" s="40">
        <v>11.94</v>
      </c>
      <c r="C17" s="40">
        <v>14.48</v>
      </c>
      <c r="D17" s="40">
        <v>11.55</v>
      </c>
      <c r="E17" s="40">
        <v>12.63</v>
      </c>
      <c r="F17" s="40">
        <v>12.91</v>
      </c>
      <c r="G17" s="40">
        <v>11.74</v>
      </c>
      <c r="H17" s="40">
        <v>4.02</v>
      </c>
      <c r="I17" s="40">
        <v>7.54</v>
      </c>
      <c r="J17" s="40">
        <v>8.14</v>
      </c>
      <c r="K17" s="40">
        <v>13.65</v>
      </c>
      <c r="L17" s="40">
        <v>10.67</v>
      </c>
      <c r="M17" s="40">
        <v>10.3</v>
      </c>
      <c r="N17" s="40">
        <v>9.33</v>
      </c>
      <c r="O17" s="40">
        <v>12.62</v>
      </c>
      <c r="Q17" s="50"/>
      <c r="R17" s="49">
        <f>(B17-MIN($B$15:$O$18)/(MAX($B$15:$O$18)-MIN($B$15:$O$18)))</f>
        <v>11.8706777030522</v>
      </c>
      <c r="S17" s="49">
        <f>(C17-MIN($B$15:$O$18)/(MAX($B$15:$O$18)-MIN($B$15:$O$18)))</f>
        <v>14.4106777030523</v>
      </c>
      <c r="T17" s="49">
        <f>(D17-MIN($B$15:$O$18)/(MAX($B$15:$O$18)-MIN($B$15:$O$18)))</f>
        <v>11.4806777030523</v>
      </c>
      <c r="U17" s="49">
        <f>(E17-MIN($B$15:$O$18)/(MAX($B$15:$O$18)-MIN($B$15:$O$18)))</f>
        <v>12.5606777030523</v>
      </c>
      <c r="V17" s="49">
        <f>(F17-MIN($B$15:$O$18)/(MAX($B$15:$O$18)-MIN($B$15:$O$18)))</f>
        <v>12.8406777030523</v>
      </c>
      <c r="W17" s="49">
        <f>(G17-MIN($B$15:$O$18)/(MAX($B$15:$O$18)-MIN($B$15:$O$18)))</f>
        <v>11.6706777030523</v>
      </c>
      <c r="X17" s="49">
        <f>(H17-MIN($B$15:$O$18)/(MAX($B$15:$O$18)-MIN($B$15:$O$18)))</f>
        <v>3.95067770305225</v>
      </c>
      <c r="Y17" s="49">
        <f>(I17-MIN($B$15:$O$18)/(MAX($B$15:$O$18)-MIN($B$15:$O$18)))</f>
        <v>7.47067770305225</v>
      </c>
      <c r="Z17" s="49">
        <f>(J17-MIN($B$15:$O$18)/(MAX($B$15:$O$18)-MIN($B$15:$O$18)))</f>
        <v>8.07067770305225</v>
      </c>
      <c r="AA17" s="49">
        <f>(K17-MIN($B$15:$O$18)/(MAX($B$15:$O$18)-MIN($B$15:$O$18)))</f>
        <v>13.5806777030523</v>
      </c>
      <c r="AB17" s="49">
        <f>(L17-MIN($B$15:$O$18)/(MAX($B$15:$O$18)-MIN($B$15:$O$18)))</f>
        <v>10.6006777030523</v>
      </c>
      <c r="AC17" s="49">
        <f>(M17-MIN($B$15:$O$18)/(MAX($B$15:$O$18)-MIN($B$15:$O$18)))</f>
        <v>10.2306777030523</v>
      </c>
      <c r="AD17" s="49">
        <f>(N17-MIN($B$15:$O$18)/(MAX($B$15:$O$18)-MIN($B$15:$O$18)))</f>
        <v>9.26067770305225</v>
      </c>
      <c r="AE17" s="49">
        <f>(O17-MIN($B$15:$O$18)/(MAX($B$15:$O$18)-MIN($B$15:$O$18)))</f>
        <v>12.5506777030522</v>
      </c>
      <c r="AF17" s="50"/>
      <c r="AG17" s="49">
        <f t="shared" ref="AG17:AT17" si="54">R17+0.0001</f>
        <v>11.8707777030522</v>
      </c>
      <c r="AH17" s="49">
        <f t="shared" si="54"/>
        <v>14.4107777030523</v>
      </c>
      <c r="AI17" s="49">
        <f t="shared" si="54"/>
        <v>11.4807777030523</v>
      </c>
      <c r="AJ17" s="49">
        <f t="shared" si="54"/>
        <v>12.5607777030523</v>
      </c>
      <c r="AK17" s="49">
        <f t="shared" si="54"/>
        <v>12.8407777030523</v>
      </c>
      <c r="AL17" s="49">
        <f t="shared" si="54"/>
        <v>11.6707777030523</v>
      </c>
      <c r="AM17" s="49">
        <f t="shared" si="54"/>
        <v>3.95077770305225</v>
      </c>
      <c r="AN17" s="49">
        <f t="shared" si="54"/>
        <v>7.47077770305225</v>
      </c>
      <c r="AO17" s="49">
        <f t="shared" si="54"/>
        <v>8.07077770305225</v>
      </c>
      <c r="AP17" s="49">
        <f t="shared" si="54"/>
        <v>13.5807777030523</v>
      </c>
      <c r="AQ17" s="49">
        <f t="shared" si="54"/>
        <v>10.6007777030523</v>
      </c>
      <c r="AR17" s="49">
        <f t="shared" si="54"/>
        <v>10.2307777030523</v>
      </c>
      <c r="AS17" s="49">
        <f t="shared" si="54"/>
        <v>9.26077770305225</v>
      </c>
      <c r="AT17" s="49">
        <f t="shared" si="54"/>
        <v>12.5507777030522</v>
      </c>
      <c r="AU17" s="49">
        <f>SUM(AG17:AT17)</f>
        <v>150.550887842732</v>
      </c>
      <c r="AV17" s="50"/>
      <c r="AW17" s="49">
        <f t="shared" ref="AW17:BJ17" si="55">AG17/$AU$19</f>
        <v>0.00833307461191754</v>
      </c>
      <c r="AX17" s="49">
        <f t="shared" si="55"/>
        <v>0.0101161093922612</v>
      </c>
      <c r="AY17" s="49">
        <f t="shared" si="55"/>
        <v>0.00805930155509312</v>
      </c>
      <c r="AZ17" s="49">
        <f t="shared" si="55"/>
        <v>0.00881744232783768</v>
      </c>
      <c r="BA17" s="49">
        <f t="shared" si="55"/>
        <v>0.00901399734299368</v>
      </c>
      <c r="BB17" s="49">
        <f t="shared" si="55"/>
        <v>0.0081926781725204</v>
      </c>
      <c r="BC17" s="49">
        <f t="shared" si="55"/>
        <v>0.00277337561179076</v>
      </c>
      <c r="BD17" s="49">
        <f t="shared" si="55"/>
        <v>0.00524435294518044</v>
      </c>
      <c r="BE17" s="49">
        <f t="shared" si="55"/>
        <v>0.00566554226337186</v>
      </c>
      <c r="BF17" s="49">
        <f t="shared" si="55"/>
        <v>0.0095334641687631</v>
      </c>
      <c r="BG17" s="49">
        <f t="shared" si="55"/>
        <v>0.0074415572217457</v>
      </c>
      <c r="BH17" s="49">
        <f t="shared" si="55"/>
        <v>0.00718182380886099</v>
      </c>
      <c r="BI17" s="49">
        <f t="shared" si="55"/>
        <v>0.00650090107778485</v>
      </c>
      <c r="BJ17" s="49">
        <f t="shared" si="55"/>
        <v>0.00881042250586782</v>
      </c>
      <c r="BK17" s="49"/>
      <c r="BL17" s="49">
        <f t="shared" ref="BL17:BY17" si="56">AW17*LN(AW17)</f>
        <v>-0.0398947846139415</v>
      </c>
      <c r="BM17" s="49">
        <f t="shared" si="56"/>
        <v>-0.046469624503445</v>
      </c>
      <c r="BN17" s="49">
        <f t="shared" si="56"/>
        <v>-0.0388533156053526</v>
      </c>
      <c r="BO17" s="49">
        <f t="shared" si="56"/>
        <v>-0.0417155263031926</v>
      </c>
      <c r="BP17" s="49">
        <f t="shared" si="56"/>
        <v>-0.0424467030066151</v>
      </c>
      <c r="BQ17" s="49">
        <f t="shared" si="56"/>
        <v>-0.0393618404951405</v>
      </c>
      <c r="BR17" s="49">
        <f t="shared" si="56"/>
        <v>-0.0163287760451982</v>
      </c>
      <c r="BS17" s="49">
        <f t="shared" si="56"/>
        <v>-0.0275360174612598</v>
      </c>
      <c r="BT17" s="49">
        <f t="shared" si="56"/>
        <v>-0.0293098481804457</v>
      </c>
      <c r="BU17" s="49">
        <f t="shared" si="56"/>
        <v>-0.0443587047041313</v>
      </c>
      <c r="BV17" s="49">
        <f t="shared" si="56"/>
        <v>-0.0364686545393274</v>
      </c>
      <c r="BW17" s="49">
        <f t="shared" si="56"/>
        <v>-0.0354509324442485</v>
      </c>
      <c r="BX17" s="49">
        <f t="shared" si="56"/>
        <v>-0.0327373318087504</v>
      </c>
      <c r="BY17" s="49">
        <f t="shared" si="56"/>
        <v>-0.0416893323878189</v>
      </c>
      <c r="BZ17" s="49">
        <f>SUM(BL17:BY17)</f>
        <v>-0.512621392098867</v>
      </c>
      <c r="CA17" s="49"/>
      <c r="CB17" s="49"/>
      <c r="CC17" s="50"/>
      <c r="CD17" s="49"/>
      <c r="CE17" s="49"/>
      <c r="CF17" s="49">
        <f t="shared" ref="CF17:CS17" si="57">AW17*$CD$19</f>
        <v>0.00177616006328475</v>
      </c>
      <c r="CG17" s="49">
        <f t="shared" si="57"/>
        <v>0.00215620648261777</v>
      </c>
      <c r="CH17" s="49">
        <f t="shared" si="57"/>
        <v>0.00171780647921393</v>
      </c>
      <c r="CI17" s="49">
        <f t="shared" si="57"/>
        <v>0.00187940101971774</v>
      </c>
      <c r="CJ17" s="49">
        <f t="shared" si="57"/>
        <v>0.00192129590058909</v>
      </c>
      <c r="CK17" s="49">
        <f t="shared" si="57"/>
        <v>0.00174623514837664</v>
      </c>
      <c r="CL17" s="49">
        <f t="shared" si="57"/>
        <v>0.000591133432923521</v>
      </c>
      <c r="CM17" s="49">
        <f t="shared" si="57"/>
        <v>0.00111781193530629</v>
      </c>
      <c r="CN17" s="49">
        <f t="shared" si="57"/>
        <v>0.00120758668003062</v>
      </c>
      <c r="CO17" s="49">
        <f t="shared" si="57"/>
        <v>0.00203201808574911</v>
      </c>
      <c r="CP17" s="49">
        <f t="shared" si="57"/>
        <v>0.00158613685361824</v>
      </c>
      <c r="CQ17" s="49">
        <f t="shared" si="57"/>
        <v>0.00153077576103823</v>
      </c>
      <c r="CR17" s="49">
        <f t="shared" si="57"/>
        <v>0.00138563992373389</v>
      </c>
      <c r="CS17" s="49">
        <f t="shared" si="57"/>
        <v>0.00187790477397233</v>
      </c>
      <c r="CT17" s="59">
        <v>2019</v>
      </c>
    </row>
    <row r="18" ht="22.5" customHeight="1" spans="1:98">
      <c r="A18" s="43" t="s">
        <v>254</v>
      </c>
      <c r="B18" s="40">
        <v>59.26</v>
      </c>
      <c r="C18" s="40">
        <v>60.12</v>
      </c>
      <c r="D18" s="40">
        <v>62.01</v>
      </c>
      <c r="E18" s="40">
        <v>58.95</v>
      </c>
      <c r="F18" s="40">
        <v>38.78</v>
      </c>
      <c r="G18" s="40">
        <v>58.38</v>
      </c>
      <c r="H18" s="40">
        <v>41.97</v>
      </c>
      <c r="I18" s="40">
        <v>55.02</v>
      </c>
      <c r="J18" s="40">
        <v>52.32</v>
      </c>
      <c r="K18" s="40">
        <v>57.88</v>
      </c>
      <c r="L18" s="40">
        <v>58.36</v>
      </c>
      <c r="M18" s="40">
        <v>55.23</v>
      </c>
      <c r="N18" s="40">
        <v>56.63</v>
      </c>
      <c r="O18" s="40">
        <v>59.49</v>
      </c>
      <c r="Q18" s="50"/>
      <c r="R18" s="49">
        <f>(B18-MIN($B$15:$O$18)/(MAX($B$15:$O$18)-MIN($B$15:$O$18)))</f>
        <v>59.1906777030522</v>
      </c>
      <c r="S18" s="49">
        <f>(C18-MIN($B$15:$O$18)/(MAX($B$15:$O$18)-MIN($B$15:$O$18)))</f>
        <v>60.0506777030522</v>
      </c>
      <c r="T18" s="49">
        <f>(D18-MIN($B$15:$O$18)/(MAX($B$15:$O$18)-MIN($B$15:$O$18)))</f>
        <v>61.9406777030522</v>
      </c>
      <c r="U18" s="49">
        <f>(E18-MIN($B$15:$O$18)/(MAX($B$15:$O$18)-MIN($B$15:$O$18)))</f>
        <v>58.8806777030523</v>
      </c>
      <c r="V18" s="49">
        <f>(F18-MIN($B$15:$O$18)/(MAX($B$15:$O$18)-MIN($B$15:$O$18)))</f>
        <v>38.7106777030523</v>
      </c>
      <c r="W18" s="49">
        <f>(G18-MIN($B$15:$O$18)/(MAX($B$15:$O$18)-MIN($B$15:$O$18)))</f>
        <v>58.3106777030522</v>
      </c>
      <c r="X18" s="49">
        <f>(H18-MIN($B$15:$O$18)/(MAX($B$15:$O$18)-MIN($B$15:$O$18)))</f>
        <v>41.9006777030523</v>
      </c>
      <c r="Y18" s="49">
        <f>(I18-MIN($B$15:$O$18)/(MAX($B$15:$O$18)-MIN($B$15:$O$18)))</f>
        <v>54.9506777030522</v>
      </c>
      <c r="Z18" s="49">
        <f>(J18-MIN($B$15:$O$18)/(MAX($B$15:$O$18)-MIN($B$15:$O$18)))</f>
        <v>52.2506777030522</v>
      </c>
      <c r="AA18" s="49">
        <f>(K18-MIN($B$15:$O$18)/(MAX($B$15:$O$18)-MIN($B$15:$O$18)))</f>
        <v>57.8106777030522</v>
      </c>
      <c r="AB18" s="49">
        <f>(L18-MIN($B$15:$O$18)/(MAX($B$15:$O$18)-MIN($B$15:$O$18)))</f>
        <v>58.2906777030523</v>
      </c>
      <c r="AC18" s="49">
        <f>(M18-MIN($B$15:$O$18)/(MAX($B$15:$O$18)-MIN($B$15:$O$18)))</f>
        <v>55.1606777030522</v>
      </c>
      <c r="AD18" s="49">
        <f>(N18-MIN($B$15:$O$18)/(MAX($B$15:$O$18)-MIN($B$15:$O$18)))</f>
        <v>56.5606777030522</v>
      </c>
      <c r="AE18" s="49">
        <f>(O18-MIN($B$15:$O$18)/(MAX($B$15:$O$18)-MIN($B$15:$O$18)))</f>
        <v>59.4206777030522</v>
      </c>
      <c r="AF18" s="50"/>
      <c r="AG18" s="49">
        <f t="shared" ref="AG18:AT18" si="58">R18+0.0001</f>
        <v>59.1907777030522</v>
      </c>
      <c r="AH18" s="49">
        <f t="shared" si="58"/>
        <v>60.0507777030522</v>
      </c>
      <c r="AI18" s="49">
        <f t="shared" si="58"/>
        <v>61.9407777030522</v>
      </c>
      <c r="AJ18" s="49">
        <f t="shared" si="58"/>
        <v>58.8807777030523</v>
      </c>
      <c r="AK18" s="49">
        <f t="shared" si="58"/>
        <v>38.7107777030523</v>
      </c>
      <c r="AL18" s="49">
        <f t="shared" si="58"/>
        <v>58.3107777030523</v>
      </c>
      <c r="AM18" s="49">
        <f t="shared" si="58"/>
        <v>41.9007777030523</v>
      </c>
      <c r="AN18" s="49">
        <f t="shared" si="58"/>
        <v>54.9507777030523</v>
      </c>
      <c r="AO18" s="49">
        <f t="shared" si="58"/>
        <v>52.2507777030523</v>
      </c>
      <c r="AP18" s="49">
        <f t="shared" si="58"/>
        <v>57.8107777030523</v>
      </c>
      <c r="AQ18" s="49">
        <f t="shared" si="58"/>
        <v>58.2907777030523</v>
      </c>
      <c r="AR18" s="49">
        <f t="shared" si="58"/>
        <v>55.1607777030522</v>
      </c>
      <c r="AS18" s="49">
        <f t="shared" si="58"/>
        <v>56.5607777030523</v>
      </c>
      <c r="AT18" s="49">
        <f t="shared" si="58"/>
        <v>59.4207777030523</v>
      </c>
      <c r="AU18" s="49">
        <f>SUM(AG18:AT18)</f>
        <v>773.430887842732</v>
      </c>
      <c r="AV18" s="50"/>
      <c r="AW18" s="49">
        <f t="shared" ref="AW18:BJ18" si="59">AG18/$AU$19</f>
        <v>0.0415508721732811</v>
      </c>
      <c r="AX18" s="49">
        <f t="shared" si="59"/>
        <v>0.0421545768626888</v>
      </c>
      <c r="AY18" s="49">
        <f t="shared" si="59"/>
        <v>0.0434813232149918</v>
      </c>
      <c r="AZ18" s="49">
        <f t="shared" si="59"/>
        <v>0.0413332576922156</v>
      </c>
      <c r="BA18" s="49">
        <f t="shared" si="59"/>
        <v>0.0271742767790139</v>
      </c>
      <c r="BB18" s="49">
        <f t="shared" si="59"/>
        <v>0.0409331278399337</v>
      </c>
      <c r="BC18" s="49">
        <f t="shared" si="59"/>
        <v>0.0294135999873983</v>
      </c>
      <c r="BD18" s="49">
        <f t="shared" si="59"/>
        <v>0.0385744676580617</v>
      </c>
      <c r="BE18" s="49">
        <f t="shared" si="59"/>
        <v>0.0366791157262003</v>
      </c>
      <c r="BF18" s="49">
        <f t="shared" si="59"/>
        <v>0.0405821367414409</v>
      </c>
      <c r="BG18" s="49">
        <f t="shared" si="59"/>
        <v>0.040919088195994</v>
      </c>
      <c r="BH18" s="49">
        <f t="shared" si="59"/>
        <v>0.0387218839194287</v>
      </c>
      <c r="BI18" s="49">
        <f t="shared" si="59"/>
        <v>0.0397046589952087</v>
      </c>
      <c r="BJ18" s="49">
        <f t="shared" si="59"/>
        <v>0.0417123280785878</v>
      </c>
      <c r="BK18" s="49"/>
      <c r="BL18" s="49">
        <f t="shared" ref="BL18:BY18" si="60">AW18*LN(AW18)</f>
        <v>-0.132166541908345</v>
      </c>
      <c r="BM18" s="49">
        <f t="shared" si="60"/>
        <v>-0.133478758678413</v>
      </c>
      <c r="BN18" s="49">
        <f t="shared" si="60"/>
        <v>-0.136332374988282</v>
      </c>
      <c r="BO18" s="49">
        <f t="shared" si="60"/>
        <v>-0.131691389393144</v>
      </c>
      <c r="BP18" s="49">
        <f t="shared" si="60"/>
        <v>-0.0979764326329505</v>
      </c>
      <c r="BQ18" s="49">
        <f t="shared" si="60"/>
        <v>-0.130814727367539</v>
      </c>
      <c r="BR18" s="49">
        <f t="shared" si="60"/>
        <v>-0.103721122543637</v>
      </c>
      <c r="BS18" s="49">
        <f t="shared" si="60"/>
        <v>-0.125566244709208</v>
      </c>
      <c r="BT18" s="49">
        <f t="shared" si="60"/>
        <v>-0.121244568082062</v>
      </c>
      <c r="BU18" s="49">
        <f t="shared" si="60"/>
        <v>-0.130042506498637</v>
      </c>
      <c r="BV18" s="49">
        <f t="shared" si="60"/>
        <v>-0.130783896490746</v>
      </c>
      <c r="BW18" s="49">
        <f t="shared" si="60"/>
        <v>-0.125898411330255</v>
      </c>
      <c r="BX18" s="49">
        <f t="shared" si="60"/>
        <v>-0.128098614956799</v>
      </c>
      <c r="BY18" s="49">
        <f t="shared" si="60"/>
        <v>-0.132518337600525</v>
      </c>
      <c r="BZ18" s="49">
        <f>SUM(BL18:BY18)</f>
        <v>-1.76033392718054</v>
      </c>
      <c r="CA18" s="49"/>
      <c r="CB18" s="49"/>
      <c r="CC18" s="50"/>
      <c r="CD18" s="49"/>
      <c r="CE18" s="49"/>
      <c r="CF18" s="49">
        <f t="shared" ref="CF18:CS18" si="61">AW18*$CD$19</f>
        <v>0.00885639493054401</v>
      </c>
      <c r="CG18" s="49">
        <f t="shared" si="61"/>
        <v>0.00898507206464889</v>
      </c>
      <c r="CH18" s="49">
        <f t="shared" si="61"/>
        <v>0.00926786251053055</v>
      </c>
      <c r="CI18" s="49">
        <f t="shared" si="61"/>
        <v>0.00881001131243644</v>
      </c>
      <c r="CJ18" s="49">
        <f t="shared" si="61"/>
        <v>0.00579208364395336</v>
      </c>
      <c r="CK18" s="49">
        <f t="shared" si="61"/>
        <v>0.00872472530494832</v>
      </c>
      <c r="CL18" s="49">
        <f t="shared" si="61"/>
        <v>0.00626938603673774</v>
      </c>
      <c r="CM18" s="49">
        <f t="shared" si="61"/>
        <v>0.00822198673449204</v>
      </c>
      <c r="CN18" s="49">
        <f t="shared" si="61"/>
        <v>0.00781800038323253</v>
      </c>
      <c r="CO18" s="49">
        <f t="shared" si="61"/>
        <v>0.00864991301767804</v>
      </c>
      <c r="CP18" s="49">
        <f t="shared" si="61"/>
        <v>0.00872173281345751</v>
      </c>
      <c r="CQ18" s="49">
        <f t="shared" si="61"/>
        <v>0.00825340789514556</v>
      </c>
      <c r="CR18" s="49">
        <f t="shared" si="61"/>
        <v>0.00846288229950234</v>
      </c>
      <c r="CS18" s="49">
        <f t="shared" si="61"/>
        <v>0.00889080858268834</v>
      </c>
      <c r="CT18" s="59">
        <v>2019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1424.53755137093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-3.78156629586362</v>
      </c>
      <c r="CA19" s="49">
        <f>-1/(LN(560))</f>
        <v>-0.158029391597474</v>
      </c>
      <c r="CB19" s="49">
        <f>BZ19*CA19</f>
        <v>0.597598621020841</v>
      </c>
      <c r="CC19" s="50">
        <f>1-CB19</f>
        <v>0.402401378979159</v>
      </c>
      <c r="CD19" s="49">
        <f>CC19/(CC9+CC14+CC19+CC24+CC30)</f>
        <v>0.213145825040925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3" t="s">
        <v>255</v>
      </c>
      <c r="B20" s="40">
        <v>5</v>
      </c>
      <c r="C20" s="40">
        <v>2.40000000000001</v>
      </c>
      <c r="D20" s="40">
        <v>6.5</v>
      </c>
      <c r="E20" s="40">
        <v>4.2</v>
      </c>
      <c r="F20" s="40">
        <v>8.09999999999999</v>
      </c>
      <c r="G20" s="40">
        <v>5.40000000000001</v>
      </c>
      <c r="H20" s="40">
        <v>7.8</v>
      </c>
      <c r="I20" s="40">
        <v>9</v>
      </c>
      <c r="J20" s="40">
        <v>7.2</v>
      </c>
      <c r="K20" s="40">
        <v>9</v>
      </c>
      <c r="L20" s="40">
        <v>11.8</v>
      </c>
      <c r="M20" s="40">
        <v>6</v>
      </c>
      <c r="N20" s="40">
        <v>4.3</v>
      </c>
      <c r="O20" s="40">
        <v>8</v>
      </c>
      <c r="Q20" s="50"/>
      <c r="R20" s="49">
        <f>(B20-MIN($B$20:$O$23)/(MAX($B$20:$O$23)-MIN($B$20:$O$23)))</f>
        <v>4.93308890925756</v>
      </c>
      <c r="S20" s="49">
        <f>(C20-MIN($B$20:$O$23)/(MAX($B$20:$O$23)-MIN($B$20:$O$23)))</f>
        <v>2.33308890925757</v>
      </c>
      <c r="T20" s="49">
        <f>(D20-MIN($B$20:$O$23)/(MAX($B$20:$O$23)-MIN($B$20:$O$23)))</f>
        <v>6.43308890925756</v>
      </c>
      <c r="U20" s="49">
        <f>(E20-MIN($B$20:$O$23)/(MAX($B$20:$O$23)-MIN($B$20:$O$23)))</f>
        <v>4.13308890925756</v>
      </c>
      <c r="V20" s="49">
        <f>(F20-MIN($B$20:$O$23)/(MAX($B$20:$O$23)-MIN($B$20:$O$23)))</f>
        <v>8.03308890925755</v>
      </c>
      <c r="W20" s="49">
        <f>(G20-MIN($B$20:$O$23)/(MAX($B$20:$O$23)-MIN($B$20:$O$23)))</f>
        <v>5.33308890925757</v>
      </c>
      <c r="X20" s="49">
        <f>(H20-MIN($B$20:$O$23)/(MAX($B$20:$O$23)-MIN($B$20:$O$23)))</f>
        <v>7.73308890925756</v>
      </c>
      <c r="Y20" s="49">
        <f>(I20-MIN($B$20:$O$23)/(MAX($B$20:$O$23)-MIN($B$20:$O$23)))</f>
        <v>8.93308890925756</v>
      </c>
      <c r="Z20" s="49">
        <f>(J20-MIN($B$20:$O$23)/(MAX($B$20:$O$23)-MIN($B$20:$O$23)))</f>
        <v>7.13308890925756</v>
      </c>
      <c r="AA20" s="49">
        <f>(K20-MIN($B$20:$O$23)/(MAX($B$20:$O$23)-MIN($B$20:$O$23)))</f>
        <v>8.93308890925756</v>
      </c>
      <c r="AB20" s="49">
        <f>(L20-MIN($B$20:$O$23)/(MAX($B$20:$O$23)-MIN($B$20:$O$23)))</f>
        <v>11.7330889092576</v>
      </c>
      <c r="AC20" s="49">
        <f>(M20-MIN($B$20:$O$23)/(MAX($B$20:$O$23)-MIN($B$20:$O$23)))</f>
        <v>5.93308890925756</v>
      </c>
      <c r="AD20" s="49">
        <f>(N20-MIN($B$20:$O$23)/(MAX($B$20:$O$23)-MIN($B$20:$O$23)))</f>
        <v>4.23308890925756</v>
      </c>
      <c r="AE20" s="49">
        <f>(O20-MIN($B$20:$O$23)/(MAX($B$20:$O$23)-MIN($B$20:$O$23)))</f>
        <v>7.93308890925756</v>
      </c>
      <c r="AF20" s="50"/>
      <c r="AG20" s="49">
        <f t="shared" ref="AG20:AT20" si="62">R20+1.2479</f>
        <v>6.18098890925756</v>
      </c>
      <c r="AH20" s="49">
        <f t="shared" si="62"/>
        <v>3.58098890925757</v>
      </c>
      <c r="AI20" s="49">
        <f t="shared" si="62"/>
        <v>7.68098890925756</v>
      </c>
      <c r="AJ20" s="49">
        <f t="shared" si="62"/>
        <v>5.38098890925756</v>
      </c>
      <c r="AK20" s="49">
        <f t="shared" si="62"/>
        <v>9.28098890925755</v>
      </c>
      <c r="AL20" s="49">
        <f t="shared" si="62"/>
        <v>6.58098890925757</v>
      </c>
      <c r="AM20" s="49">
        <f t="shared" si="62"/>
        <v>8.98098890925756</v>
      </c>
      <c r="AN20" s="49">
        <f t="shared" si="62"/>
        <v>10.1809889092576</v>
      </c>
      <c r="AO20" s="49">
        <f t="shared" si="62"/>
        <v>8.38098890925756</v>
      </c>
      <c r="AP20" s="49">
        <f t="shared" si="62"/>
        <v>10.1809889092576</v>
      </c>
      <c r="AQ20" s="49">
        <f t="shared" si="62"/>
        <v>12.9809889092576</v>
      </c>
      <c r="AR20" s="49">
        <f t="shared" si="62"/>
        <v>7.18098890925756</v>
      </c>
      <c r="AS20" s="49">
        <f t="shared" si="62"/>
        <v>5.48098890925756</v>
      </c>
      <c r="AT20" s="49">
        <f t="shared" si="62"/>
        <v>9.18098890925756</v>
      </c>
      <c r="AU20" s="49">
        <f>SUM(AG20:AT20)</f>
        <v>111.233844729606</v>
      </c>
      <c r="AV20" s="50"/>
      <c r="AW20" s="49">
        <f t="shared" ref="AW20:BJ20" si="63">AG20/$AU$24</f>
        <v>0.0151487630946405</v>
      </c>
      <c r="AX20" s="49">
        <f t="shared" si="63"/>
        <v>0.00877651673984223</v>
      </c>
      <c r="AY20" s="49">
        <f t="shared" si="63"/>
        <v>0.0188250590685626</v>
      </c>
      <c r="AZ20" s="49">
        <f t="shared" si="63"/>
        <v>0.0131880719085487</v>
      </c>
      <c r="BA20" s="49">
        <f t="shared" si="63"/>
        <v>0.0227464414407462</v>
      </c>
      <c r="BB20" s="49">
        <f t="shared" si="63"/>
        <v>0.0161291086876864</v>
      </c>
      <c r="BC20" s="49">
        <f t="shared" si="63"/>
        <v>0.0220111822459618</v>
      </c>
      <c r="BD20" s="49">
        <f t="shared" si="63"/>
        <v>0.0249522190250995</v>
      </c>
      <c r="BE20" s="49">
        <f t="shared" si="63"/>
        <v>0.020540663856393</v>
      </c>
      <c r="BF20" s="49">
        <f t="shared" si="63"/>
        <v>0.0249522190250995</v>
      </c>
      <c r="BG20" s="49">
        <f t="shared" si="63"/>
        <v>0.0318146381764208</v>
      </c>
      <c r="BH20" s="49">
        <f t="shared" si="63"/>
        <v>0.0175996270772553</v>
      </c>
      <c r="BI20" s="49">
        <f t="shared" si="63"/>
        <v>0.0134331583068102</v>
      </c>
      <c r="BJ20" s="49">
        <f t="shared" si="63"/>
        <v>0.0225013550424847</v>
      </c>
      <c r="BK20" s="49"/>
      <c r="BL20" s="49">
        <f t="shared" ref="BL20:BY20" si="64">AW20*LN(AW20)</f>
        <v>-0.0634708389422191</v>
      </c>
      <c r="BM20" s="49">
        <f t="shared" si="64"/>
        <v>-0.0415627368512091</v>
      </c>
      <c r="BN20" s="49">
        <f t="shared" si="64"/>
        <v>-0.0747837965225159</v>
      </c>
      <c r="BO20" s="49">
        <f t="shared" si="64"/>
        <v>-0.0570838109580196</v>
      </c>
      <c r="BP20" s="49">
        <f t="shared" si="64"/>
        <v>-0.086057671113728</v>
      </c>
      <c r="BQ20" s="49">
        <f t="shared" si="64"/>
        <v>-0.0665669226352772</v>
      </c>
      <c r="BR20" s="49">
        <f t="shared" si="64"/>
        <v>-0.0839991764979475</v>
      </c>
      <c r="BS20" s="49">
        <f t="shared" si="64"/>
        <v>-0.0920934633815925</v>
      </c>
      <c r="BT20" s="49">
        <f t="shared" si="64"/>
        <v>-0.0798076427377992</v>
      </c>
      <c r="BU20" s="49">
        <f t="shared" si="64"/>
        <v>-0.0920934633815925</v>
      </c>
      <c r="BV20" s="49">
        <f t="shared" si="64"/>
        <v>-0.10969142497398</v>
      </c>
      <c r="BW20" s="49">
        <f t="shared" si="64"/>
        <v>-0.0711003385985747</v>
      </c>
      <c r="BX20" s="49">
        <f t="shared" si="64"/>
        <v>-0.0578973035840884</v>
      </c>
      <c r="BY20" s="49">
        <f t="shared" si="64"/>
        <v>-0.085374185592934</v>
      </c>
      <c r="BZ20" s="49">
        <f>SUM(BL20:BY20)</f>
        <v>-1.06158277577148</v>
      </c>
      <c r="CA20" s="49"/>
      <c r="CB20" s="49"/>
      <c r="CC20" s="50"/>
      <c r="CD20" s="49"/>
      <c r="CE20" s="49"/>
      <c r="CF20" s="49">
        <f t="shared" ref="CF20:CS20" si="65">AW20*$CD$24</f>
        <v>0.00303591396537341</v>
      </c>
      <c r="CG20" s="49">
        <f t="shared" si="65"/>
        <v>0.00175887295691139</v>
      </c>
      <c r="CH20" s="49">
        <f t="shared" si="65"/>
        <v>0.00377266839333227</v>
      </c>
      <c r="CI20" s="49">
        <f t="shared" si="65"/>
        <v>0.00264297827046202</v>
      </c>
      <c r="CJ20" s="49">
        <f t="shared" si="65"/>
        <v>0.00455853978315505</v>
      </c>
      <c r="CK20" s="49">
        <f t="shared" si="65"/>
        <v>0.00323238181282911</v>
      </c>
      <c r="CL20" s="49">
        <f t="shared" si="65"/>
        <v>0.00441118889756328</v>
      </c>
      <c r="CM20" s="49">
        <f t="shared" si="65"/>
        <v>0.00500059243993037</v>
      </c>
      <c r="CN20" s="49">
        <f t="shared" si="65"/>
        <v>0.00411648712637973</v>
      </c>
      <c r="CO20" s="49">
        <f t="shared" si="65"/>
        <v>0.00500059243993037</v>
      </c>
      <c r="CP20" s="49">
        <f t="shared" si="65"/>
        <v>0.00637586737212024</v>
      </c>
      <c r="CQ20" s="49">
        <f t="shared" si="65"/>
        <v>0.00352708358401265</v>
      </c>
      <c r="CR20" s="49">
        <f t="shared" si="65"/>
        <v>0.00269209523232594</v>
      </c>
      <c r="CS20" s="49">
        <f t="shared" si="65"/>
        <v>0.00450942282129113</v>
      </c>
      <c r="CT20" s="59">
        <v>2019</v>
      </c>
    </row>
    <row r="21" ht="22.5" customHeight="1" spans="1:98">
      <c r="A21" s="43" t="s">
        <v>256</v>
      </c>
      <c r="B21" s="40">
        <v>7.381</v>
      </c>
      <c r="C21" s="40">
        <v>7.203</v>
      </c>
      <c r="D21" s="40">
        <v>4.686</v>
      </c>
      <c r="E21" s="40">
        <v>4.448</v>
      </c>
      <c r="F21" s="40">
        <v>5.328</v>
      </c>
      <c r="G21" s="40">
        <v>6.151</v>
      </c>
      <c r="H21" s="40">
        <v>3.233</v>
      </c>
      <c r="I21" s="40">
        <v>3.756</v>
      </c>
      <c r="J21" s="40">
        <v>3.84</v>
      </c>
      <c r="K21" s="40">
        <v>3.536</v>
      </c>
      <c r="L21" s="40">
        <v>3.891</v>
      </c>
      <c r="M21" s="40">
        <v>3.403</v>
      </c>
      <c r="N21" s="40">
        <v>3.632</v>
      </c>
      <c r="O21" s="40">
        <v>3.526</v>
      </c>
      <c r="Q21" s="50"/>
      <c r="R21" s="49">
        <f>(B21-MIN($B$20:$O$23)/(MAX($B$20:$O$23)-MIN($B$20:$O$23)))</f>
        <v>7.31408890925756</v>
      </c>
      <c r="S21" s="49">
        <f>(C21-MIN($B$20:$O$23)/(MAX($B$20:$O$23)-MIN($B$20:$O$23)))</f>
        <v>7.13608890925756</v>
      </c>
      <c r="T21" s="49">
        <f>(D21-MIN($B$20:$O$23)/(MAX($B$20:$O$23)-MIN($B$20:$O$23)))</f>
        <v>4.61908890925756</v>
      </c>
      <c r="U21" s="49">
        <f>(E21-MIN($B$20:$O$23)/(MAX($B$20:$O$23)-MIN($B$20:$O$23)))</f>
        <v>4.38108890925756</v>
      </c>
      <c r="V21" s="49">
        <f>(F21-MIN($B$20:$O$23)/(MAX($B$20:$O$23)-MIN($B$20:$O$23)))</f>
        <v>5.26108890925756</v>
      </c>
      <c r="W21" s="49">
        <f>(G21-MIN($B$20:$O$23)/(MAX($B$20:$O$23)-MIN($B$20:$O$23)))</f>
        <v>6.08408890925756</v>
      </c>
      <c r="X21" s="49">
        <f>(H21-MIN($B$20:$O$23)/(MAX($B$20:$O$23)-MIN($B$20:$O$23)))</f>
        <v>3.16608890925756</v>
      </c>
      <c r="Y21" s="49">
        <f>(I21-MIN($B$20:$O$23)/(MAX($B$20:$O$23)-MIN($B$20:$O$23)))</f>
        <v>3.68908890925756</v>
      </c>
      <c r="Z21" s="49">
        <f>(J21-MIN($B$20:$O$23)/(MAX($B$20:$O$23)-MIN($B$20:$O$23)))</f>
        <v>3.77308890925756</v>
      </c>
      <c r="AA21" s="49">
        <f>(K21-MIN($B$20:$O$23)/(MAX($B$20:$O$23)-MIN($B$20:$O$23)))</f>
        <v>3.46908890925756</v>
      </c>
      <c r="AB21" s="49">
        <f>(L21-MIN($B$20:$O$23)/(MAX($B$20:$O$23)-MIN($B$20:$O$23)))</f>
        <v>3.82408890925756</v>
      </c>
      <c r="AC21" s="49">
        <f>(M21-MIN($B$20:$O$23)/(MAX($B$20:$O$23)-MIN($B$20:$O$23)))</f>
        <v>3.33608890925756</v>
      </c>
      <c r="AD21" s="49">
        <f>(N21-MIN($B$20:$O$23)/(MAX($B$20:$O$23)-MIN($B$20:$O$23)))</f>
        <v>3.56508890925756</v>
      </c>
      <c r="AE21" s="49">
        <f>(O21-MIN($B$20:$O$23)/(MAX($B$20:$O$23)-MIN($B$20:$O$23)))</f>
        <v>3.45908890925756</v>
      </c>
      <c r="AF21" s="50"/>
      <c r="AG21" s="49">
        <f t="shared" ref="AG21:AT21" si="66">R21+1.2479</f>
        <v>8.56198890925756</v>
      </c>
      <c r="AH21" s="49">
        <f t="shared" si="66"/>
        <v>8.38398890925756</v>
      </c>
      <c r="AI21" s="49">
        <f t="shared" si="66"/>
        <v>5.86698890925756</v>
      </c>
      <c r="AJ21" s="49">
        <f t="shared" si="66"/>
        <v>5.62898890925756</v>
      </c>
      <c r="AK21" s="49">
        <f t="shared" si="66"/>
        <v>6.50898890925756</v>
      </c>
      <c r="AL21" s="49">
        <f t="shared" si="66"/>
        <v>7.33198890925756</v>
      </c>
      <c r="AM21" s="49">
        <f t="shared" si="66"/>
        <v>4.41398890925756</v>
      </c>
      <c r="AN21" s="49">
        <f t="shared" si="66"/>
        <v>4.93698890925756</v>
      </c>
      <c r="AO21" s="49">
        <f t="shared" si="66"/>
        <v>5.02098890925756</v>
      </c>
      <c r="AP21" s="49">
        <f t="shared" si="66"/>
        <v>4.71698890925756</v>
      </c>
      <c r="AQ21" s="49">
        <f t="shared" si="66"/>
        <v>5.07198890925756</v>
      </c>
      <c r="AR21" s="49">
        <f t="shared" si="66"/>
        <v>4.58398890925756</v>
      </c>
      <c r="AS21" s="49">
        <f t="shared" si="66"/>
        <v>4.81298890925756</v>
      </c>
      <c r="AT21" s="49">
        <f t="shared" si="66"/>
        <v>4.70698890925756</v>
      </c>
      <c r="AU21" s="49">
        <f>SUM(AG21:AT21)</f>
        <v>80.5478447296058</v>
      </c>
      <c r="AV21" s="50"/>
      <c r="AW21" s="49">
        <f t="shared" ref="AW21:BJ21" si="67">AG21/$AU$24</f>
        <v>0.0209842702372462</v>
      </c>
      <c r="AX21" s="49">
        <f t="shared" si="67"/>
        <v>0.0205480164483408</v>
      </c>
      <c r="AY21" s="49">
        <f t="shared" si="67"/>
        <v>0.0143791918040995</v>
      </c>
      <c r="AZ21" s="49">
        <f t="shared" si="67"/>
        <v>0.0137958861762372</v>
      </c>
      <c r="BA21" s="49">
        <f t="shared" si="67"/>
        <v>0.0159526464809382</v>
      </c>
      <c r="BB21" s="49">
        <f t="shared" si="67"/>
        <v>0.0179697075386301</v>
      </c>
      <c r="BC21" s="49">
        <f t="shared" si="67"/>
        <v>0.0108180864373603</v>
      </c>
      <c r="BD21" s="49">
        <f t="shared" si="67"/>
        <v>0.0120998883002678</v>
      </c>
      <c r="BE21" s="49">
        <f t="shared" si="67"/>
        <v>0.0123057608748074</v>
      </c>
      <c r="BF21" s="49">
        <f t="shared" si="67"/>
        <v>0.0115606982240925</v>
      </c>
      <c r="BG21" s="49">
        <f t="shared" si="67"/>
        <v>0.0124307549379208</v>
      </c>
      <c r="BH21" s="49">
        <f t="shared" si="67"/>
        <v>0.0112347333144048</v>
      </c>
      <c r="BI21" s="49">
        <f t="shared" si="67"/>
        <v>0.0117959811664236</v>
      </c>
      <c r="BJ21" s="49">
        <f t="shared" si="67"/>
        <v>0.0115361895842664</v>
      </c>
      <c r="BK21" s="49"/>
      <c r="BL21" s="49">
        <f t="shared" ref="BL21:BY21" si="68">AW21*LN(AW21)</f>
        <v>-0.0810828458005779</v>
      </c>
      <c r="BM21" s="49">
        <f t="shared" si="68"/>
        <v>-0.0798288562140365</v>
      </c>
      <c r="BN21" s="49">
        <f t="shared" si="68"/>
        <v>-0.0609961452791095</v>
      </c>
      <c r="BO21" s="49">
        <f t="shared" si="68"/>
        <v>-0.0590930896248414</v>
      </c>
      <c r="BP21" s="49">
        <f t="shared" si="68"/>
        <v>-0.0660141335957209</v>
      </c>
      <c r="BQ21" s="49">
        <f t="shared" si="68"/>
        <v>-0.0722214739016742</v>
      </c>
      <c r="BR21" s="49">
        <f t="shared" si="68"/>
        <v>-0.0489684563621322</v>
      </c>
      <c r="BS21" s="49">
        <f t="shared" si="68"/>
        <v>-0.0534156714943744</v>
      </c>
      <c r="BT21" s="49">
        <f t="shared" si="68"/>
        <v>-0.054116894006732</v>
      </c>
      <c r="BU21" s="49">
        <f t="shared" si="68"/>
        <v>-0.0515623790229325</v>
      </c>
      <c r="BV21" s="49">
        <f t="shared" si="68"/>
        <v>-0.0545409521388664</v>
      </c>
      <c r="BW21" s="49">
        <f t="shared" si="68"/>
        <v>-0.0504298542346281</v>
      </c>
      <c r="BX21" s="49">
        <f t="shared" si="68"/>
        <v>-0.0523741137321715</v>
      </c>
      <c r="BY21" s="49">
        <f t="shared" si="68"/>
        <v>-0.0514775496019662</v>
      </c>
      <c r="BZ21" s="49">
        <f>SUM(BL21:BY21)</f>
        <v>-0.836122415009764</v>
      </c>
      <c r="CA21" s="49"/>
      <c r="CB21" s="49"/>
      <c r="CC21" s="50"/>
      <c r="CD21" s="49"/>
      <c r="CE21" s="49"/>
      <c r="CF21" s="49">
        <f t="shared" ref="CF21:CS21" si="69">AW21*$CD$24</f>
        <v>0.00420538882735344</v>
      </c>
      <c r="CG21" s="49">
        <f t="shared" si="69"/>
        <v>0.00411796063523565</v>
      </c>
      <c r="CH21" s="49">
        <f t="shared" si="69"/>
        <v>0.00288168670512069</v>
      </c>
      <c r="CI21" s="49">
        <f t="shared" si="69"/>
        <v>0.00276478833588455</v>
      </c>
      <c r="CJ21" s="49">
        <f t="shared" si="69"/>
        <v>0.00319701760028708</v>
      </c>
      <c r="CK21" s="49">
        <f t="shared" si="69"/>
        <v>0.00360125019642717</v>
      </c>
      <c r="CL21" s="49">
        <f t="shared" si="69"/>
        <v>0.00216801724923787</v>
      </c>
      <c r="CM21" s="49">
        <f t="shared" si="69"/>
        <v>0.00242489895978619</v>
      </c>
      <c r="CN21" s="49">
        <f t="shared" si="69"/>
        <v>0.00246615720775189</v>
      </c>
      <c r="CO21" s="49">
        <f t="shared" si="69"/>
        <v>0.00231684164368556</v>
      </c>
      <c r="CP21" s="49">
        <f t="shared" si="69"/>
        <v>0.00249120685830249</v>
      </c>
      <c r="CQ21" s="49">
        <f t="shared" si="69"/>
        <v>0.00225151608440654</v>
      </c>
      <c r="CR21" s="49">
        <f t="shared" si="69"/>
        <v>0.00236399392707493</v>
      </c>
      <c r="CS21" s="49">
        <f t="shared" si="69"/>
        <v>0.00231192994749917</v>
      </c>
      <c r="CT21" s="59">
        <v>2019</v>
      </c>
    </row>
    <row r="22" ht="22.5" customHeight="1" spans="1:98">
      <c r="A22" s="43" t="s">
        <v>257</v>
      </c>
      <c r="B22" s="40">
        <v>23.28</v>
      </c>
      <c r="C22" s="40">
        <v>13.33</v>
      </c>
      <c r="D22" s="40">
        <v>9.67</v>
      </c>
      <c r="E22" s="40">
        <v>3.01</v>
      </c>
      <c r="F22" s="40">
        <v>3.45</v>
      </c>
      <c r="G22" s="40">
        <v>1.49</v>
      </c>
      <c r="H22" s="40">
        <v>4.01</v>
      </c>
      <c r="I22" s="40">
        <v>4.12</v>
      </c>
      <c r="J22" s="40">
        <v>7.36</v>
      </c>
      <c r="K22" s="40">
        <v>3.87</v>
      </c>
      <c r="L22" s="40">
        <v>1.73</v>
      </c>
      <c r="M22" s="40">
        <v>2.97</v>
      </c>
      <c r="N22" s="40">
        <v>1.46</v>
      </c>
      <c r="O22" s="40">
        <v>2.27</v>
      </c>
      <c r="Q22" s="50"/>
      <c r="R22" s="49">
        <f>(B22-MIN($B$20:$O$23)/(MAX($B$20:$O$23)-MIN($B$20:$O$23)))</f>
        <v>23.2130889092576</v>
      </c>
      <c r="S22" s="49">
        <f>(C22-MIN($B$20:$O$23)/(MAX($B$20:$O$23)-MIN($B$20:$O$23)))</f>
        <v>13.2630889092576</v>
      </c>
      <c r="T22" s="49">
        <f>(D22-MIN($B$20:$O$23)/(MAX($B$20:$O$23)-MIN($B$20:$O$23)))</f>
        <v>9.60308890925756</v>
      </c>
      <c r="U22" s="49">
        <f>(E22-MIN($B$20:$O$23)/(MAX($B$20:$O$23)-MIN($B$20:$O$23)))</f>
        <v>2.94308890925756</v>
      </c>
      <c r="V22" s="49">
        <f>(F22-MIN($B$20:$O$23)/(MAX($B$20:$O$23)-MIN($B$20:$O$23)))</f>
        <v>3.38308890925756</v>
      </c>
      <c r="W22" s="49">
        <f>(G22-MIN($B$20:$O$23)/(MAX($B$20:$O$23)-MIN($B$20:$O$23)))</f>
        <v>1.42308890925756</v>
      </c>
      <c r="X22" s="49">
        <f>(H22-MIN($B$20:$O$23)/(MAX($B$20:$O$23)-MIN($B$20:$O$23)))</f>
        <v>3.94308890925756</v>
      </c>
      <c r="Y22" s="49">
        <f>(I22-MIN($B$20:$O$23)/(MAX($B$20:$O$23)-MIN($B$20:$O$23)))</f>
        <v>4.05308890925756</v>
      </c>
      <c r="Z22" s="49">
        <f>(J22-MIN($B$20:$O$23)/(MAX($B$20:$O$23)-MIN($B$20:$O$23)))</f>
        <v>7.29308890925756</v>
      </c>
      <c r="AA22" s="49">
        <f>(K22-MIN($B$20:$O$23)/(MAX($B$20:$O$23)-MIN($B$20:$O$23)))</f>
        <v>3.80308890925756</v>
      </c>
      <c r="AB22" s="49">
        <f>(L22-MIN($B$20:$O$23)/(MAX($B$20:$O$23)-MIN($B$20:$O$23)))</f>
        <v>1.66308890925756</v>
      </c>
      <c r="AC22" s="49">
        <f>(M22-MIN($B$20:$O$23)/(MAX($B$20:$O$23)-MIN($B$20:$O$23)))</f>
        <v>2.90308890925756</v>
      </c>
      <c r="AD22" s="49">
        <f>(N22-MIN($B$20:$O$23)/(MAX($B$20:$O$23)-MIN($B$20:$O$23)))</f>
        <v>1.39308890925756</v>
      </c>
      <c r="AE22" s="49">
        <f>(O22-MIN($B$20:$O$23)/(MAX($B$20:$O$23)-MIN($B$20:$O$23)))</f>
        <v>2.20308890925756</v>
      </c>
      <c r="AF22" s="50"/>
      <c r="AG22" s="49">
        <f t="shared" ref="AG22:AT22" si="70">R22+1.2479</f>
        <v>24.4609889092576</v>
      </c>
      <c r="AH22" s="49">
        <f t="shared" si="70"/>
        <v>14.5109889092576</v>
      </c>
      <c r="AI22" s="49">
        <f t="shared" si="70"/>
        <v>10.8509889092576</v>
      </c>
      <c r="AJ22" s="49">
        <f t="shared" si="70"/>
        <v>4.19098890925756</v>
      </c>
      <c r="AK22" s="49">
        <f t="shared" si="70"/>
        <v>4.63098890925756</v>
      </c>
      <c r="AL22" s="49">
        <f t="shared" si="70"/>
        <v>2.67098890925756</v>
      </c>
      <c r="AM22" s="49">
        <f t="shared" si="70"/>
        <v>5.19098890925756</v>
      </c>
      <c r="AN22" s="49">
        <f t="shared" si="70"/>
        <v>5.30098890925756</v>
      </c>
      <c r="AO22" s="49">
        <f t="shared" si="70"/>
        <v>8.54098890925756</v>
      </c>
      <c r="AP22" s="49">
        <f t="shared" si="70"/>
        <v>5.05098890925756</v>
      </c>
      <c r="AQ22" s="49">
        <f t="shared" si="70"/>
        <v>2.91098890925756</v>
      </c>
      <c r="AR22" s="49">
        <f t="shared" si="70"/>
        <v>4.15098890925756</v>
      </c>
      <c r="AS22" s="49">
        <f t="shared" si="70"/>
        <v>2.64098890925756</v>
      </c>
      <c r="AT22" s="49">
        <f t="shared" si="70"/>
        <v>3.45098890925756</v>
      </c>
      <c r="AU22" s="49">
        <f>SUM(AG22:AT22)</f>
        <v>98.5538447296059</v>
      </c>
      <c r="AV22" s="50"/>
      <c r="AW22" s="49">
        <f t="shared" ref="AW22:BJ22" si="71">AG22/$AU$24</f>
        <v>0.059950556696838</v>
      </c>
      <c r="AX22" s="49">
        <f t="shared" si="71"/>
        <v>0.0355644600698213</v>
      </c>
      <c r="AY22" s="49">
        <f t="shared" si="71"/>
        <v>0.0265942978934514</v>
      </c>
      <c r="AZ22" s="49">
        <f t="shared" si="71"/>
        <v>0.0102715437692372</v>
      </c>
      <c r="BA22" s="49">
        <f t="shared" si="71"/>
        <v>0.0113499239215877</v>
      </c>
      <c r="BB22" s="49">
        <f t="shared" si="71"/>
        <v>0.00654623051566279</v>
      </c>
      <c r="BC22" s="49">
        <f t="shared" si="71"/>
        <v>0.0127224077518519</v>
      </c>
      <c r="BD22" s="49">
        <f t="shared" si="71"/>
        <v>0.0129920027899396</v>
      </c>
      <c r="BE22" s="49">
        <f t="shared" si="71"/>
        <v>0.0209328020936113</v>
      </c>
      <c r="BF22" s="49">
        <f t="shared" si="71"/>
        <v>0.0123792867942859</v>
      </c>
      <c r="BG22" s="49">
        <f t="shared" si="71"/>
        <v>0.00713443787149032</v>
      </c>
      <c r="BH22" s="49">
        <f t="shared" si="71"/>
        <v>0.0101735092099326</v>
      </c>
      <c r="BI22" s="49">
        <f t="shared" si="71"/>
        <v>0.00647270459618435</v>
      </c>
      <c r="BJ22" s="49">
        <f t="shared" si="71"/>
        <v>0.00845790442210228</v>
      </c>
      <c r="BK22" s="49"/>
      <c r="BL22" s="49">
        <f t="shared" ref="BL22:BY22" si="72">AW22*LN(AW22)</f>
        <v>-0.168714961612176</v>
      </c>
      <c r="BM22" s="49">
        <f t="shared" si="72"/>
        <v>-0.118657565182548</v>
      </c>
      <c r="BN22" s="49">
        <f t="shared" si="72"/>
        <v>-0.0964590729250288</v>
      </c>
      <c r="BO22" s="49">
        <f t="shared" si="72"/>
        <v>-0.0470270094850899</v>
      </c>
      <c r="BP22" s="49">
        <f t="shared" si="72"/>
        <v>-0.0508311363810033</v>
      </c>
      <c r="BQ22" s="49">
        <f t="shared" si="72"/>
        <v>-0.0329201153403533</v>
      </c>
      <c r="BR22" s="49">
        <f t="shared" si="72"/>
        <v>-0.0555255548972011</v>
      </c>
      <c r="BS22" s="49">
        <f t="shared" si="72"/>
        <v>-0.0564297413982957</v>
      </c>
      <c r="BT22" s="49">
        <f t="shared" si="72"/>
        <v>-0.0809353787858354</v>
      </c>
      <c r="BU22" s="49">
        <f t="shared" si="72"/>
        <v>-0.0543664929040475</v>
      </c>
      <c r="BV22" s="49">
        <f t="shared" si="72"/>
        <v>-0.035264255154754</v>
      </c>
      <c r="BW22" s="49">
        <f t="shared" si="72"/>
        <v>-0.0466757354494304</v>
      </c>
      <c r="BX22" s="49">
        <f t="shared" si="72"/>
        <v>-0.0326234748027332</v>
      </c>
      <c r="BY22" s="49">
        <f t="shared" si="72"/>
        <v>-0.0403666500209607</v>
      </c>
      <c r="BZ22" s="49">
        <f>SUM(BL22:BY22)</f>
        <v>-0.916797144339458</v>
      </c>
      <c r="CA22" s="49"/>
      <c r="CB22" s="49"/>
      <c r="CC22" s="50"/>
      <c r="CD22" s="49"/>
      <c r="CE22" s="49"/>
      <c r="CF22" s="49">
        <f t="shared" ref="CF22:CS22" si="73">AW22*$CD$24</f>
        <v>0.0120144945940987</v>
      </c>
      <c r="CG22" s="49">
        <f t="shared" si="73"/>
        <v>0.00712735688863827</v>
      </c>
      <c r="CH22" s="49">
        <f t="shared" si="73"/>
        <v>0.00532967608441866</v>
      </c>
      <c r="CI22" s="49">
        <f t="shared" si="73"/>
        <v>0.00205848642428132</v>
      </c>
      <c r="CJ22" s="49">
        <f t="shared" si="73"/>
        <v>0.00227460105648259</v>
      </c>
      <c r="CK22" s="49">
        <f t="shared" si="73"/>
        <v>0.00131190860394968</v>
      </c>
      <c r="CL22" s="49">
        <f t="shared" si="73"/>
        <v>0.00254965604292056</v>
      </c>
      <c r="CM22" s="49">
        <f t="shared" si="73"/>
        <v>0.00260368470097088</v>
      </c>
      <c r="CN22" s="49">
        <f t="shared" si="73"/>
        <v>0.00419507426536201</v>
      </c>
      <c r="CO22" s="49">
        <f t="shared" si="73"/>
        <v>0.00248089229631107</v>
      </c>
      <c r="CP22" s="49">
        <f t="shared" si="73"/>
        <v>0.00142978931242309</v>
      </c>
      <c r="CQ22" s="49">
        <f t="shared" si="73"/>
        <v>0.00203883963953575</v>
      </c>
      <c r="CR22" s="49">
        <f t="shared" si="73"/>
        <v>0.0012971735153905</v>
      </c>
      <c r="CS22" s="49">
        <f t="shared" si="73"/>
        <v>0.00169502090648828</v>
      </c>
      <c r="CT22" s="59">
        <v>2019</v>
      </c>
    </row>
    <row r="23" ht="22.5" customHeight="1" spans="1:98">
      <c r="A23" s="43" t="s">
        <v>258</v>
      </c>
      <c r="B23" s="40">
        <v>8.66</v>
      </c>
      <c r="C23" s="40">
        <v>7.51</v>
      </c>
      <c r="D23" s="40">
        <v>7.43</v>
      </c>
      <c r="E23" s="40">
        <v>6.67</v>
      </c>
      <c r="F23" s="40">
        <v>7.03</v>
      </c>
      <c r="G23" s="40">
        <v>7.59</v>
      </c>
      <c r="H23" s="40">
        <v>6.59</v>
      </c>
      <c r="I23" s="40">
        <v>7.11</v>
      </c>
      <c r="J23" s="40">
        <v>6.97</v>
      </c>
      <c r="K23" s="40">
        <v>7.44</v>
      </c>
      <c r="L23" s="40">
        <v>7.12</v>
      </c>
      <c r="M23" s="40">
        <v>7.5</v>
      </c>
      <c r="N23" s="40">
        <v>6.71</v>
      </c>
      <c r="O23" s="40">
        <v>6.82</v>
      </c>
      <c r="Q23" s="50"/>
      <c r="R23" s="49">
        <f>(B23-MIN($B$20:$O$23)/(MAX($B$20:$O$23)-MIN($B$20:$O$23)))</f>
        <v>8.59308890925756</v>
      </c>
      <c r="S23" s="49">
        <f>(C23-MIN($B$20:$O$23)/(MAX($B$20:$O$23)-MIN($B$20:$O$23)))</f>
        <v>7.44308890925756</v>
      </c>
      <c r="T23" s="49">
        <f>(D23-MIN($B$20:$O$23)/(MAX($B$20:$O$23)-MIN($B$20:$O$23)))</f>
        <v>7.36308890925756</v>
      </c>
      <c r="U23" s="49">
        <f>(E23-MIN($B$20:$O$23)/(MAX($B$20:$O$23)-MIN($B$20:$O$23)))</f>
        <v>6.60308890925756</v>
      </c>
      <c r="V23" s="49">
        <f>(F23-MIN($B$20:$O$23)/(MAX($B$20:$O$23)-MIN($B$20:$O$23)))</f>
        <v>6.96308890925756</v>
      </c>
      <c r="W23" s="49">
        <f>(G23-MIN($B$20:$O$23)/(MAX($B$20:$O$23)-MIN($B$20:$O$23)))</f>
        <v>7.52308890925756</v>
      </c>
      <c r="X23" s="49">
        <f>(H23-MIN($B$20:$O$23)/(MAX($B$20:$O$23)-MIN($B$20:$O$23)))</f>
        <v>6.52308890925756</v>
      </c>
      <c r="Y23" s="49">
        <f>(I23-MIN($B$20:$O$23)/(MAX($B$20:$O$23)-MIN($B$20:$O$23)))</f>
        <v>7.04308890925756</v>
      </c>
      <c r="Z23" s="49">
        <f>(J23-MIN($B$20:$O$23)/(MAX($B$20:$O$23)-MIN($B$20:$O$23)))</f>
        <v>6.90308890925756</v>
      </c>
      <c r="AA23" s="49">
        <f>(K23-MIN($B$20:$O$23)/(MAX($B$20:$O$23)-MIN($B$20:$O$23)))</f>
        <v>7.37308890925756</v>
      </c>
      <c r="AB23" s="49">
        <f>(L23-MIN($B$20:$O$23)/(MAX($B$20:$O$23)-MIN($B$20:$O$23)))</f>
        <v>7.05308890925756</v>
      </c>
      <c r="AC23" s="49">
        <f>(M23-MIN($B$20:$O$23)/(MAX($B$20:$O$23)-MIN($B$20:$O$23)))</f>
        <v>7.43308890925756</v>
      </c>
      <c r="AD23" s="49">
        <f>(N23-MIN($B$20:$O$23)/(MAX($B$20:$O$23)-MIN($B$20:$O$23)))</f>
        <v>6.64308890925756</v>
      </c>
      <c r="AE23" s="49">
        <f>(O23-MIN($B$20:$O$23)/(MAX($B$20:$O$23)-MIN($B$20:$O$23)))</f>
        <v>6.75308890925756</v>
      </c>
      <c r="AF23" s="50"/>
      <c r="AG23" s="49">
        <f t="shared" ref="AG23:AT23" si="74">R23+1.2479</f>
        <v>9.84098890925756</v>
      </c>
      <c r="AH23" s="49">
        <f t="shared" si="74"/>
        <v>8.69098890925756</v>
      </c>
      <c r="AI23" s="49">
        <f t="shared" si="74"/>
        <v>8.61098890925756</v>
      </c>
      <c r="AJ23" s="49">
        <f t="shared" si="74"/>
        <v>7.85098890925756</v>
      </c>
      <c r="AK23" s="49">
        <f t="shared" si="74"/>
        <v>8.21098890925756</v>
      </c>
      <c r="AL23" s="49">
        <f t="shared" si="74"/>
        <v>8.77098890925756</v>
      </c>
      <c r="AM23" s="49">
        <f t="shared" si="74"/>
        <v>7.77098890925756</v>
      </c>
      <c r="AN23" s="49">
        <f t="shared" si="74"/>
        <v>8.29098890925756</v>
      </c>
      <c r="AO23" s="49">
        <f t="shared" si="74"/>
        <v>8.15098890925756</v>
      </c>
      <c r="AP23" s="49">
        <f t="shared" si="74"/>
        <v>8.62098890925756</v>
      </c>
      <c r="AQ23" s="49">
        <f t="shared" si="74"/>
        <v>8.30098890925756</v>
      </c>
      <c r="AR23" s="49">
        <f t="shared" si="74"/>
        <v>8.68098890925756</v>
      </c>
      <c r="AS23" s="49">
        <f t="shared" si="74"/>
        <v>7.89098890925756</v>
      </c>
      <c r="AT23" s="49">
        <f t="shared" si="74"/>
        <v>8.00098890925756</v>
      </c>
      <c r="AU23" s="49">
        <f>SUM(AG23:AT23)</f>
        <v>117.683844729606</v>
      </c>
      <c r="AV23" s="50"/>
      <c r="AW23" s="49">
        <f t="shared" ref="AW23:BJ23" si="75">AG23/$AU$24</f>
        <v>0.0241189252710105</v>
      </c>
      <c r="AX23" s="49">
        <f t="shared" si="75"/>
        <v>0.0213004316910035</v>
      </c>
      <c r="AY23" s="49">
        <f t="shared" si="75"/>
        <v>0.0211043625723943</v>
      </c>
      <c r="AZ23" s="49">
        <f t="shared" si="75"/>
        <v>0.0192417059456071</v>
      </c>
      <c r="BA23" s="49">
        <f t="shared" si="75"/>
        <v>0.0201240169793484</v>
      </c>
      <c r="BB23" s="49">
        <f t="shared" si="75"/>
        <v>0.0214965008096127</v>
      </c>
      <c r="BC23" s="49">
        <f t="shared" si="75"/>
        <v>0.019045636826998</v>
      </c>
      <c r="BD23" s="49">
        <f t="shared" si="75"/>
        <v>0.0203200860979576</v>
      </c>
      <c r="BE23" s="49">
        <f t="shared" si="75"/>
        <v>0.0199769651403916</v>
      </c>
      <c r="BF23" s="49">
        <f t="shared" si="75"/>
        <v>0.0211288712122205</v>
      </c>
      <c r="BG23" s="49">
        <f t="shared" si="75"/>
        <v>0.0203445947377838</v>
      </c>
      <c r="BH23" s="49">
        <f t="shared" si="75"/>
        <v>0.0212759230511774</v>
      </c>
      <c r="BI23" s="49">
        <f t="shared" si="75"/>
        <v>0.0193397405049117</v>
      </c>
      <c r="BJ23" s="49">
        <f t="shared" si="75"/>
        <v>0.0196093355429994</v>
      </c>
      <c r="BK23" s="49"/>
      <c r="BL23" s="49">
        <f t="shared" ref="BL23:BY23" si="76">AW23*LN(AW23)</f>
        <v>-0.0898371710868422</v>
      </c>
      <c r="BM23" s="49">
        <f t="shared" si="76"/>
        <v>-0.0819859566975866</v>
      </c>
      <c r="BN23" s="49">
        <f t="shared" si="76"/>
        <v>-0.0814264451170908</v>
      </c>
      <c r="BO23" s="49">
        <f t="shared" si="76"/>
        <v>-0.0760177299282176</v>
      </c>
      <c r="BP23" s="49">
        <f t="shared" si="76"/>
        <v>-0.0786012166925082</v>
      </c>
      <c r="BQ23" s="49">
        <f t="shared" si="76"/>
        <v>-0.0825436634488314</v>
      </c>
      <c r="BR23" s="49">
        <f t="shared" si="76"/>
        <v>-0.0754381912852222</v>
      </c>
      <c r="BS23" s="49">
        <f t="shared" si="76"/>
        <v>-0.0791700103678321</v>
      </c>
      <c r="BT23" s="49">
        <f t="shared" si="76"/>
        <v>-0.0781733687972418</v>
      </c>
      <c r="BU23" s="49">
        <f t="shared" si="76"/>
        <v>-0.0814964833363955</v>
      </c>
      <c r="BV23" s="49">
        <f t="shared" si="76"/>
        <v>-0.0792409761784461</v>
      </c>
      <c r="BW23" s="49">
        <f t="shared" si="76"/>
        <v>-0.0819161167925275</v>
      </c>
      <c r="BX23" s="49">
        <f t="shared" si="76"/>
        <v>-0.0763067487531999</v>
      </c>
      <c r="BY23" s="49">
        <f t="shared" si="76"/>
        <v>-0.0770989956661185</v>
      </c>
      <c r="BZ23" s="49">
        <f>SUM(BL23:BY23)</f>
        <v>-1.11925307414806</v>
      </c>
      <c r="CA23" s="49"/>
      <c r="CB23" s="49"/>
      <c r="CC23" s="50"/>
      <c r="CD23" s="49"/>
      <c r="CE23" s="49"/>
      <c r="CF23" s="49">
        <f t="shared" ref="CF23:CS23" si="77">AW23*$CD$24</f>
        <v>0.00483359476959302</v>
      </c>
      <c r="CG23" s="49">
        <f t="shared" si="77"/>
        <v>0.0042687497081579</v>
      </c>
      <c r="CH23" s="49">
        <f t="shared" si="77"/>
        <v>0.00422945613866676</v>
      </c>
      <c r="CI23" s="49">
        <f t="shared" si="77"/>
        <v>0.00385616722850094</v>
      </c>
      <c r="CJ23" s="49">
        <f t="shared" si="77"/>
        <v>0.00403298829121106</v>
      </c>
      <c r="CK23" s="49">
        <f t="shared" si="77"/>
        <v>0.00430804327764904</v>
      </c>
      <c r="CL23" s="49">
        <f t="shared" si="77"/>
        <v>0.0038168736590098</v>
      </c>
      <c r="CM23" s="49">
        <f t="shared" si="77"/>
        <v>0.0040722818607022</v>
      </c>
      <c r="CN23" s="49">
        <f t="shared" si="77"/>
        <v>0.00400351811409271</v>
      </c>
      <c r="CO23" s="49">
        <f t="shared" si="77"/>
        <v>0.00423436783485315</v>
      </c>
      <c r="CP23" s="49">
        <f t="shared" si="77"/>
        <v>0.00407719355688859</v>
      </c>
      <c r="CQ23" s="49">
        <f t="shared" si="77"/>
        <v>0.00426383801197151</v>
      </c>
      <c r="CR23" s="49">
        <f t="shared" si="77"/>
        <v>0.00387581401324651</v>
      </c>
      <c r="CS23" s="49">
        <f t="shared" si="77"/>
        <v>0.00392984267129682</v>
      </c>
      <c r="CT23" s="59">
        <v>2019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408.019378918424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-3.93375540926876</v>
      </c>
      <c r="CA24" s="49">
        <f>-1/(LN(560))</f>
        <v>-0.158029391597474</v>
      </c>
      <c r="CB24" s="49">
        <f>BZ24*CA24</f>
        <v>0.621648974020014</v>
      </c>
      <c r="CC24" s="50">
        <f>1-CB24</f>
        <v>0.378351025979986</v>
      </c>
      <c r="CD24" s="49">
        <f>CC24/(CC9+CC14+CC19+CC24+CC30)</f>
        <v>0.200406722740782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259</v>
      </c>
      <c r="B25" s="44">
        <v>8.962</v>
      </c>
      <c r="C25" s="44">
        <v>7.993</v>
      </c>
      <c r="D25" s="44">
        <v>5.179</v>
      </c>
      <c r="E25" s="44">
        <v>21.171</v>
      </c>
      <c r="F25" s="44">
        <v>19.651</v>
      </c>
      <c r="G25" s="44">
        <v>25.205</v>
      </c>
      <c r="H25" s="44">
        <v>-5.785</v>
      </c>
      <c r="I25" s="44">
        <v>3.191</v>
      </c>
      <c r="J25" s="44">
        <v>8.037</v>
      </c>
      <c r="K25" s="44">
        <v>14.314</v>
      </c>
      <c r="L25" s="44">
        <v>15.56</v>
      </c>
      <c r="M25" s="44">
        <v>7.528</v>
      </c>
      <c r="N25" s="44">
        <v>-3.446</v>
      </c>
      <c r="O25" s="44">
        <v>11.949</v>
      </c>
      <c r="Q25" s="50"/>
      <c r="R25" s="49">
        <f>(B25-MIN($B$25:$O$29)/(MAX($B$25:$O$29)-MIN($B$25:$O$29)))</f>
        <v>9.09263113921192</v>
      </c>
      <c r="S25" s="49">
        <f>(C25-MIN($B$25:$O$29)/(MAX($B$25:$O$29)-MIN($B$25:$O$29)))</f>
        <v>8.12363113921192</v>
      </c>
      <c r="T25" s="49">
        <f>(D25-MIN($B$25:$O$29)/(MAX($B$25:$O$29)-MIN($B$25:$O$29)))</f>
        <v>5.30963113921192</v>
      </c>
      <c r="U25" s="49">
        <f>(E25-MIN($B$25:$O$29)/(MAX($B$25:$O$29)-MIN($B$25:$O$29)))</f>
        <v>21.3016311392119</v>
      </c>
      <c r="V25" s="49">
        <f>(F25-MIN($B$25:$O$29)/(MAX($B$25:$O$29)-MIN($B$25:$O$29)))</f>
        <v>19.7816311392119</v>
      </c>
      <c r="W25" s="49">
        <f>(G25-MIN($B$25:$O$29)/(MAX($B$25:$O$29)-MIN($B$25:$O$29)))</f>
        <v>25.3356311392119</v>
      </c>
      <c r="X25" s="49">
        <f>(H25-MIN($B$25:$O$29)/(MAX($B$25:$O$29)-MIN($B$25:$O$29)))</f>
        <v>-5.65436886078808</v>
      </c>
      <c r="Y25" s="49">
        <f>(I25-MIN($B$25:$O$29)/(MAX($B$25:$O$29)-MIN($B$25:$O$29)))</f>
        <v>3.32163113921192</v>
      </c>
      <c r="Z25" s="49">
        <f>(J25-MIN($B$25:$O$29)/(MAX($B$25:$O$29)-MIN($B$25:$O$29)))</f>
        <v>8.16763113921192</v>
      </c>
      <c r="AA25" s="49">
        <f>(K25-MIN($B$25:$O$29)/(MAX($B$25:$O$29)-MIN($B$25:$O$29)))</f>
        <v>14.4446311392119</v>
      </c>
      <c r="AB25" s="49">
        <f>(L25-MIN($B$25:$O$29)/(MAX($B$25:$O$29)-MIN($B$25:$O$29)))</f>
        <v>15.6906311392119</v>
      </c>
      <c r="AC25" s="49">
        <f>(M25-MIN($B$25:$O$29)/(MAX($B$25:$O$29)-MIN($B$25:$O$29)))</f>
        <v>7.65863113921192</v>
      </c>
      <c r="AD25" s="49">
        <f>(N25-MIN($B$25:$O$29)/(MAX($B$25:$O$29)-MIN($B$25:$O$29)))</f>
        <v>-3.31536886078808</v>
      </c>
      <c r="AE25" s="49">
        <f>(O25-MIN($B$25:$O$29)/(MAX($B$25:$O$29)-MIN($B$25:$O$29)))</f>
        <v>12.0796311392119</v>
      </c>
      <c r="AF25" s="50"/>
      <c r="AG25" s="49">
        <f t="shared" ref="AG25:AT25" si="78">R25+14.6944</f>
        <v>23.7870311392119</v>
      </c>
      <c r="AH25" s="49">
        <f t="shared" si="78"/>
        <v>22.8180311392119</v>
      </c>
      <c r="AI25" s="49">
        <f t="shared" si="78"/>
        <v>20.0040311392119</v>
      </c>
      <c r="AJ25" s="49">
        <f t="shared" si="78"/>
        <v>35.9960311392119</v>
      </c>
      <c r="AK25" s="49">
        <f t="shared" si="78"/>
        <v>34.4760311392119</v>
      </c>
      <c r="AL25" s="49">
        <f t="shared" si="78"/>
        <v>40.0300311392119</v>
      </c>
      <c r="AM25" s="49">
        <f t="shared" si="78"/>
        <v>9.04003113921192</v>
      </c>
      <c r="AN25" s="49">
        <f t="shared" si="78"/>
        <v>18.0160311392119</v>
      </c>
      <c r="AO25" s="49">
        <f t="shared" si="78"/>
        <v>22.8620311392119</v>
      </c>
      <c r="AP25" s="49">
        <f t="shared" si="78"/>
        <v>29.1390311392119</v>
      </c>
      <c r="AQ25" s="49">
        <f t="shared" si="78"/>
        <v>30.3850311392119</v>
      </c>
      <c r="AR25" s="49">
        <f t="shared" si="78"/>
        <v>22.3530311392119</v>
      </c>
      <c r="AS25" s="49">
        <f t="shared" si="78"/>
        <v>11.3790311392119</v>
      </c>
      <c r="AT25" s="49">
        <f t="shared" si="78"/>
        <v>26.7740311392119</v>
      </c>
      <c r="AU25" s="49">
        <f>SUM(AG25:AT25)</f>
        <v>347.059435948967</v>
      </c>
      <c r="AV25" s="50"/>
      <c r="AW25" s="49">
        <f t="shared" ref="AW25:BJ25" si="79">AG25/$AU$30</f>
        <v>0.0139393837270796</v>
      </c>
      <c r="AX25" s="49">
        <f t="shared" si="79"/>
        <v>0.0133715422527699</v>
      </c>
      <c r="AY25" s="49">
        <f t="shared" si="79"/>
        <v>0.0117225165471895</v>
      </c>
      <c r="AZ25" s="49">
        <f t="shared" si="79"/>
        <v>0.0210939519002961</v>
      </c>
      <c r="BA25" s="49">
        <f t="shared" si="79"/>
        <v>0.0202032201758887</v>
      </c>
      <c r="BB25" s="49">
        <f t="shared" si="79"/>
        <v>0.023457907016256</v>
      </c>
      <c r="BC25" s="49">
        <f t="shared" si="79"/>
        <v>0.00529752797718826</v>
      </c>
      <c r="BD25" s="49">
        <f t="shared" si="79"/>
        <v>0.0105575332128989</v>
      </c>
      <c r="BE25" s="49">
        <f t="shared" si="79"/>
        <v>0.0133973265921607</v>
      </c>
      <c r="BF25" s="49">
        <f t="shared" si="79"/>
        <v>0.0170756970093349</v>
      </c>
      <c r="BG25" s="49">
        <f t="shared" si="79"/>
        <v>0.0178058626202635</v>
      </c>
      <c r="BH25" s="49">
        <f t="shared" si="79"/>
        <v>0.0130990486660269</v>
      </c>
      <c r="BI25" s="49">
        <f t="shared" si="79"/>
        <v>0.00666820001889137</v>
      </c>
      <c r="BJ25" s="49">
        <f t="shared" si="79"/>
        <v>0.0156897887670827</v>
      </c>
      <c r="BK25" s="49"/>
      <c r="BL25" s="49">
        <f t="shared" ref="BL25:BY25" si="80">AW25*LN(AW25)</f>
        <v>-0.0595635035881783</v>
      </c>
      <c r="BM25" s="49">
        <f t="shared" si="80"/>
        <v>-0.0576932111217098</v>
      </c>
      <c r="BN25" s="49">
        <f t="shared" si="80"/>
        <v>-0.0521211664647247</v>
      </c>
      <c r="BO25" s="49">
        <f t="shared" si="80"/>
        <v>-0.0813966859798762</v>
      </c>
      <c r="BP25" s="49">
        <f t="shared" si="80"/>
        <v>-0.0788312129542106</v>
      </c>
      <c r="BQ25" s="49">
        <f t="shared" si="80"/>
        <v>-0.0880269139587272</v>
      </c>
      <c r="BR25" s="49">
        <f t="shared" si="80"/>
        <v>-0.0277617747565461</v>
      </c>
      <c r="BS25" s="49">
        <f t="shared" si="80"/>
        <v>-0.0480464428627352</v>
      </c>
      <c r="BT25" s="49">
        <f t="shared" si="80"/>
        <v>-0.0577786517334407</v>
      </c>
      <c r="BU25" s="49">
        <f t="shared" si="80"/>
        <v>-0.0694997782423695</v>
      </c>
      <c r="BV25" s="49">
        <f t="shared" si="80"/>
        <v>-0.0717260657392166</v>
      </c>
      <c r="BW25" s="49">
        <f t="shared" si="80"/>
        <v>-0.0567872010695212</v>
      </c>
      <c r="BX25" s="49">
        <f t="shared" si="80"/>
        <v>-0.0334103848342016</v>
      </c>
      <c r="BY25" s="49">
        <f t="shared" si="80"/>
        <v>-0.0651870741803967</v>
      </c>
      <c r="BZ25" s="49">
        <f>SUM(BL25:BY25)</f>
        <v>-0.847830067485854</v>
      </c>
      <c r="CA25" s="49"/>
      <c r="CB25" s="49"/>
      <c r="CC25" s="50"/>
      <c r="CD25" s="49"/>
      <c r="CE25" s="49"/>
      <c r="CF25" s="49">
        <f t="shared" ref="CF25:CS25" si="81">AW25*$CD$30</f>
        <v>0.00267702916357582</v>
      </c>
      <c r="CG25" s="49">
        <f t="shared" si="81"/>
        <v>0.00256797640939547</v>
      </c>
      <c r="CH25" s="49">
        <f t="shared" si="81"/>
        <v>0.0022512845102587</v>
      </c>
      <c r="CI25" s="49">
        <f t="shared" si="81"/>
        <v>0.00405104884963153</v>
      </c>
      <c r="CJ25" s="49">
        <f t="shared" si="81"/>
        <v>0.0038799857058192</v>
      </c>
      <c r="CK25" s="49">
        <f t="shared" si="81"/>
        <v>0.00450504142998608</v>
      </c>
      <c r="CL25" s="49">
        <f t="shared" si="81"/>
        <v>0.00101737904397033</v>
      </c>
      <c r="CM25" s="49">
        <f t="shared" si="81"/>
        <v>0.0020275519247989</v>
      </c>
      <c r="CN25" s="49">
        <f t="shared" si="81"/>
        <v>0.00257292823724267</v>
      </c>
      <c r="CO25" s="49">
        <f t="shared" si="81"/>
        <v>0.00327935149626238</v>
      </c>
      <c r="CP25" s="49">
        <f t="shared" si="81"/>
        <v>0.00341957825757169</v>
      </c>
      <c r="CQ25" s="49">
        <f t="shared" si="81"/>
        <v>0.00251564459237393</v>
      </c>
      <c r="CR25" s="49">
        <f t="shared" si="81"/>
        <v>0.00128061371066574</v>
      </c>
      <c r="CS25" s="49">
        <f t="shared" si="81"/>
        <v>0.00301319074947544</v>
      </c>
      <c r="CT25" s="49">
        <v>2019</v>
      </c>
    </row>
    <row r="26" ht="22.5" customHeight="1" spans="1:98">
      <c r="A26" s="44" t="s">
        <v>260</v>
      </c>
      <c r="B26" s="44">
        <v>0.758</v>
      </c>
      <c r="C26" s="44">
        <v>1.462</v>
      </c>
      <c r="D26" s="44">
        <v>0.781</v>
      </c>
      <c r="E26" s="44">
        <v>4.65</v>
      </c>
      <c r="F26" s="44">
        <v>6.854</v>
      </c>
      <c r="G26" s="44">
        <v>14.888</v>
      </c>
      <c r="H26" s="44">
        <v>-0.46</v>
      </c>
      <c r="I26" s="44">
        <v>0.376</v>
      </c>
      <c r="J26" s="44">
        <v>0.695</v>
      </c>
      <c r="K26" s="44">
        <v>2.413</v>
      </c>
      <c r="L26" s="44">
        <v>4.257</v>
      </c>
      <c r="M26" s="44">
        <v>1.187</v>
      </c>
      <c r="N26" s="44">
        <v>-1.015</v>
      </c>
      <c r="O26" s="44">
        <v>3.984</v>
      </c>
      <c r="Q26" s="50"/>
      <c r="R26" s="49">
        <f>(B26-MIN($B$25:$O$29)/(MAX($B$25:$O$29)-MIN($B$25:$O$29)))</f>
        <v>0.888631139211923</v>
      </c>
      <c r="S26" s="49">
        <f>(C26-MIN($B$25:$O$29)/(MAX($B$25:$O$29)-MIN($B$25:$O$29)))</f>
        <v>1.59263113921192</v>
      </c>
      <c r="T26" s="49">
        <f>(D26-MIN($B$25:$O$29)/(MAX($B$25:$O$29)-MIN($B$25:$O$29)))</f>
        <v>0.911631139211923</v>
      </c>
      <c r="U26" s="49">
        <f>(E26-MIN($B$25:$O$29)/(MAX($B$25:$O$29)-MIN($B$25:$O$29)))</f>
        <v>4.78063113921192</v>
      </c>
      <c r="V26" s="49">
        <f>(F26-MIN($B$25:$O$29)/(MAX($B$25:$O$29)-MIN($B$25:$O$29)))</f>
        <v>6.98463113921192</v>
      </c>
      <c r="W26" s="49">
        <f>(G26-MIN($B$25:$O$29)/(MAX($B$25:$O$29)-MIN($B$25:$O$29)))</f>
        <v>15.0186311392119</v>
      </c>
      <c r="X26" s="49">
        <f>(H26-MIN($B$25:$O$29)/(MAX($B$25:$O$29)-MIN($B$25:$O$29)))</f>
        <v>-0.329368860788077</v>
      </c>
      <c r="Y26" s="49">
        <f>(I26-MIN($B$25:$O$29)/(MAX($B$25:$O$29)-MIN($B$25:$O$29)))</f>
        <v>0.506631139211923</v>
      </c>
      <c r="Z26" s="49">
        <f>(J26-MIN($B$25:$O$29)/(MAX($B$25:$O$29)-MIN($B$25:$O$29)))</f>
        <v>0.825631139211923</v>
      </c>
      <c r="AA26" s="49">
        <f>(K26-MIN($B$25:$O$29)/(MAX($B$25:$O$29)-MIN($B$25:$O$29)))</f>
        <v>2.54363113921192</v>
      </c>
      <c r="AB26" s="49">
        <f>(L26-MIN($B$25:$O$29)/(MAX($B$25:$O$29)-MIN($B$25:$O$29)))</f>
        <v>4.38763113921192</v>
      </c>
      <c r="AC26" s="49">
        <f>(M26-MIN($B$25:$O$29)/(MAX($B$25:$O$29)-MIN($B$25:$O$29)))</f>
        <v>1.31763113921192</v>
      </c>
      <c r="AD26" s="49">
        <f>(N26-MIN($B$25:$O$29)/(MAX($B$25:$O$29)-MIN($B$25:$O$29)))</f>
        <v>-0.884368860788077</v>
      </c>
      <c r="AE26" s="49">
        <f>(O26-MIN($B$25:$O$29)/(MAX($B$25:$O$29)-MIN($B$25:$O$29)))</f>
        <v>4.11463113921192</v>
      </c>
      <c r="AF26" s="50"/>
      <c r="AG26" s="49">
        <f t="shared" ref="AG26:AT26" si="82">R26+14.6944</f>
        <v>15.5830311392119</v>
      </c>
      <c r="AH26" s="49">
        <f t="shared" si="82"/>
        <v>16.2870311392119</v>
      </c>
      <c r="AI26" s="49">
        <f t="shared" si="82"/>
        <v>15.6060311392119</v>
      </c>
      <c r="AJ26" s="49">
        <f t="shared" si="82"/>
        <v>19.4750311392119</v>
      </c>
      <c r="AK26" s="49">
        <f t="shared" si="82"/>
        <v>21.6790311392119</v>
      </c>
      <c r="AL26" s="49">
        <f t="shared" si="82"/>
        <v>29.7130311392119</v>
      </c>
      <c r="AM26" s="49">
        <f t="shared" si="82"/>
        <v>14.3650311392119</v>
      </c>
      <c r="AN26" s="49">
        <f t="shared" si="82"/>
        <v>15.2010311392119</v>
      </c>
      <c r="AO26" s="49">
        <f t="shared" si="82"/>
        <v>15.5200311392119</v>
      </c>
      <c r="AP26" s="49">
        <f t="shared" si="82"/>
        <v>17.2380311392119</v>
      </c>
      <c r="AQ26" s="49">
        <f t="shared" si="82"/>
        <v>19.0820311392119</v>
      </c>
      <c r="AR26" s="49">
        <f t="shared" si="82"/>
        <v>16.0120311392119</v>
      </c>
      <c r="AS26" s="49">
        <f t="shared" si="82"/>
        <v>13.8100311392119</v>
      </c>
      <c r="AT26" s="49">
        <f t="shared" si="82"/>
        <v>18.8090311392119</v>
      </c>
      <c r="AU26" s="49">
        <f>SUM(AG26:AT26)</f>
        <v>248.380435948967</v>
      </c>
      <c r="AV26" s="50"/>
      <c r="AW26" s="49">
        <f t="shared" ref="AW26:BJ26" si="83">AG26/$AU$30</f>
        <v>0.00913177644613374</v>
      </c>
      <c r="AX26" s="49">
        <f t="shared" si="83"/>
        <v>0.00954432587638556</v>
      </c>
      <c r="AY26" s="49">
        <f t="shared" si="83"/>
        <v>0.00914525462354254</v>
      </c>
      <c r="AZ26" s="49">
        <f t="shared" si="83"/>
        <v>0.0114125184667872</v>
      </c>
      <c r="BA26" s="49">
        <f t="shared" si="83"/>
        <v>0.0127040794671779</v>
      </c>
      <c r="BB26" s="49">
        <f t="shared" si="83"/>
        <v>0.0174120654368413</v>
      </c>
      <c r="BC26" s="49">
        <f t="shared" si="83"/>
        <v>0.00841801905118103</v>
      </c>
      <c r="BD26" s="49">
        <f t="shared" si="83"/>
        <v>0.00890792149960506</v>
      </c>
      <c r="BE26" s="49">
        <f t="shared" si="83"/>
        <v>0.00909485796018791</v>
      </c>
      <c r="BF26" s="49">
        <f t="shared" si="83"/>
        <v>0.0101016192118536</v>
      </c>
      <c r="BG26" s="49">
        <f t="shared" si="83"/>
        <v>0.0111822174354109</v>
      </c>
      <c r="BH26" s="49">
        <f t="shared" si="83"/>
        <v>0.00938317375519344</v>
      </c>
      <c r="BI26" s="49">
        <f t="shared" si="83"/>
        <v>0.00809278477022967</v>
      </c>
      <c r="BJ26" s="49">
        <f t="shared" si="83"/>
        <v>0.0110222373296456</v>
      </c>
      <c r="BK26" s="49"/>
      <c r="BL26" s="49">
        <f t="shared" ref="BL26:BY26" si="84">AW26*LN(AW26)</f>
        <v>-0.0428827768142304</v>
      </c>
      <c r="BM26" s="49">
        <f t="shared" si="84"/>
        <v>-0.044398375762618</v>
      </c>
      <c r="BN26" s="49">
        <f t="shared" si="84"/>
        <v>-0.0429325821491934</v>
      </c>
      <c r="BO26" s="49">
        <f t="shared" si="84"/>
        <v>-0.0510487019882964</v>
      </c>
      <c r="BP26" s="49">
        <f t="shared" si="84"/>
        <v>-0.0554638781827885</v>
      </c>
      <c r="BQ26" s="49">
        <f t="shared" si="84"/>
        <v>-0.0705291711711667</v>
      </c>
      <c r="BR26" s="49">
        <f t="shared" si="84"/>
        <v>-0.0402160821302649</v>
      </c>
      <c r="BS26" s="49">
        <f t="shared" si="84"/>
        <v>-0.0420526435725117</v>
      </c>
      <c r="BT26" s="49">
        <f t="shared" si="84"/>
        <v>-0.0427462515447332</v>
      </c>
      <c r="BU26" s="49">
        <f t="shared" si="84"/>
        <v>-0.0464175418296808</v>
      </c>
      <c r="BV26" s="49">
        <f t="shared" si="84"/>
        <v>-0.0502465167861835</v>
      </c>
      <c r="BW26" s="49">
        <f t="shared" si="84"/>
        <v>-0.0438085108677269</v>
      </c>
      <c r="BX26" s="49">
        <f t="shared" si="84"/>
        <v>-0.0389811831137424</v>
      </c>
      <c r="BY26" s="49">
        <f t="shared" si="84"/>
        <v>-0.0496864875199005</v>
      </c>
      <c r="BZ26" s="49">
        <f>SUM(BL26:BY26)</f>
        <v>-0.661410703433037</v>
      </c>
      <c r="CA26" s="49"/>
      <c r="CB26" s="49"/>
      <c r="CC26" s="50"/>
      <c r="CD26" s="49"/>
      <c r="CE26" s="49"/>
      <c r="CF26" s="49">
        <f t="shared" ref="CF26:CS26" si="85">AW26*$CD$30</f>
        <v>0.0017537383531572</v>
      </c>
      <c r="CG26" s="49">
        <f t="shared" si="85"/>
        <v>0.00183296759871238</v>
      </c>
      <c r="CH26" s="49">
        <f t="shared" si="85"/>
        <v>0.00175632680862278</v>
      </c>
      <c r="CI26" s="49">
        <f t="shared" si="85"/>
        <v>0.00219175003455033</v>
      </c>
      <c r="CJ26" s="49">
        <f t="shared" si="85"/>
        <v>0.00243979159307821</v>
      </c>
      <c r="CK26" s="49">
        <f t="shared" si="85"/>
        <v>0.00334395034135993</v>
      </c>
      <c r="CL26" s="49">
        <f t="shared" si="85"/>
        <v>0.00161666275502338</v>
      </c>
      <c r="CM26" s="49">
        <f t="shared" si="85"/>
        <v>0.00171074748412015</v>
      </c>
      <c r="CN26" s="49">
        <f t="shared" si="85"/>
        <v>0.00174664823601235</v>
      </c>
      <c r="CO26" s="49">
        <f t="shared" si="85"/>
        <v>0.00193999460513707</v>
      </c>
      <c r="CP26" s="49">
        <f t="shared" si="85"/>
        <v>0.00214752120855149</v>
      </c>
      <c r="CQ26" s="49">
        <f t="shared" si="85"/>
        <v>0.00180201867466739</v>
      </c>
      <c r="CR26" s="49">
        <f t="shared" si="85"/>
        <v>0.00155420219922348</v>
      </c>
      <c r="CS26" s="49">
        <f t="shared" si="85"/>
        <v>0.00211679736759046</v>
      </c>
      <c r="CT26" s="49">
        <v>2019</v>
      </c>
    </row>
    <row r="27" ht="22.5" customHeight="1" spans="1:98">
      <c r="A27" s="44" t="s">
        <v>261</v>
      </c>
      <c r="B27" s="44">
        <v>4.014</v>
      </c>
      <c r="C27" s="44">
        <v>5.336</v>
      </c>
      <c r="D27" s="44">
        <v>3.084</v>
      </c>
      <c r="E27" s="44">
        <v>3.295</v>
      </c>
      <c r="F27" s="44">
        <v>4.245</v>
      </c>
      <c r="G27" s="44">
        <v>9.913</v>
      </c>
      <c r="H27" s="44">
        <v>2.107</v>
      </c>
      <c r="I27" s="44">
        <v>2.347</v>
      </c>
      <c r="J27" s="44">
        <v>2.719</v>
      </c>
      <c r="K27" s="44">
        <v>5.283</v>
      </c>
      <c r="L27" s="44">
        <v>3.631</v>
      </c>
      <c r="M27" s="44">
        <v>3.057</v>
      </c>
      <c r="N27" s="44">
        <v>4.615</v>
      </c>
      <c r="O27" s="44">
        <v>3.519</v>
      </c>
      <c r="Q27" s="50"/>
      <c r="R27" s="49">
        <f>(B27-MIN($B$25:$O$29)/(MAX($B$25:$O$29)-MIN($B$25:$O$29)))</f>
        <v>4.14463113921192</v>
      </c>
      <c r="S27" s="49">
        <f>(C27-MIN($B$25:$O$29)/(MAX($B$25:$O$29)-MIN($B$25:$O$29)))</f>
        <v>5.46663113921192</v>
      </c>
      <c r="T27" s="49">
        <f>(D27-MIN($B$25:$O$29)/(MAX($B$25:$O$29)-MIN($B$25:$O$29)))</f>
        <v>3.21463113921192</v>
      </c>
      <c r="U27" s="49">
        <f>(E27-MIN($B$25:$O$29)/(MAX($B$25:$O$29)-MIN($B$25:$O$29)))</f>
        <v>3.42563113921192</v>
      </c>
      <c r="V27" s="49">
        <f>(F27-MIN($B$25:$O$29)/(MAX($B$25:$O$29)-MIN($B$25:$O$29)))</f>
        <v>4.37563113921192</v>
      </c>
      <c r="W27" s="49">
        <f>(G27-MIN($B$25:$O$29)/(MAX($B$25:$O$29)-MIN($B$25:$O$29)))</f>
        <v>10.0436311392119</v>
      </c>
      <c r="X27" s="49">
        <f>(H27-MIN($B$25:$O$29)/(MAX($B$25:$O$29)-MIN($B$25:$O$29)))</f>
        <v>2.23763113921192</v>
      </c>
      <c r="Y27" s="49">
        <f>(I27-MIN($B$25:$O$29)/(MAX($B$25:$O$29)-MIN($B$25:$O$29)))</f>
        <v>2.47763113921192</v>
      </c>
      <c r="Z27" s="49">
        <f>(J27-MIN($B$25:$O$29)/(MAX($B$25:$O$29)-MIN($B$25:$O$29)))</f>
        <v>2.84963113921192</v>
      </c>
      <c r="AA27" s="49">
        <f>(K27-MIN($B$25:$O$29)/(MAX($B$25:$O$29)-MIN($B$25:$O$29)))</f>
        <v>5.41363113921192</v>
      </c>
      <c r="AB27" s="49">
        <f>(L27-MIN($B$25:$O$29)/(MAX($B$25:$O$29)-MIN($B$25:$O$29)))</f>
        <v>3.76163113921192</v>
      </c>
      <c r="AC27" s="49">
        <f>(M27-MIN($B$25:$O$29)/(MAX($B$25:$O$29)-MIN($B$25:$O$29)))</f>
        <v>3.18763113921192</v>
      </c>
      <c r="AD27" s="49">
        <f>(N27-MIN($B$25:$O$29)/(MAX($B$25:$O$29)-MIN($B$25:$O$29)))</f>
        <v>4.74563113921192</v>
      </c>
      <c r="AE27" s="49">
        <f>(O27-MIN($B$25:$O$29)/(MAX($B$25:$O$29)-MIN($B$25:$O$29)))</f>
        <v>3.64963113921192</v>
      </c>
      <c r="AF27" s="50"/>
      <c r="AG27" s="49">
        <f t="shared" ref="AG27:AT27" si="86">R27+14.6944</f>
        <v>18.8390311392119</v>
      </c>
      <c r="AH27" s="49">
        <f t="shared" si="86"/>
        <v>20.1610311392119</v>
      </c>
      <c r="AI27" s="49">
        <f t="shared" si="86"/>
        <v>17.9090311392119</v>
      </c>
      <c r="AJ27" s="49">
        <f t="shared" si="86"/>
        <v>18.1200311392119</v>
      </c>
      <c r="AK27" s="49">
        <f t="shared" si="86"/>
        <v>19.0700311392119</v>
      </c>
      <c r="AL27" s="49">
        <f t="shared" si="86"/>
        <v>24.7380311392119</v>
      </c>
      <c r="AM27" s="49">
        <f t="shared" si="86"/>
        <v>16.9320311392119</v>
      </c>
      <c r="AN27" s="49">
        <f t="shared" si="86"/>
        <v>17.1720311392119</v>
      </c>
      <c r="AO27" s="49">
        <f t="shared" si="86"/>
        <v>17.5440311392119</v>
      </c>
      <c r="AP27" s="49">
        <f t="shared" si="86"/>
        <v>20.1080311392119</v>
      </c>
      <c r="AQ27" s="49">
        <f t="shared" si="86"/>
        <v>18.4560311392119</v>
      </c>
      <c r="AR27" s="49">
        <f t="shared" si="86"/>
        <v>17.8820311392119</v>
      </c>
      <c r="AS27" s="49">
        <f t="shared" si="86"/>
        <v>19.4400311392119</v>
      </c>
      <c r="AT27" s="49">
        <f t="shared" si="86"/>
        <v>18.3440311392119</v>
      </c>
      <c r="AU27" s="49">
        <f>SUM(AG27:AT27)</f>
        <v>264.715435948967</v>
      </c>
      <c r="AV27" s="50"/>
      <c r="AW27" s="49">
        <f t="shared" ref="AW27:BJ27" si="87">AG27/$AU$30</f>
        <v>0.0110398175610484</v>
      </c>
      <c r="AX27" s="49">
        <f t="shared" si="87"/>
        <v>0.0118145197581974</v>
      </c>
      <c r="AY27" s="49">
        <f t="shared" si="87"/>
        <v>0.0104948303875623</v>
      </c>
      <c r="AZ27" s="49">
        <f t="shared" si="87"/>
        <v>0.0106184780150952</v>
      </c>
      <c r="BA27" s="49">
        <f t="shared" si="87"/>
        <v>0.0111751853428498</v>
      </c>
      <c r="BB27" s="49">
        <f t="shared" si="87"/>
        <v>0.0144966770625476</v>
      </c>
      <c r="BC27" s="49">
        <f t="shared" si="87"/>
        <v>0.00992230085154524</v>
      </c>
      <c r="BD27" s="49">
        <f t="shared" si="87"/>
        <v>0.0100629427027675</v>
      </c>
      <c r="BE27" s="49">
        <f t="shared" si="87"/>
        <v>0.0102809375721619</v>
      </c>
      <c r="BF27" s="49">
        <f t="shared" si="87"/>
        <v>0.0117834613493858</v>
      </c>
      <c r="BG27" s="49">
        <f t="shared" si="87"/>
        <v>0.0108153766068063</v>
      </c>
      <c r="BH27" s="49">
        <f t="shared" si="87"/>
        <v>0.0104790081792998</v>
      </c>
      <c r="BI27" s="49">
        <f t="shared" si="87"/>
        <v>0.0113920081968173</v>
      </c>
      <c r="BJ27" s="49">
        <f t="shared" si="87"/>
        <v>0.0107497437429026</v>
      </c>
      <c r="BK27" s="49"/>
      <c r="BL27" s="49">
        <f t="shared" ref="BL27:BY27" si="88">AW27*LN(AW27)</f>
        <v>-0.0497481421545142</v>
      </c>
      <c r="BM27" s="49">
        <f t="shared" si="88"/>
        <v>-0.052437871860828</v>
      </c>
      <c r="BN27" s="49">
        <f t="shared" si="88"/>
        <v>-0.0478236038498792</v>
      </c>
      <c r="BO27" s="49">
        <f t="shared" si="88"/>
        <v>-0.0482626771445425</v>
      </c>
      <c r="BP27" s="49">
        <f t="shared" si="88"/>
        <v>-0.0502219484480338</v>
      </c>
      <c r="BQ27" s="49">
        <f t="shared" si="88"/>
        <v>-0.0613765506751959</v>
      </c>
      <c r="BR27" s="49">
        <f t="shared" si="88"/>
        <v>-0.0457712805636568</v>
      </c>
      <c r="BS27" s="49">
        <f t="shared" si="88"/>
        <v>-0.046278423340438</v>
      </c>
      <c r="BT27" s="49">
        <f t="shared" si="88"/>
        <v>-0.0470606197680983</v>
      </c>
      <c r="BU27" s="49">
        <f t="shared" si="88"/>
        <v>-0.0523310389604387</v>
      </c>
      <c r="BV27" s="49">
        <f t="shared" si="88"/>
        <v>-0.0489588997080452</v>
      </c>
      <c r="BW27" s="49">
        <f t="shared" si="88"/>
        <v>-0.047767314339694</v>
      </c>
      <c r="BX27" s="49">
        <f t="shared" si="88"/>
        <v>-0.0509774504684262</v>
      </c>
      <c r="BY27" s="49">
        <f t="shared" si="88"/>
        <v>-0.0487272270665719</v>
      </c>
      <c r="BZ27" s="49">
        <f>SUM(BL27:BY27)</f>
        <v>-0.697743048348363</v>
      </c>
      <c r="CA27" s="49"/>
      <c r="CB27" s="49"/>
      <c r="CC27" s="50"/>
      <c r="CD27" s="49"/>
      <c r="CE27" s="49"/>
      <c r="CF27" s="49">
        <f t="shared" ref="CF27:CS27" si="89">AW27*$CD$30</f>
        <v>0.00212017361384991</v>
      </c>
      <c r="CG27" s="49">
        <f t="shared" si="89"/>
        <v>0.00226895353234984</v>
      </c>
      <c r="CH27" s="49">
        <f t="shared" si="89"/>
        <v>0.00201550997980685</v>
      </c>
      <c r="CI27" s="49">
        <f t="shared" si="89"/>
        <v>0.00203925624516501</v>
      </c>
      <c r="CJ27" s="49">
        <f t="shared" si="89"/>
        <v>0.00214617071004771</v>
      </c>
      <c r="CK27" s="49">
        <f t="shared" si="89"/>
        <v>0.00278405617000051</v>
      </c>
      <c r="CL27" s="49">
        <f t="shared" si="89"/>
        <v>0.00190555689329064</v>
      </c>
      <c r="CM27" s="49">
        <f t="shared" si="89"/>
        <v>0.00193256686336627</v>
      </c>
      <c r="CN27" s="49">
        <f t="shared" si="89"/>
        <v>0.00197443231698349</v>
      </c>
      <c r="CO27" s="49">
        <f t="shared" si="89"/>
        <v>0.00226298883062481</v>
      </c>
      <c r="CP27" s="49">
        <f t="shared" si="89"/>
        <v>0.00207707020327089</v>
      </c>
      <c r="CQ27" s="49">
        <f t="shared" si="89"/>
        <v>0.00201247135817334</v>
      </c>
      <c r="CR27" s="49">
        <f t="shared" si="89"/>
        <v>0.00218781108058097</v>
      </c>
      <c r="CS27" s="49">
        <f t="shared" si="89"/>
        <v>0.00206446555056893</v>
      </c>
      <c r="CT27" s="49">
        <v>2019</v>
      </c>
    </row>
    <row r="28" ht="22.5" customHeight="1" spans="1:98">
      <c r="A28" s="44" t="s">
        <v>262</v>
      </c>
      <c r="B28" s="44">
        <v>14.32</v>
      </c>
      <c r="C28" s="44">
        <v>17.15</v>
      </c>
      <c r="D28" s="44">
        <v>17.1</v>
      </c>
      <c r="E28" s="44">
        <v>19.6</v>
      </c>
      <c r="F28" s="44">
        <v>24.97</v>
      </c>
      <c r="G28" s="44">
        <v>36.04</v>
      </c>
      <c r="H28" s="44">
        <v>38.5</v>
      </c>
      <c r="I28" s="44">
        <v>33.23</v>
      </c>
      <c r="J28" s="44">
        <v>16</v>
      </c>
      <c r="K28" s="44">
        <v>28.76</v>
      </c>
      <c r="L28" s="44">
        <v>32.93</v>
      </c>
      <c r="M28" s="44">
        <v>23.99</v>
      </c>
      <c r="N28" s="44">
        <v>25.15</v>
      </c>
      <c r="O28" s="44">
        <v>21.37</v>
      </c>
      <c r="Q28" s="50"/>
      <c r="R28" s="49">
        <f>(B28-MIN($B$25:$O$29)/(MAX($B$25:$O$29)-MIN($B$25:$O$29)))</f>
        <v>14.4506311392119</v>
      </c>
      <c r="S28" s="49">
        <f>(C28-MIN($B$25:$O$29)/(MAX($B$25:$O$29)-MIN($B$25:$O$29)))</f>
        <v>17.2806311392119</v>
      </c>
      <c r="T28" s="49">
        <f>(D28-MIN($B$25:$O$29)/(MAX($B$25:$O$29)-MIN($B$25:$O$29)))</f>
        <v>17.2306311392119</v>
      </c>
      <c r="U28" s="49">
        <f>(E28-MIN($B$25:$O$29)/(MAX($B$25:$O$29)-MIN($B$25:$O$29)))</f>
        <v>19.7306311392119</v>
      </c>
      <c r="V28" s="49">
        <f>(F28-MIN($B$25:$O$29)/(MAX($B$25:$O$29)-MIN($B$25:$O$29)))</f>
        <v>25.1006311392119</v>
      </c>
      <c r="W28" s="49">
        <f>(G28-MIN($B$25:$O$29)/(MAX($B$25:$O$29)-MIN($B$25:$O$29)))</f>
        <v>36.1706311392119</v>
      </c>
      <c r="X28" s="49">
        <f>(H28-MIN($B$25:$O$29)/(MAX($B$25:$O$29)-MIN($B$25:$O$29)))</f>
        <v>38.6306311392119</v>
      </c>
      <c r="Y28" s="49">
        <f>(I28-MIN($B$25:$O$29)/(MAX($B$25:$O$29)-MIN($B$25:$O$29)))</f>
        <v>33.3606311392119</v>
      </c>
      <c r="Z28" s="49">
        <f>(J28-MIN($B$25:$O$29)/(MAX($B$25:$O$29)-MIN($B$25:$O$29)))</f>
        <v>16.1306311392119</v>
      </c>
      <c r="AA28" s="49">
        <f>(K28-MIN($B$25:$O$29)/(MAX($B$25:$O$29)-MIN($B$25:$O$29)))</f>
        <v>28.8906311392119</v>
      </c>
      <c r="AB28" s="49">
        <f>(L28-MIN($B$25:$O$29)/(MAX($B$25:$O$29)-MIN($B$25:$O$29)))</f>
        <v>33.0606311392119</v>
      </c>
      <c r="AC28" s="49">
        <f>(M28-MIN($B$25:$O$29)/(MAX($B$25:$O$29)-MIN($B$25:$O$29)))</f>
        <v>24.1206311392119</v>
      </c>
      <c r="AD28" s="49">
        <f>(N28-MIN($B$25:$O$29)/(MAX($B$25:$O$29)-MIN($B$25:$O$29)))</f>
        <v>25.2806311392119</v>
      </c>
      <c r="AE28" s="49">
        <f>(O28-MIN($B$25:$O$29)/(MAX($B$25:$O$29)-MIN($B$25:$O$29)))</f>
        <v>21.5006311392119</v>
      </c>
      <c r="AF28" s="50"/>
      <c r="AG28" s="49">
        <f t="shared" ref="AG28:AT28" si="90">R28+14.6944</f>
        <v>29.1450311392119</v>
      </c>
      <c r="AH28" s="49">
        <f t="shared" si="90"/>
        <v>31.9750311392119</v>
      </c>
      <c r="AI28" s="49">
        <f t="shared" si="90"/>
        <v>31.9250311392119</v>
      </c>
      <c r="AJ28" s="49">
        <f t="shared" si="90"/>
        <v>34.4250311392119</v>
      </c>
      <c r="AK28" s="49">
        <f t="shared" si="90"/>
        <v>39.7950311392119</v>
      </c>
      <c r="AL28" s="49">
        <f t="shared" si="90"/>
        <v>50.8650311392119</v>
      </c>
      <c r="AM28" s="49">
        <f t="shared" si="90"/>
        <v>53.3250311392119</v>
      </c>
      <c r="AN28" s="49">
        <f t="shared" si="90"/>
        <v>48.0550311392119</v>
      </c>
      <c r="AO28" s="49">
        <f t="shared" si="90"/>
        <v>30.8250311392119</v>
      </c>
      <c r="AP28" s="49">
        <f t="shared" si="90"/>
        <v>43.5850311392119</v>
      </c>
      <c r="AQ28" s="49">
        <f t="shared" si="90"/>
        <v>47.7550311392119</v>
      </c>
      <c r="AR28" s="49">
        <f t="shared" si="90"/>
        <v>38.8150311392119</v>
      </c>
      <c r="AS28" s="49">
        <f t="shared" si="90"/>
        <v>39.9750311392119</v>
      </c>
      <c r="AT28" s="49">
        <f t="shared" si="90"/>
        <v>36.1950311392119</v>
      </c>
      <c r="AU28" s="49">
        <f>SUM(AG28:AT28)</f>
        <v>556.660435948967</v>
      </c>
      <c r="AV28" s="50"/>
      <c r="AW28" s="49">
        <f t="shared" ref="AW28:BJ28" si="91">AG28/$AU$30</f>
        <v>0.0170792130556154</v>
      </c>
      <c r="AX28" s="49">
        <f t="shared" si="91"/>
        <v>0.0187376148846106</v>
      </c>
      <c r="AY28" s="49">
        <f t="shared" si="91"/>
        <v>0.0187083144989393</v>
      </c>
      <c r="AZ28" s="49">
        <f t="shared" si="91"/>
        <v>0.020173333782504</v>
      </c>
      <c r="BA28" s="49">
        <f t="shared" si="91"/>
        <v>0.023320195203601</v>
      </c>
      <c r="BB28" s="49">
        <f t="shared" si="91"/>
        <v>0.0298073005912254</v>
      </c>
      <c r="BC28" s="49">
        <f t="shared" si="91"/>
        <v>0.031248879566253</v>
      </c>
      <c r="BD28" s="49">
        <f t="shared" si="91"/>
        <v>0.0281606189164987</v>
      </c>
      <c r="BE28" s="49">
        <f t="shared" si="91"/>
        <v>0.0180637060141709</v>
      </c>
      <c r="BF28" s="49">
        <f t="shared" si="91"/>
        <v>0.025541164437485</v>
      </c>
      <c r="BG28" s="49">
        <f t="shared" si="91"/>
        <v>0.0279848166024709</v>
      </c>
      <c r="BH28" s="49">
        <f t="shared" si="91"/>
        <v>0.0227459076444436</v>
      </c>
      <c r="BI28" s="49">
        <f t="shared" si="91"/>
        <v>0.0234256765920176</v>
      </c>
      <c r="BJ28" s="49">
        <f t="shared" si="91"/>
        <v>0.0212105674352678</v>
      </c>
      <c r="BK28" s="49"/>
      <c r="BL28" s="49">
        <f t="shared" ref="BL28:BY28" si="92">AW28*LN(AW28)</f>
        <v>-0.0695105724907603</v>
      </c>
      <c r="BM28" s="49">
        <f t="shared" si="92"/>
        <v>-0.0745236594738073</v>
      </c>
      <c r="BN28" s="49">
        <f t="shared" si="92"/>
        <v>-0.0744364027918962</v>
      </c>
      <c r="BO28" s="49">
        <f t="shared" si="92"/>
        <v>-0.0787444631163677</v>
      </c>
      <c r="BP28" s="49">
        <f t="shared" si="92"/>
        <v>-0.0876474506134651</v>
      </c>
      <c r="BQ28" s="49">
        <f t="shared" si="92"/>
        <v>-0.104713104480989</v>
      </c>
      <c r="BR28" s="49">
        <f t="shared" si="92"/>
        <v>-0.108301484248689</v>
      </c>
      <c r="BS28" s="49">
        <f t="shared" si="92"/>
        <v>-0.100528643892478</v>
      </c>
      <c r="BT28" s="49">
        <f t="shared" si="92"/>
        <v>-0.0725050162547683</v>
      </c>
      <c r="BU28" s="49">
        <f t="shared" si="92"/>
        <v>-0.0936712969221931</v>
      </c>
      <c r="BV28" s="49">
        <f t="shared" si="92"/>
        <v>-0.100076311797964</v>
      </c>
      <c r="BW28" s="49">
        <f t="shared" si="92"/>
        <v>-0.0860561853673589</v>
      </c>
      <c r="BX28" s="49">
        <f t="shared" si="92"/>
        <v>-0.087938176028138</v>
      </c>
      <c r="BY28" s="49">
        <f t="shared" si="92"/>
        <v>-0.0817297410912368</v>
      </c>
      <c r="BZ28" s="49">
        <f>SUM(BL28:BY28)</f>
        <v>-1.22038250857011</v>
      </c>
      <c r="CA28" s="49"/>
      <c r="CB28" s="49"/>
      <c r="CC28" s="50"/>
      <c r="CD28" s="49"/>
      <c r="CE28" s="49"/>
      <c r="CF28" s="49">
        <f t="shared" ref="CF28:CS28" si="93">AW28*$CD$30</f>
        <v>0.00328002674551427</v>
      </c>
      <c r="CG28" s="49">
        <f t="shared" si="93"/>
        <v>0.00359851930932274</v>
      </c>
      <c r="CH28" s="49">
        <f t="shared" si="93"/>
        <v>0.00359289223222365</v>
      </c>
      <c r="CI28" s="49">
        <f t="shared" si="93"/>
        <v>0.00387424608717813</v>
      </c>
      <c r="CJ28" s="49">
        <f t="shared" si="93"/>
        <v>0.00447859416762036</v>
      </c>
      <c r="CK28" s="49">
        <f t="shared" si="93"/>
        <v>0.0057244290373588</v>
      </c>
      <c r="CL28" s="49">
        <f t="shared" si="93"/>
        <v>0.00600128123063401</v>
      </c>
      <c r="CM28" s="49">
        <f t="shared" si="93"/>
        <v>0.00540818730438996</v>
      </c>
      <c r="CN28" s="49">
        <f t="shared" si="93"/>
        <v>0.00346909653604368</v>
      </c>
      <c r="CO28" s="49">
        <f t="shared" si="93"/>
        <v>0.00490512661173135</v>
      </c>
      <c r="CP28" s="49">
        <f t="shared" si="93"/>
        <v>0.00537442484179543</v>
      </c>
      <c r="CQ28" s="49">
        <f t="shared" si="93"/>
        <v>0.0043683034564782</v>
      </c>
      <c r="CR28" s="49">
        <f t="shared" si="93"/>
        <v>0.00449885164517708</v>
      </c>
      <c r="CS28" s="49">
        <f t="shared" si="93"/>
        <v>0.00407344461648591</v>
      </c>
      <c r="CT28" s="49">
        <v>2019</v>
      </c>
    </row>
    <row r="29" ht="22.5" customHeight="1" spans="1:98">
      <c r="A29" s="44" t="s">
        <v>263</v>
      </c>
      <c r="B29" s="44">
        <v>9.543</v>
      </c>
      <c r="C29" s="44">
        <v>8.93</v>
      </c>
      <c r="D29" s="44">
        <v>6.54</v>
      </c>
      <c r="E29" s="44">
        <v>5.78</v>
      </c>
      <c r="F29" s="44">
        <v>6.452</v>
      </c>
      <c r="G29" s="44">
        <v>6.257</v>
      </c>
      <c r="H29" s="44">
        <v>4.881</v>
      </c>
      <c r="I29" s="44">
        <v>4.026</v>
      </c>
      <c r="J29" s="44">
        <v>4.093</v>
      </c>
      <c r="K29" s="44">
        <v>5.749</v>
      </c>
      <c r="L29" s="44">
        <v>4.888</v>
      </c>
      <c r="M29" s="44">
        <v>5.338</v>
      </c>
      <c r="N29" s="44">
        <v>4.669</v>
      </c>
      <c r="O29" s="44">
        <v>4.95</v>
      </c>
      <c r="Q29" s="50"/>
      <c r="R29" s="49">
        <f>(B29-MIN($B$25:$O$29)/(MAX($B$25:$O$29)-MIN($B$25:$O$29)))</f>
        <v>9.67363113921192</v>
      </c>
      <c r="S29" s="49">
        <f>(C29-MIN($B$25:$O$29)/(MAX($B$25:$O$29)-MIN($B$25:$O$29)))</f>
        <v>9.06063113921192</v>
      </c>
      <c r="T29" s="49">
        <f>(D29-MIN($B$25:$O$29)/(MAX($B$25:$O$29)-MIN($B$25:$O$29)))</f>
        <v>6.67063113921192</v>
      </c>
      <c r="U29" s="49">
        <f>(E29-MIN($B$25:$O$29)/(MAX($B$25:$O$29)-MIN($B$25:$O$29)))</f>
        <v>5.91063113921192</v>
      </c>
      <c r="V29" s="49">
        <f>(F29-MIN($B$25:$O$29)/(MAX($B$25:$O$29)-MIN($B$25:$O$29)))</f>
        <v>6.58263113921192</v>
      </c>
      <c r="W29" s="49">
        <f>(G29-MIN($B$25:$O$29)/(MAX($B$25:$O$29)-MIN($B$25:$O$29)))</f>
        <v>6.38763113921192</v>
      </c>
      <c r="X29" s="49">
        <f>(H29-MIN($B$25:$O$29)/(MAX($B$25:$O$29)-MIN($B$25:$O$29)))</f>
        <v>5.01163113921192</v>
      </c>
      <c r="Y29" s="49">
        <f>(I29-MIN($B$25:$O$29)/(MAX($B$25:$O$29)-MIN($B$25:$O$29)))</f>
        <v>4.15663113921192</v>
      </c>
      <c r="Z29" s="49">
        <f>(J29-MIN($B$25:$O$29)/(MAX($B$25:$O$29)-MIN($B$25:$O$29)))</f>
        <v>4.22363113921192</v>
      </c>
      <c r="AA29" s="49">
        <f>(K29-MIN($B$25:$O$29)/(MAX($B$25:$O$29)-MIN($B$25:$O$29)))</f>
        <v>5.87963113921192</v>
      </c>
      <c r="AB29" s="49">
        <f>(L29-MIN($B$25:$O$29)/(MAX($B$25:$O$29)-MIN($B$25:$O$29)))</f>
        <v>5.01863113921192</v>
      </c>
      <c r="AC29" s="49">
        <f>(M29-MIN($B$25:$O$29)/(MAX($B$25:$O$29)-MIN($B$25:$O$29)))</f>
        <v>5.46863113921192</v>
      </c>
      <c r="AD29" s="49">
        <f>(N29-MIN($B$25:$O$29)/(MAX($B$25:$O$29)-MIN($B$25:$O$29)))</f>
        <v>4.79963113921192</v>
      </c>
      <c r="AE29" s="49">
        <f>(O29-MIN($B$25:$O$29)/(MAX($B$25:$O$29)-MIN($B$25:$O$29)))</f>
        <v>5.08063113921192</v>
      </c>
      <c r="AF29" s="50"/>
      <c r="AG29" s="49">
        <f t="shared" ref="AG29:AT29" si="94">R29+14.6944</f>
        <v>24.3680311392119</v>
      </c>
      <c r="AH29" s="49">
        <f t="shared" si="94"/>
        <v>23.7550311392119</v>
      </c>
      <c r="AI29" s="49">
        <f t="shared" si="94"/>
        <v>21.3650311392119</v>
      </c>
      <c r="AJ29" s="49">
        <f t="shared" si="94"/>
        <v>20.6050311392119</v>
      </c>
      <c r="AK29" s="49">
        <f t="shared" si="94"/>
        <v>21.2770311392119</v>
      </c>
      <c r="AL29" s="49">
        <f t="shared" si="94"/>
        <v>21.0820311392119</v>
      </c>
      <c r="AM29" s="49">
        <f t="shared" si="94"/>
        <v>19.7060311392119</v>
      </c>
      <c r="AN29" s="49">
        <f t="shared" si="94"/>
        <v>18.8510311392119</v>
      </c>
      <c r="AO29" s="49">
        <f t="shared" si="94"/>
        <v>18.9180311392119</v>
      </c>
      <c r="AP29" s="49">
        <f t="shared" si="94"/>
        <v>20.5740311392119</v>
      </c>
      <c r="AQ29" s="49">
        <f t="shared" si="94"/>
        <v>19.7130311392119</v>
      </c>
      <c r="AR29" s="49">
        <f t="shared" si="94"/>
        <v>20.1630311392119</v>
      </c>
      <c r="AS29" s="49">
        <f t="shared" si="94"/>
        <v>19.4940311392119</v>
      </c>
      <c r="AT29" s="49">
        <f t="shared" si="94"/>
        <v>19.7750311392119</v>
      </c>
      <c r="AU29" s="49">
        <f>SUM(AG29:AT29)</f>
        <v>289.646435948967</v>
      </c>
      <c r="AV29" s="50"/>
      <c r="AW29" s="49">
        <f t="shared" ref="AW29:BJ29" si="95">AG29/$AU$30</f>
        <v>0.01427985420858</v>
      </c>
      <c r="AX29" s="49">
        <f t="shared" si="95"/>
        <v>0.01392063148025</v>
      </c>
      <c r="AY29" s="49">
        <f t="shared" si="95"/>
        <v>0.0125200730451621</v>
      </c>
      <c r="AZ29" s="49">
        <f t="shared" si="95"/>
        <v>0.0120747071829585</v>
      </c>
      <c r="BA29" s="49">
        <f t="shared" si="95"/>
        <v>0.0124685043663807</v>
      </c>
      <c r="BB29" s="49">
        <f t="shared" si="95"/>
        <v>0.0123542328622626</v>
      </c>
      <c r="BC29" s="49">
        <f t="shared" si="95"/>
        <v>0.0115478862485886</v>
      </c>
      <c r="BD29" s="49">
        <f t="shared" si="95"/>
        <v>0.0110468496536095</v>
      </c>
      <c r="BE29" s="49">
        <f t="shared" si="95"/>
        <v>0.011086112170409</v>
      </c>
      <c r="BF29" s="49">
        <f t="shared" si="95"/>
        <v>0.0120565409438423</v>
      </c>
      <c r="BG29" s="49">
        <f t="shared" si="95"/>
        <v>0.0115519883025826</v>
      </c>
      <c r="BH29" s="49">
        <f t="shared" si="95"/>
        <v>0.0118156917736242</v>
      </c>
      <c r="BI29" s="49">
        <f t="shared" si="95"/>
        <v>0.0114236526133423</v>
      </c>
      <c r="BJ29" s="49">
        <f t="shared" si="95"/>
        <v>0.011588320780815</v>
      </c>
      <c r="BK29" s="49"/>
      <c r="BL29" s="49">
        <f t="shared" ref="BL29:BY29" si="96">AW29*LN(AW29)</f>
        <v>-0.060673751537363</v>
      </c>
      <c r="BM29" s="49">
        <f t="shared" si="96"/>
        <v>-0.0595021141698187</v>
      </c>
      <c r="BN29" s="49">
        <f t="shared" si="96"/>
        <v>-0.0548432043983354</v>
      </c>
      <c r="BO29" s="49">
        <f t="shared" si="96"/>
        <v>-0.0533296628617318</v>
      </c>
      <c r="BP29" s="49">
        <f t="shared" si="96"/>
        <v>-0.0546687741492817</v>
      </c>
      <c r="BQ29" s="49">
        <f t="shared" si="96"/>
        <v>-0.0542814913456455</v>
      </c>
      <c r="BR29" s="49">
        <f t="shared" si="96"/>
        <v>-0.0515180406405728</v>
      </c>
      <c r="BS29" s="49">
        <f t="shared" si="96"/>
        <v>-0.0497727961671377</v>
      </c>
      <c r="BT29" s="49">
        <f t="shared" si="96"/>
        <v>-0.0499103655477432</v>
      </c>
      <c r="BU29" s="49">
        <f t="shared" si="96"/>
        <v>-0.0532675816479049</v>
      </c>
      <c r="BV29" s="49">
        <f t="shared" si="96"/>
        <v>-0.0515322381582402</v>
      </c>
      <c r="BW29" s="49">
        <f t="shared" si="96"/>
        <v>-0.052441901691032</v>
      </c>
      <c r="BX29" s="49">
        <f t="shared" si="96"/>
        <v>-0.0510873659442879</v>
      </c>
      <c r="BY29" s="49">
        <f t="shared" si="96"/>
        <v>-0.0516579240735958</v>
      </c>
      <c r="BZ29" s="49">
        <f>SUM(BL29:BY29)</f>
        <v>-0.748487212332691</v>
      </c>
      <c r="CA29" s="49"/>
      <c r="CB29" s="49"/>
      <c r="CC29" s="50"/>
      <c r="CD29" s="49"/>
      <c r="CE29" s="49"/>
      <c r="CF29" s="49">
        <f t="shared" ref="CF29:CS29" si="97">AW29*$CD$30</f>
        <v>0.00274241579946725</v>
      </c>
      <c r="CG29" s="49">
        <f t="shared" si="97"/>
        <v>0.00267342783423241</v>
      </c>
      <c r="CH29" s="49">
        <f t="shared" si="97"/>
        <v>0.00240445354889592</v>
      </c>
      <c r="CI29" s="49">
        <f t="shared" si="97"/>
        <v>0.00231892197698976</v>
      </c>
      <c r="CJ29" s="49">
        <f t="shared" si="97"/>
        <v>0.00239454989320153</v>
      </c>
      <c r="CK29" s="49">
        <f t="shared" si="97"/>
        <v>0.00237260429251508</v>
      </c>
      <c r="CL29" s="49">
        <f t="shared" si="97"/>
        <v>0.00221774713074813</v>
      </c>
      <c r="CM29" s="49">
        <f t="shared" si="97"/>
        <v>0.0021215241123537</v>
      </c>
      <c r="CN29" s="49">
        <f t="shared" si="97"/>
        <v>0.00212906439566648</v>
      </c>
      <c r="CO29" s="49">
        <f t="shared" si="97"/>
        <v>0.00231543318918832</v>
      </c>
      <c r="CP29" s="49">
        <f t="shared" si="97"/>
        <v>0.002218534921542</v>
      </c>
      <c r="CQ29" s="49">
        <f t="shared" si="97"/>
        <v>0.00226917861543381</v>
      </c>
      <c r="CR29" s="49">
        <f t="shared" si="97"/>
        <v>0.00219388832384799</v>
      </c>
      <c r="CS29" s="49">
        <f t="shared" si="97"/>
        <v>0.00222551249714487</v>
      </c>
      <c r="CT29" s="49">
        <v>2019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1706.46217974483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-4.17585354017006</v>
      </c>
      <c r="CA30" s="49">
        <f>-1/(LN(700))</f>
        <v>-0.152646578710193</v>
      </c>
      <c r="CB30" s="49">
        <f>BZ30*CA30</f>
        <v>0.637429756101806</v>
      </c>
      <c r="CC30" s="50">
        <f>1-CB30</f>
        <v>0.362570243898194</v>
      </c>
      <c r="CD30" s="49">
        <f>CC30/(CC9+CC14+CC19+CC24+CC30)</f>
        <v>0.192047885042094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2019</v>
      </c>
      <c r="CF34" s="40">
        <f t="shared" ref="CF34:CS34" si="98">SUM(CF2+CF3+CF4+CF5+CF6+CF7+CF8+CF10+CF11+CF12+CF13+CF15+CF16+CF17+CF18+CF20+CF21+CF22+CF23+CF25+CF26+CF27+CF28+CF29)</f>
        <v>0.0865947809784928</v>
      </c>
      <c r="CG34" s="40">
        <f t="shared" si="98"/>
        <v>0.0799703691150469</v>
      </c>
      <c r="CH34" s="40">
        <f t="shared" si="98"/>
        <v>0.0737876707593289</v>
      </c>
      <c r="CI34" s="40">
        <f t="shared" si="98"/>
        <v>0.069202417414829</v>
      </c>
      <c r="CJ34" s="40">
        <f t="shared" si="98"/>
        <v>0.0709823551326296</v>
      </c>
      <c r="CK34" s="40">
        <f t="shared" si="98"/>
        <v>0.0794584146047048</v>
      </c>
      <c r="CL34" s="40">
        <f t="shared" si="98"/>
        <v>0.0648964008460909</v>
      </c>
      <c r="CM34" s="40">
        <f t="shared" si="98"/>
        <v>0.066444543071241</v>
      </c>
      <c r="CN34" s="40">
        <f t="shared" si="98"/>
        <v>0.0677705476169466</v>
      </c>
      <c r="CO34" s="40">
        <f t="shared" si="98"/>
        <v>0.0734999257796561</v>
      </c>
      <c r="CP34" s="40">
        <f t="shared" si="98"/>
        <v>0.0699730702058459</v>
      </c>
      <c r="CQ34" s="40">
        <f t="shared" si="98"/>
        <v>0.0675086720939755</v>
      </c>
      <c r="CR34" s="40">
        <f t="shared" si="98"/>
        <v>0.0616316311306288</v>
      </c>
      <c r="CS34" s="40">
        <f t="shared" si="98"/>
        <v>0.0682792012505833</v>
      </c>
      <c r="CT34" s="49">
        <f>SUM(CF34:CS34)</f>
        <v>1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T34"/>
  <sheetViews>
    <sheetView zoomScale="65" zoomScaleNormal="65" topLeftCell="BY10" workbookViewId="0">
      <selection activeCell="CD9" sqref="CD9:CD30"/>
    </sheetView>
  </sheetViews>
  <sheetFormatPr defaultColWidth="9" defaultRowHeight="27.75"/>
  <cols>
    <col min="1" max="1" width="113.066666666667" style="40" customWidth="1"/>
    <col min="2" max="2" width="12.675" style="40" customWidth="1"/>
    <col min="3" max="3" width="12.0083333333333" style="40" customWidth="1"/>
    <col min="4" max="4" width="10.5083333333333" style="40" customWidth="1"/>
    <col min="5" max="5" width="12.3416666666667" style="40" customWidth="1"/>
    <col min="6" max="6" width="10.5083333333333" style="40" customWidth="1"/>
    <col min="7" max="7" width="15.675" style="40" customWidth="1"/>
    <col min="8" max="9" width="12.5083333333333" style="40" customWidth="1"/>
    <col min="10" max="11" width="10.5083333333333" style="40" customWidth="1"/>
    <col min="12" max="12" width="11.8416666666667" style="40" customWidth="1"/>
    <col min="13" max="14" width="10.5083333333333" style="40" customWidth="1"/>
    <col min="15" max="15" width="14.0083333333333" style="40" customWidth="1"/>
    <col min="16" max="16" width="9" style="40"/>
    <col min="17" max="17" width="23.675" style="40" customWidth="1"/>
    <col min="18" max="18" width="15.3416666666667" style="40" customWidth="1"/>
    <col min="19" max="31" width="16.0083333333333" style="40" customWidth="1"/>
    <col min="32" max="32" width="37.875" style="40" customWidth="1"/>
    <col min="33" max="37" width="15.3416666666667" style="40" customWidth="1"/>
    <col min="38" max="38" width="15.675" style="40" customWidth="1"/>
    <col min="39" max="47" width="15.3416666666667" style="40" customWidth="1"/>
    <col min="48" max="48" width="29.3416666666667" style="40" customWidth="1"/>
    <col min="49" max="53" width="15.3416666666667" style="40" customWidth="1"/>
    <col min="54" max="54" width="15.675" style="40" customWidth="1"/>
    <col min="55" max="62" width="15.3416666666667" style="40" customWidth="1"/>
    <col min="63" max="63" width="12.675" style="40" customWidth="1"/>
    <col min="64" max="78" width="16.0083333333333" style="40" customWidth="1"/>
    <col min="79" max="79" width="16.3416666666667" style="40" customWidth="1"/>
    <col min="80" max="80" width="15.3416666666667" style="40" customWidth="1"/>
    <col min="81" max="81" width="28.8416666666667" style="40" customWidth="1"/>
    <col min="82" max="82" width="15.3416666666667" style="40" customWidth="1"/>
    <col min="83" max="83" width="22.1083333333333" style="40" customWidth="1"/>
    <col min="84" max="88" width="15.3416666666667" style="40" customWidth="1"/>
    <col min="89" max="89" width="27.6916666666667" style="40" customWidth="1"/>
    <col min="90" max="96" width="15.3416666666667" style="40" customWidth="1"/>
    <col min="97" max="97" width="20.9583333333333" style="40" customWidth="1"/>
    <col min="98" max="98" width="49.5083333333333" style="9" customWidth="1"/>
    <col min="99" max="16384" width="9" style="40"/>
  </cols>
  <sheetData>
    <row r="1" ht="121" customHeight="1" spans="1:98">
      <c r="A1" s="41"/>
      <c r="B1" s="41" t="s">
        <v>0</v>
      </c>
      <c r="C1" s="41" t="s">
        <v>1</v>
      </c>
      <c r="D1" s="41" t="s">
        <v>2</v>
      </c>
      <c r="E1" s="41" t="s">
        <v>3</v>
      </c>
      <c r="F1" s="41" t="s">
        <v>4</v>
      </c>
      <c r="G1" s="41" t="s">
        <v>5</v>
      </c>
      <c r="H1" s="41" t="s">
        <v>6</v>
      </c>
      <c r="I1" s="41" t="s">
        <v>7</v>
      </c>
      <c r="J1" s="41" t="s">
        <v>8</v>
      </c>
      <c r="K1" s="41" t="s">
        <v>9</v>
      </c>
      <c r="L1" s="41" t="s">
        <v>10</v>
      </c>
      <c r="M1" s="41" t="s">
        <v>11</v>
      </c>
      <c r="N1" s="41" t="s">
        <v>12</v>
      </c>
      <c r="O1" s="41" t="s">
        <v>13</v>
      </c>
      <c r="Q1" s="46" t="s">
        <v>14</v>
      </c>
      <c r="R1" s="47" t="s">
        <v>0</v>
      </c>
      <c r="S1" s="47" t="s">
        <v>1</v>
      </c>
      <c r="T1" s="47" t="s">
        <v>2</v>
      </c>
      <c r="U1" s="47" t="s">
        <v>3</v>
      </c>
      <c r="V1" s="47" t="s">
        <v>4</v>
      </c>
      <c r="W1" s="47" t="s">
        <v>5</v>
      </c>
      <c r="X1" s="47" t="s">
        <v>6</v>
      </c>
      <c r="Y1" s="47" t="s">
        <v>7</v>
      </c>
      <c r="Z1" s="47" t="s">
        <v>8</v>
      </c>
      <c r="AA1" s="47" t="s">
        <v>9</v>
      </c>
      <c r="AB1" s="47" t="s">
        <v>10</v>
      </c>
      <c r="AC1" s="47" t="s">
        <v>11</v>
      </c>
      <c r="AD1" s="47" t="s">
        <v>12</v>
      </c>
      <c r="AE1" s="47" t="s">
        <v>13</v>
      </c>
      <c r="AF1" s="51" t="s">
        <v>15</v>
      </c>
      <c r="AG1" s="47" t="s">
        <v>0</v>
      </c>
      <c r="AH1" s="47" t="s">
        <v>1</v>
      </c>
      <c r="AI1" s="47" t="s">
        <v>2</v>
      </c>
      <c r="AJ1" s="47" t="s">
        <v>3</v>
      </c>
      <c r="AK1" s="47" t="s">
        <v>4</v>
      </c>
      <c r="AL1" s="47" t="s">
        <v>5</v>
      </c>
      <c r="AM1" s="47" t="s">
        <v>6</v>
      </c>
      <c r="AN1" s="47" t="s">
        <v>7</v>
      </c>
      <c r="AO1" s="47" t="s">
        <v>8</v>
      </c>
      <c r="AP1" s="47" t="s">
        <v>9</v>
      </c>
      <c r="AQ1" s="47" t="s">
        <v>10</v>
      </c>
      <c r="AR1" s="47" t="s">
        <v>11</v>
      </c>
      <c r="AS1" s="47" t="s">
        <v>12</v>
      </c>
      <c r="AT1" s="47" t="s">
        <v>13</v>
      </c>
      <c r="AU1" s="52"/>
      <c r="AV1" s="52" t="s">
        <v>16</v>
      </c>
      <c r="AW1" s="47" t="s">
        <v>0</v>
      </c>
      <c r="AX1" s="47" t="s">
        <v>1</v>
      </c>
      <c r="AY1" s="47" t="s">
        <v>2</v>
      </c>
      <c r="AZ1" s="47" t="s">
        <v>3</v>
      </c>
      <c r="BA1" s="47" t="s">
        <v>4</v>
      </c>
      <c r="BB1" s="47" t="s">
        <v>5</v>
      </c>
      <c r="BC1" s="47" t="s">
        <v>6</v>
      </c>
      <c r="BD1" s="47" t="s">
        <v>7</v>
      </c>
      <c r="BE1" s="47" t="s">
        <v>8</v>
      </c>
      <c r="BF1" s="47" t="s">
        <v>9</v>
      </c>
      <c r="BG1" s="47" t="s">
        <v>10</v>
      </c>
      <c r="BH1" s="47" t="s">
        <v>11</v>
      </c>
      <c r="BI1" s="47" t="s">
        <v>12</v>
      </c>
      <c r="BJ1" s="47" t="s">
        <v>13</v>
      </c>
      <c r="BK1" s="52" t="s">
        <v>17</v>
      </c>
      <c r="BL1" s="47" t="s">
        <v>0</v>
      </c>
      <c r="BM1" s="47" t="s">
        <v>1</v>
      </c>
      <c r="BN1" s="47" t="s">
        <v>2</v>
      </c>
      <c r="BO1" s="47" t="s">
        <v>3</v>
      </c>
      <c r="BP1" s="47" t="s">
        <v>4</v>
      </c>
      <c r="BQ1" s="47" t="s">
        <v>5</v>
      </c>
      <c r="BR1" s="47" t="s">
        <v>6</v>
      </c>
      <c r="BS1" s="47" t="s">
        <v>7</v>
      </c>
      <c r="BT1" s="47" t="s">
        <v>8</v>
      </c>
      <c r="BU1" s="47" t="s">
        <v>9</v>
      </c>
      <c r="BV1" s="47" t="s">
        <v>10</v>
      </c>
      <c r="BW1" s="47" t="s">
        <v>11</v>
      </c>
      <c r="BX1" s="47" t="s">
        <v>12</v>
      </c>
      <c r="BY1" s="47" t="s">
        <v>13</v>
      </c>
      <c r="BZ1" s="52"/>
      <c r="CA1" s="52"/>
      <c r="CB1" s="52" t="s">
        <v>18</v>
      </c>
      <c r="CC1" s="52" t="s">
        <v>19</v>
      </c>
      <c r="CD1" s="52" t="s">
        <v>20</v>
      </c>
      <c r="CE1" s="52" t="s">
        <v>21</v>
      </c>
      <c r="CF1" s="47" t="s">
        <v>0</v>
      </c>
      <c r="CG1" s="47" t="s">
        <v>1</v>
      </c>
      <c r="CH1" s="47" t="s">
        <v>2</v>
      </c>
      <c r="CI1" s="47" t="s">
        <v>3</v>
      </c>
      <c r="CJ1" s="47" t="s">
        <v>4</v>
      </c>
      <c r="CK1" s="47" t="s">
        <v>5</v>
      </c>
      <c r="CL1" s="47" t="s">
        <v>6</v>
      </c>
      <c r="CM1" s="47" t="s">
        <v>7</v>
      </c>
      <c r="CN1" s="47" t="s">
        <v>8</v>
      </c>
      <c r="CO1" s="47" t="s">
        <v>9</v>
      </c>
      <c r="CP1" s="47" t="s">
        <v>10</v>
      </c>
      <c r="CQ1" s="47" t="s">
        <v>11</v>
      </c>
      <c r="CR1" s="47" t="s">
        <v>12</v>
      </c>
      <c r="CS1" s="47" t="s">
        <v>13</v>
      </c>
      <c r="CT1" s="57"/>
    </row>
    <row r="2" ht="39" customHeight="1" spans="1:98">
      <c r="A2" s="42" t="s">
        <v>264</v>
      </c>
      <c r="B2" s="43">
        <v>14.976</v>
      </c>
      <c r="C2" s="43">
        <v>8.52</v>
      </c>
      <c r="D2" s="43">
        <v>7.659</v>
      </c>
      <c r="E2" s="43">
        <v>5.286</v>
      </c>
      <c r="F2" s="43">
        <v>3.716</v>
      </c>
      <c r="G2" s="43">
        <v>2.06</v>
      </c>
      <c r="H2" s="43">
        <v>5.419</v>
      </c>
      <c r="I2" s="43">
        <v>7.347</v>
      </c>
      <c r="J2" s="43">
        <v>9.589</v>
      </c>
      <c r="K2" s="43">
        <v>8.344</v>
      </c>
      <c r="L2" s="43">
        <v>3.921</v>
      </c>
      <c r="M2" s="43">
        <v>6.989</v>
      </c>
      <c r="N2" s="43">
        <v>3.688</v>
      </c>
      <c r="O2" s="43">
        <v>3.755</v>
      </c>
      <c r="Q2" s="50"/>
      <c r="R2" s="49">
        <f>(B2-MIN($B$2:$O$8)/(MAX($B$2:$O$8)-MIN($B$2:$O$8)))</f>
        <v>14.9529094138544</v>
      </c>
      <c r="S2" s="49">
        <f>(C2-MIN($B$2:$O$8)/(MAX($B$2:$O$8)-MIN($B$2:$O$8)))</f>
        <v>8.49690941385435</v>
      </c>
      <c r="T2" s="49">
        <f>(D2-MIN($B$2:$O$8)/(MAX($B$2:$O$8)-MIN($B$2:$O$8)))</f>
        <v>7.63590941385435</v>
      </c>
      <c r="U2" s="49">
        <f>(E2-MIN($B$2:$O$8)/(MAX($B$2:$O$8)-MIN($B$2:$O$8)))</f>
        <v>5.26290941385435</v>
      </c>
      <c r="V2" s="49">
        <f>(F2-MIN($B$2:$O$8)/(MAX($B$2:$O$8)-MIN($B$2:$O$8)))</f>
        <v>3.69290941385435</v>
      </c>
      <c r="W2" s="49">
        <f>(G2-MIN($B$2:$O$8)/(MAX($B$2:$O$8)-MIN($B$2:$O$8)))</f>
        <v>2.03690941385435</v>
      </c>
      <c r="X2" s="49">
        <f>(H2-MIN($B$2:$O$8)/(MAX($B$2:$O$8)-MIN($B$2:$O$8)))</f>
        <v>5.39590941385435</v>
      </c>
      <c r="Y2" s="49">
        <f>(I2-MIN($B$2:$O$8)/(MAX($B$2:$O$8)-MIN($B$2:$O$8)))</f>
        <v>7.32390941385435</v>
      </c>
      <c r="Z2" s="49">
        <f>(J2-MIN($B$2:$O$8)/(MAX($B$2:$O$8)-MIN($B$2:$O$8)))</f>
        <v>9.56590941385435</v>
      </c>
      <c r="AA2" s="49">
        <f>(K2-MIN($B$2:$O$8)/(MAX($B$2:$O$8)-MIN($B$2:$O$8)))</f>
        <v>8.32090941385435</v>
      </c>
      <c r="AB2" s="49">
        <f>(L2-MIN($B$2:$O$8)/(MAX($B$2:$O$8)-MIN($B$2:$O$8)))</f>
        <v>3.89790941385435</v>
      </c>
      <c r="AC2" s="49">
        <f>(M2-MIN($B$2:$O$8)/(MAX($B$2:$O$8)-MIN($B$2:$O$8)))</f>
        <v>6.96590941385435</v>
      </c>
      <c r="AD2" s="49">
        <f>(N2-MIN($B$2:$O$8)/(MAX($B$2:$O$8)-MIN($B$2:$O$8)))</f>
        <v>3.66490941385435</v>
      </c>
      <c r="AE2" s="49">
        <f>(O2-MIN($B$2:$O$8)/(MAX($B$2:$O$8)-MIN($B$2:$O$8)))</f>
        <v>3.73190941385435</v>
      </c>
      <c r="AF2" s="50"/>
      <c r="AG2" s="49">
        <f t="shared" ref="AG2:AT2" si="0">R2+0.0001</f>
        <v>14.9530094138544</v>
      </c>
      <c r="AH2" s="49">
        <f t="shared" si="0"/>
        <v>8.49700941385435</v>
      </c>
      <c r="AI2" s="49">
        <f t="shared" si="0"/>
        <v>7.63600941385435</v>
      </c>
      <c r="AJ2" s="49">
        <f t="shared" si="0"/>
        <v>5.26300941385435</v>
      </c>
      <c r="AK2" s="49">
        <f t="shared" si="0"/>
        <v>3.69300941385435</v>
      </c>
      <c r="AL2" s="49">
        <f t="shared" si="0"/>
        <v>2.03700941385435</v>
      </c>
      <c r="AM2" s="49">
        <f t="shared" si="0"/>
        <v>5.39600941385435</v>
      </c>
      <c r="AN2" s="49">
        <f t="shared" si="0"/>
        <v>7.32400941385435</v>
      </c>
      <c r="AO2" s="49">
        <f t="shared" si="0"/>
        <v>9.56600941385435</v>
      </c>
      <c r="AP2" s="49">
        <f t="shared" si="0"/>
        <v>8.32100941385435</v>
      </c>
      <c r="AQ2" s="49">
        <f t="shared" si="0"/>
        <v>3.89800941385435</v>
      </c>
      <c r="AR2" s="49">
        <f t="shared" si="0"/>
        <v>6.96600941385435</v>
      </c>
      <c r="AS2" s="49">
        <f t="shared" si="0"/>
        <v>3.66500941385435</v>
      </c>
      <c r="AT2" s="49">
        <f t="shared" si="0"/>
        <v>3.73200941385435</v>
      </c>
      <c r="AU2" s="49">
        <f t="shared" ref="AU2:AU8" si="1">SUM(AG2:AT2)</f>
        <v>90.9471317939609</v>
      </c>
      <c r="AV2" s="48" t="s">
        <v>38</v>
      </c>
      <c r="AW2" s="49">
        <f t="shared" ref="AW2:BJ2" si="2">AG2/$AU$9</f>
        <v>0.0478867868142072</v>
      </c>
      <c r="AX2" s="49">
        <f t="shared" si="2"/>
        <v>0.0272115443184672</v>
      </c>
      <c r="AY2" s="49">
        <f t="shared" si="2"/>
        <v>0.0244542048220558</v>
      </c>
      <c r="AZ2" s="49">
        <f t="shared" si="2"/>
        <v>0.0168547081612146</v>
      </c>
      <c r="BA2" s="49">
        <f t="shared" si="2"/>
        <v>0.0118268068727524</v>
      </c>
      <c r="BB2" s="49">
        <f t="shared" si="2"/>
        <v>0.00652349188313878</v>
      </c>
      <c r="BC2" s="49">
        <f t="shared" si="2"/>
        <v>0.0172806386525301</v>
      </c>
      <c r="BD2" s="49">
        <f t="shared" si="2"/>
        <v>0.0234550295341576</v>
      </c>
      <c r="BE2" s="49">
        <f t="shared" si="2"/>
        <v>0.0306350006734775</v>
      </c>
      <c r="BF2" s="49">
        <f t="shared" si="2"/>
        <v>0.0266479069765759</v>
      </c>
      <c r="BG2" s="49">
        <f t="shared" si="2"/>
        <v>0.0124833162766599</v>
      </c>
      <c r="BH2" s="49">
        <f t="shared" si="2"/>
        <v>0.0223085399409923</v>
      </c>
      <c r="BI2" s="49">
        <f t="shared" si="2"/>
        <v>0.0117371372956333</v>
      </c>
      <c r="BJ2" s="49">
        <f t="shared" si="2"/>
        <v>0.0119517037837397</v>
      </c>
      <c r="BK2" s="49"/>
      <c r="BL2" s="49">
        <f t="shared" ref="BL2:BY2" si="3">AW2*LN(AW2)</f>
        <v>-0.145523906452978</v>
      </c>
      <c r="BM2" s="49">
        <f t="shared" si="3"/>
        <v>-0.0980735070846685</v>
      </c>
      <c r="BN2" s="49">
        <f t="shared" si="3"/>
        <v>-0.0907484072287646</v>
      </c>
      <c r="BO2" s="49">
        <f t="shared" si="3"/>
        <v>-0.0688198843921407</v>
      </c>
      <c r="BP2" s="49">
        <f t="shared" si="3"/>
        <v>-0.052480113808082</v>
      </c>
      <c r="BQ2" s="49">
        <f t="shared" si="3"/>
        <v>-0.032828464901772</v>
      </c>
      <c r="BR2" s="49">
        <f t="shared" si="3"/>
        <v>-0.070127744428564</v>
      </c>
      <c r="BS2" s="49">
        <f t="shared" si="3"/>
        <v>-0.0880189933756341</v>
      </c>
      <c r="BT2" s="49">
        <f t="shared" si="3"/>
        <v>-0.10678172936247</v>
      </c>
      <c r="BU2" s="49">
        <f t="shared" si="3"/>
        <v>-0.0965998531232814</v>
      </c>
      <c r="BV2" s="49">
        <f t="shared" si="3"/>
        <v>-0.0547188969978999</v>
      </c>
      <c r="BW2" s="49">
        <f t="shared" si="3"/>
        <v>-0.0848345970509418</v>
      </c>
      <c r="BX2" s="49">
        <f t="shared" si="3"/>
        <v>-0.0521715440143576</v>
      </c>
      <c r="BY2" s="49">
        <f t="shared" si="3"/>
        <v>-0.0529087755935392</v>
      </c>
      <c r="BZ2" s="49">
        <f t="shared" ref="BZ2:BZ8" si="4">SUM(BL2:BY2)</f>
        <v>-1.09463641781509</v>
      </c>
      <c r="CA2" s="49"/>
      <c r="CB2" s="49"/>
      <c r="CC2" s="50"/>
      <c r="CD2" s="49"/>
      <c r="CE2" s="49"/>
      <c r="CF2" s="49">
        <f t="shared" ref="CF2:CS2" si="5">AW2*$CD$9</f>
        <v>0.00931480054013099</v>
      </c>
      <c r="CG2" s="49">
        <f t="shared" si="5"/>
        <v>0.00529311161968078</v>
      </c>
      <c r="CH2" s="49">
        <f t="shared" si="5"/>
        <v>0.00475676184265048</v>
      </c>
      <c r="CI2" s="49">
        <f t="shared" si="5"/>
        <v>0.00327852953034746</v>
      </c>
      <c r="CJ2" s="49">
        <f t="shared" si="5"/>
        <v>0.00230051658036189</v>
      </c>
      <c r="CK2" s="49">
        <f t="shared" si="5"/>
        <v>0.00126893094649176</v>
      </c>
      <c r="CL2" s="49">
        <f t="shared" si="5"/>
        <v>0.00336138030891311</v>
      </c>
      <c r="CM2" s="49">
        <f t="shared" si="5"/>
        <v>0.00456240512902278</v>
      </c>
      <c r="CN2" s="49">
        <f t="shared" si="5"/>
        <v>0.00595903253912956</v>
      </c>
      <c r="CO2" s="49">
        <f t="shared" si="5"/>
        <v>0.00518347449917285</v>
      </c>
      <c r="CP2" s="49">
        <f t="shared" si="5"/>
        <v>0.00242821890822625</v>
      </c>
      <c r="CQ2" s="49">
        <f t="shared" si="5"/>
        <v>0.00433939325889868</v>
      </c>
      <c r="CR2" s="49">
        <f t="shared" si="5"/>
        <v>0.00228307431119017</v>
      </c>
      <c r="CS2" s="49">
        <f t="shared" si="5"/>
        <v>0.00232481116956535</v>
      </c>
      <c r="CT2" s="58">
        <v>2020</v>
      </c>
    </row>
    <row r="3" ht="22.5" customHeight="1" spans="1:98">
      <c r="A3" s="42" t="s">
        <v>265</v>
      </c>
      <c r="B3" s="44">
        <v>4.726</v>
      </c>
      <c r="C3" s="44">
        <v>3.051</v>
      </c>
      <c r="D3" s="44">
        <v>2.138</v>
      </c>
      <c r="E3" s="44">
        <v>1.088</v>
      </c>
      <c r="F3" s="44">
        <v>1.265</v>
      </c>
      <c r="G3" s="44">
        <v>0.733</v>
      </c>
      <c r="H3" s="44">
        <v>1.387</v>
      </c>
      <c r="I3" s="44">
        <v>1.359</v>
      </c>
      <c r="J3" s="44">
        <v>1.769</v>
      </c>
      <c r="K3" s="44">
        <v>1.338</v>
      </c>
      <c r="L3" s="44">
        <v>0.75</v>
      </c>
      <c r="M3" s="44">
        <v>0.946</v>
      </c>
      <c r="N3" s="44">
        <v>0.723</v>
      </c>
      <c r="O3" s="44">
        <v>0.832</v>
      </c>
      <c r="Q3" s="50"/>
      <c r="R3" s="49">
        <f>(B3-MIN($B$2:$O$8)/(MAX($B$2:$O$8)-MIN($B$2:$O$8)))</f>
        <v>4.70290941385435</v>
      </c>
      <c r="S3" s="49">
        <f>(C3-MIN($B$2:$O$8)/(MAX($B$2:$O$8)-MIN($B$2:$O$8)))</f>
        <v>3.02790941385435</v>
      </c>
      <c r="T3" s="49">
        <f>(D3-MIN($B$2:$O$8)/(MAX($B$2:$O$8)-MIN($B$2:$O$8)))</f>
        <v>2.11490941385435</v>
      </c>
      <c r="U3" s="49">
        <f>(E3-MIN($B$2:$O$8)/(MAX($B$2:$O$8)-MIN($B$2:$O$8)))</f>
        <v>1.06490941385435</v>
      </c>
      <c r="V3" s="49">
        <f>(F3-MIN($B$2:$O$8)/(MAX($B$2:$O$8)-MIN($B$2:$O$8)))</f>
        <v>1.24190941385435</v>
      </c>
      <c r="W3" s="49">
        <f>(G3-MIN($B$2:$O$8)/(MAX($B$2:$O$8)-MIN($B$2:$O$8)))</f>
        <v>0.709909413854352</v>
      </c>
      <c r="X3" s="49">
        <f>(H3-MIN($B$2:$O$8)/(MAX($B$2:$O$8)-MIN($B$2:$O$8)))</f>
        <v>1.36390941385435</v>
      </c>
      <c r="Y3" s="49">
        <f>(I3-MIN($B$2:$O$8)/(MAX($B$2:$O$8)-MIN($B$2:$O$8)))</f>
        <v>1.33590941385435</v>
      </c>
      <c r="Z3" s="49">
        <f>(J3-MIN($B$2:$O$8)/(MAX($B$2:$O$8)-MIN($B$2:$O$8)))</f>
        <v>1.74590941385435</v>
      </c>
      <c r="AA3" s="49">
        <f>(K3-MIN($B$2:$O$8)/(MAX($B$2:$O$8)-MIN($B$2:$O$8)))</f>
        <v>1.31490941385435</v>
      </c>
      <c r="AB3" s="49">
        <f>(L3-MIN($B$2:$O$8)/(MAX($B$2:$O$8)-MIN($B$2:$O$8)))</f>
        <v>0.726909413854352</v>
      </c>
      <c r="AC3" s="49">
        <f>(M3-MIN($B$2:$O$8)/(MAX($B$2:$O$8)-MIN($B$2:$O$8)))</f>
        <v>0.922909413854352</v>
      </c>
      <c r="AD3" s="49">
        <f>(N3-MIN($B$2:$O$8)/(MAX($B$2:$O$8)-MIN($B$2:$O$8)))</f>
        <v>0.699909413854352</v>
      </c>
      <c r="AE3" s="49">
        <f>(O3-MIN($B$2:$O$8)/(MAX($B$2:$O$8)-MIN($B$2:$O$8)))</f>
        <v>0.808909413854352</v>
      </c>
      <c r="AF3" s="50"/>
      <c r="AG3" s="49">
        <f t="shared" ref="AG3:AT3" si="6">R3+0.0001</f>
        <v>4.70300941385435</v>
      </c>
      <c r="AH3" s="49">
        <f t="shared" si="6"/>
        <v>3.02800941385435</v>
      </c>
      <c r="AI3" s="49">
        <f t="shared" si="6"/>
        <v>2.11500941385435</v>
      </c>
      <c r="AJ3" s="49">
        <f t="shared" si="6"/>
        <v>1.06500941385435</v>
      </c>
      <c r="AK3" s="49">
        <f t="shared" si="6"/>
        <v>1.24200941385435</v>
      </c>
      <c r="AL3" s="49">
        <f t="shared" si="6"/>
        <v>0.710009413854352</v>
      </c>
      <c r="AM3" s="49">
        <f t="shared" si="6"/>
        <v>1.36400941385435</v>
      </c>
      <c r="AN3" s="49">
        <f t="shared" si="6"/>
        <v>1.33600941385435</v>
      </c>
      <c r="AO3" s="49">
        <f t="shared" si="6"/>
        <v>1.74600941385435</v>
      </c>
      <c r="AP3" s="49">
        <f t="shared" si="6"/>
        <v>1.31500941385435</v>
      </c>
      <c r="AQ3" s="49">
        <f t="shared" si="6"/>
        <v>0.727009413854352</v>
      </c>
      <c r="AR3" s="49">
        <f t="shared" si="6"/>
        <v>0.923009413854352</v>
      </c>
      <c r="AS3" s="49">
        <f t="shared" si="6"/>
        <v>0.700009413854352</v>
      </c>
      <c r="AT3" s="49">
        <f t="shared" si="6"/>
        <v>0.809009413854352</v>
      </c>
      <c r="AU3" s="49">
        <f t="shared" si="1"/>
        <v>21.7831317939609</v>
      </c>
      <c r="AV3" s="50"/>
      <c r="AW3" s="49">
        <f t="shared" ref="AW3:BJ3" si="7">AG3/$AU$9</f>
        <v>0.0150613166188331</v>
      </c>
      <c r="AX3" s="49">
        <f t="shared" si="7"/>
        <v>0.00969715441617446</v>
      </c>
      <c r="AY3" s="49">
        <f t="shared" si="7"/>
        <v>0.00677328570511333</v>
      </c>
      <c r="AZ3" s="49">
        <f t="shared" si="7"/>
        <v>0.00341067656314818</v>
      </c>
      <c r="BA3" s="49">
        <f t="shared" si="7"/>
        <v>0.00397751638993659</v>
      </c>
      <c r="BB3" s="49">
        <f t="shared" si="7"/>
        <v>0.00227379442467425</v>
      </c>
      <c r="BC3" s="49">
        <f t="shared" si="7"/>
        <v>0.00436821954738397</v>
      </c>
      <c r="BD3" s="49">
        <f t="shared" si="7"/>
        <v>0.0042785499702649</v>
      </c>
      <c r="BE3" s="49">
        <f t="shared" si="7"/>
        <v>0.00559156877807986</v>
      </c>
      <c r="BF3" s="49">
        <f t="shared" si="7"/>
        <v>0.0042112977874256</v>
      </c>
      <c r="BG3" s="49">
        <f t="shared" si="7"/>
        <v>0.00232823666792511</v>
      </c>
      <c r="BH3" s="49">
        <f t="shared" si="7"/>
        <v>0.00295592370775861</v>
      </c>
      <c r="BI3" s="49">
        <f t="shared" si="7"/>
        <v>0.00224176957570315</v>
      </c>
      <c r="BJ3" s="49">
        <f t="shared" si="7"/>
        <v>0.00259084042948811</v>
      </c>
      <c r="BK3" s="49"/>
      <c r="BL3" s="49">
        <f t="shared" ref="BL3:BY3" si="8">AW3*LN(AW3)</f>
        <v>-0.0631916461109972</v>
      </c>
      <c r="BM3" s="49">
        <f t="shared" si="8"/>
        <v>-0.0449552592110586</v>
      </c>
      <c r="BN3" s="49">
        <f t="shared" si="8"/>
        <v>-0.0338309973101585</v>
      </c>
      <c r="BO3" s="49">
        <f t="shared" si="8"/>
        <v>-0.0193755235420797</v>
      </c>
      <c r="BP3" s="49">
        <f t="shared" si="8"/>
        <v>-0.0219841215994375</v>
      </c>
      <c r="BQ3" s="49">
        <f t="shared" si="8"/>
        <v>-0.0138390070358546</v>
      </c>
      <c r="BR3" s="49">
        <f t="shared" si="8"/>
        <v>-0.0237342831239176</v>
      </c>
      <c r="BS3" s="49">
        <f t="shared" si="8"/>
        <v>-0.0233358153216006</v>
      </c>
      <c r="BT3" s="49">
        <f t="shared" si="8"/>
        <v>-0.0290006456965374</v>
      </c>
      <c r="BU3" s="49">
        <f t="shared" si="8"/>
        <v>-0.0230357332672781</v>
      </c>
      <c r="BV3" s="49">
        <f t="shared" si="8"/>
        <v>-0.0141152702814372</v>
      </c>
      <c r="BW3" s="49">
        <f t="shared" si="8"/>
        <v>-0.017215134395027</v>
      </c>
      <c r="BX3" s="49">
        <f t="shared" si="8"/>
        <v>-0.0136758922866936</v>
      </c>
      <c r="BY3" s="49">
        <f t="shared" si="8"/>
        <v>-0.0154304573885339</v>
      </c>
      <c r="BZ3" s="49">
        <f t="shared" si="4"/>
        <v>-0.356719786570612</v>
      </c>
      <c r="CA3" s="49"/>
      <c r="CB3" s="49"/>
      <c r="CC3" s="50"/>
      <c r="CD3" s="49"/>
      <c r="CE3" s="49"/>
      <c r="CF3" s="49">
        <f t="shared" ref="CF3:CS3" si="9">AW3*$CD$9</f>
        <v>0.00292968414691311</v>
      </c>
      <c r="CG3" s="49">
        <f t="shared" si="9"/>
        <v>0.00188626268753361</v>
      </c>
      <c r="CH3" s="49">
        <f t="shared" si="9"/>
        <v>0.00131752012489869</v>
      </c>
      <c r="CI3" s="49">
        <f t="shared" si="9"/>
        <v>0.000663435030959296</v>
      </c>
      <c r="CJ3" s="49">
        <f t="shared" si="9"/>
        <v>0.000773695089651936</v>
      </c>
      <c r="CK3" s="49">
        <f t="shared" si="9"/>
        <v>0.000442291975389311</v>
      </c>
      <c r="CL3" s="49">
        <f t="shared" si="9"/>
        <v>0.000849693548185847</v>
      </c>
      <c r="CM3" s="49">
        <f t="shared" si="9"/>
        <v>0.00083225127901413</v>
      </c>
      <c r="CN3" s="49">
        <f t="shared" si="9"/>
        <v>0.00108765593474284</v>
      </c>
      <c r="CO3" s="49">
        <f t="shared" si="9"/>
        <v>0.000819169577135342</v>
      </c>
      <c r="CP3" s="49">
        <f t="shared" si="9"/>
        <v>0.000452881924529282</v>
      </c>
      <c r="CQ3" s="49">
        <f t="shared" si="9"/>
        <v>0.000574977808731302</v>
      </c>
      <c r="CR3" s="49">
        <f t="shared" si="9"/>
        <v>0.000436062593542269</v>
      </c>
      <c r="CS3" s="49">
        <f t="shared" si="9"/>
        <v>0.000503962855675025</v>
      </c>
      <c r="CT3" s="58">
        <v>2020</v>
      </c>
    </row>
    <row r="4" ht="22.5" customHeight="1" spans="1:98">
      <c r="A4" s="42" t="s">
        <v>266</v>
      </c>
      <c r="B4" s="43">
        <v>5.9723</v>
      </c>
      <c r="C4" s="43">
        <v>7.7269</v>
      </c>
      <c r="D4" s="43">
        <v>3.9468</v>
      </c>
      <c r="E4" s="43">
        <v>3.0698</v>
      </c>
      <c r="F4" s="43">
        <v>6.9662</v>
      </c>
      <c r="G4" s="43">
        <v>7.236</v>
      </c>
      <c r="H4" s="43">
        <v>3.32</v>
      </c>
      <c r="I4" s="43">
        <v>2.3985</v>
      </c>
      <c r="J4" s="43">
        <v>2.3867</v>
      </c>
      <c r="K4" s="43">
        <v>3.1639</v>
      </c>
      <c r="L4" s="43">
        <v>3.0131</v>
      </c>
      <c r="M4" s="43">
        <v>2.1804</v>
      </c>
      <c r="N4" s="43">
        <v>2.6824</v>
      </c>
      <c r="O4" s="43">
        <v>3.2996</v>
      </c>
      <c r="Q4" s="50"/>
      <c r="R4" s="49">
        <f>(B4-MIN($B$2:$O$8)/(MAX($B$2:$O$8)-MIN($B$2:$O$8)))</f>
        <v>5.94920941385435</v>
      </c>
      <c r="S4" s="49">
        <f>(C4-MIN($B$2:$O$8)/(MAX($B$2:$O$8)-MIN($B$2:$O$8)))</f>
        <v>7.70380941385435</v>
      </c>
      <c r="T4" s="49">
        <f>(D4-MIN($B$2:$O$8)/(MAX($B$2:$O$8)-MIN($B$2:$O$8)))</f>
        <v>3.92370941385435</v>
      </c>
      <c r="U4" s="49">
        <f>(E4-MIN($B$2:$O$8)/(MAX($B$2:$O$8)-MIN($B$2:$O$8)))</f>
        <v>3.04670941385435</v>
      </c>
      <c r="V4" s="49">
        <f>(F4-MIN($B$2:$O$8)/(MAX($B$2:$O$8)-MIN($B$2:$O$8)))</f>
        <v>6.94310941385435</v>
      </c>
      <c r="W4" s="49">
        <f>(G4-MIN($B$2:$O$8)/(MAX($B$2:$O$8)-MIN($B$2:$O$8)))</f>
        <v>7.21290941385435</v>
      </c>
      <c r="X4" s="49">
        <f>(H4-MIN($B$2:$O$8)/(MAX($B$2:$O$8)-MIN($B$2:$O$8)))</f>
        <v>3.29690941385435</v>
      </c>
      <c r="Y4" s="49">
        <f>(I4-MIN($B$2:$O$8)/(MAX($B$2:$O$8)-MIN($B$2:$O$8)))</f>
        <v>2.37540941385435</v>
      </c>
      <c r="Z4" s="49">
        <f>(J4-MIN($B$2:$O$8)/(MAX($B$2:$O$8)-MIN($B$2:$O$8)))</f>
        <v>2.36360941385435</v>
      </c>
      <c r="AA4" s="49">
        <f>(K4-MIN($B$2:$O$8)/(MAX($B$2:$O$8)-MIN($B$2:$O$8)))</f>
        <v>3.14080941385435</v>
      </c>
      <c r="AB4" s="49">
        <f>(L4-MIN($B$2:$O$8)/(MAX($B$2:$O$8)-MIN($B$2:$O$8)))</f>
        <v>2.99000941385435</v>
      </c>
      <c r="AC4" s="49">
        <f>(M4-MIN($B$2:$O$8)/(MAX($B$2:$O$8)-MIN($B$2:$O$8)))</f>
        <v>2.15730941385435</v>
      </c>
      <c r="AD4" s="49">
        <f>(N4-MIN($B$2:$O$8)/(MAX($B$2:$O$8)-MIN($B$2:$O$8)))</f>
        <v>2.65930941385435</v>
      </c>
      <c r="AE4" s="49">
        <f>(O4-MIN($B$2:$O$8)/(MAX($B$2:$O$8)-MIN($B$2:$O$8)))</f>
        <v>3.27650941385435</v>
      </c>
      <c r="AF4" s="50"/>
      <c r="AG4" s="49">
        <f t="shared" ref="AG4:AT4" si="10">R4+0.0001</f>
        <v>5.94930941385435</v>
      </c>
      <c r="AH4" s="49">
        <f t="shared" si="10"/>
        <v>7.70390941385435</v>
      </c>
      <c r="AI4" s="49">
        <f t="shared" si="10"/>
        <v>3.92380941385435</v>
      </c>
      <c r="AJ4" s="49">
        <f t="shared" si="10"/>
        <v>3.04680941385435</v>
      </c>
      <c r="AK4" s="49">
        <f t="shared" si="10"/>
        <v>6.94320941385435</v>
      </c>
      <c r="AL4" s="49">
        <f t="shared" si="10"/>
        <v>7.21300941385435</v>
      </c>
      <c r="AM4" s="49">
        <f t="shared" si="10"/>
        <v>3.29700941385435</v>
      </c>
      <c r="AN4" s="49">
        <f t="shared" si="10"/>
        <v>2.37550941385435</v>
      </c>
      <c r="AO4" s="49">
        <f t="shared" si="10"/>
        <v>2.36370941385435</v>
      </c>
      <c r="AP4" s="49">
        <f t="shared" si="10"/>
        <v>3.14090941385435</v>
      </c>
      <c r="AQ4" s="49">
        <f t="shared" si="10"/>
        <v>2.99010941385435</v>
      </c>
      <c r="AR4" s="49">
        <f t="shared" si="10"/>
        <v>2.15740941385435</v>
      </c>
      <c r="AS4" s="49">
        <f t="shared" si="10"/>
        <v>2.65940941385435</v>
      </c>
      <c r="AT4" s="49">
        <f t="shared" si="10"/>
        <v>3.27660941385435</v>
      </c>
      <c r="AU4" s="49">
        <f t="shared" si="1"/>
        <v>57.0407317939609</v>
      </c>
      <c r="AV4" s="50"/>
      <c r="AW4" s="49">
        <f t="shared" ref="AW4:BJ4" si="11">AG4/$AU$9</f>
        <v>0.0190525735461009</v>
      </c>
      <c r="AX4" s="49">
        <f t="shared" si="11"/>
        <v>0.0246716535465695</v>
      </c>
      <c r="AY4" s="49">
        <f t="shared" si="11"/>
        <v>0.0125659403870053</v>
      </c>
      <c r="AZ4" s="49">
        <f t="shared" si="11"/>
        <v>0.00975736113224012</v>
      </c>
      <c r="BA4" s="49">
        <f t="shared" si="11"/>
        <v>0.0222355232853382</v>
      </c>
      <c r="BB4" s="49">
        <f t="shared" si="11"/>
        <v>0.0230995537105784</v>
      </c>
      <c r="BC4" s="49">
        <f t="shared" si="11"/>
        <v>0.010558622853497</v>
      </c>
      <c r="BD4" s="49">
        <f t="shared" si="11"/>
        <v>0.0076075330208104</v>
      </c>
      <c r="BE4" s="49">
        <f t="shared" si="11"/>
        <v>0.00756974369902451</v>
      </c>
      <c r="BF4" s="49">
        <f t="shared" si="11"/>
        <v>0.0100587149610581</v>
      </c>
      <c r="BG4" s="49">
        <f t="shared" si="11"/>
        <v>0.009575780238574</v>
      </c>
      <c r="BH4" s="49">
        <f t="shared" si="11"/>
        <v>0.00690907106475078</v>
      </c>
      <c r="BI4" s="49">
        <f t="shared" si="11"/>
        <v>0.00851671848309983</v>
      </c>
      <c r="BJ4" s="49">
        <f t="shared" si="11"/>
        <v>0.0104932921615959</v>
      </c>
      <c r="BK4" s="49"/>
      <c r="BL4" s="49">
        <f t="shared" ref="BL4:BY4" si="12">AW4*LN(AW4)</f>
        <v>-0.0754587290733368</v>
      </c>
      <c r="BM4" s="49">
        <f t="shared" si="12"/>
        <v>-0.0913369365901711</v>
      </c>
      <c r="BN4" s="49">
        <f t="shared" si="12"/>
        <v>-0.0549981714582187</v>
      </c>
      <c r="BO4" s="49">
        <f t="shared" si="12"/>
        <v>-0.0451739796653666</v>
      </c>
      <c r="BP4" s="49">
        <f t="shared" si="12"/>
        <v>-0.0846298273877282</v>
      </c>
      <c r="BQ4" s="49">
        <f t="shared" si="12"/>
        <v>-0.0870377781806816</v>
      </c>
      <c r="BR4" s="49">
        <f t="shared" si="12"/>
        <v>-0.0480503120283319</v>
      </c>
      <c r="BS4" s="49">
        <f t="shared" si="12"/>
        <v>-0.0371142348692657</v>
      </c>
      <c r="BT4" s="49">
        <f t="shared" si="12"/>
        <v>-0.036967570576181</v>
      </c>
      <c r="BU4" s="49">
        <f t="shared" si="12"/>
        <v>-0.0462632072510008</v>
      </c>
      <c r="BV4" s="49">
        <f t="shared" si="12"/>
        <v>-0.0445131892944627</v>
      </c>
      <c r="BW4" s="49">
        <f t="shared" si="12"/>
        <v>-0.0343720763997767</v>
      </c>
      <c r="BX4" s="49">
        <f t="shared" si="12"/>
        <v>-0.0405883310975735</v>
      </c>
      <c r="BY4" s="49">
        <f t="shared" si="12"/>
        <v>-0.047818132463526</v>
      </c>
      <c r="BZ4" s="49">
        <f t="shared" si="4"/>
        <v>-0.774322476335621</v>
      </c>
      <c r="CA4" s="49"/>
      <c r="CB4" s="49"/>
      <c r="CC4" s="50"/>
      <c r="CD4" s="49"/>
      <c r="CE4" s="49"/>
      <c r="CF4" s="49">
        <f t="shared" ref="CF4:CS4" si="13">AW4*$CD$9</f>
        <v>0.00370605200650994</v>
      </c>
      <c r="CG4" s="49">
        <f t="shared" si="13"/>
        <v>0.0047990593453919</v>
      </c>
      <c r="CH4" s="49">
        <f t="shared" si="13"/>
        <v>0.00244429071339161</v>
      </c>
      <c r="CI4" s="49">
        <f t="shared" si="13"/>
        <v>0.00189797392540605</v>
      </c>
      <c r="CJ4" s="49">
        <f t="shared" si="13"/>
        <v>0.00432519026828742</v>
      </c>
      <c r="CK4" s="49">
        <f t="shared" si="13"/>
        <v>0.00449325899052061</v>
      </c>
      <c r="CL4" s="49">
        <f t="shared" si="13"/>
        <v>0.00205383305921903</v>
      </c>
      <c r="CM4" s="49">
        <f t="shared" si="13"/>
        <v>0.00147979552201413</v>
      </c>
      <c r="CN4" s="49">
        <f t="shared" si="13"/>
        <v>0.00147244485143462</v>
      </c>
      <c r="CO4" s="49">
        <f t="shared" si="13"/>
        <v>0.00195659240858671</v>
      </c>
      <c r="CP4" s="49">
        <f t="shared" si="13"/>
        <v>0.00186265333033332</v>
      </c>
      <c r="CQ4" s="49">
        <f t="shared" si="13"/>
        <v>0.00134393270393015</v>
      </c>
      <c r="CR4" s="49">
        <f t="shared" si="13"/>
        <v>0.00165664767265165</v>
      </c>
      <c r="CS4" s="49">
        <f t="shared" si="13"/>
        <v>0.00204112512025107</v>
      </c>
      <c r="CT4" s="58">
        <v>2020</v>
      </c>
    </row>
    <row r="5" ht="22.5" customHeight="1" spans="1:98">
      <c r="A5" s="42" t="s">
        <v>267</v>
      </c>
      <c r="B5" s="44">
        <v>3.854</v>
      </c>
      <c r="C5" s="44">
        <v>3.848</v>
      </c>
      <c r="D5" s="44">
        <v>3.815</v>
      </c>
      <c r="E5" s="44">
        <v>3.459</v>
      </c>
      <c r="F5" s="44">
        <v>3.796</v>
      </c>
      <c r="G5" s="44">
        <v>3.719</v>
      </c>
      <c r="H5" s="44">
        <v>3.713</v>
      </c>
      <c r="I5" s="44">
        <v>3.4</v>
      </c>
      <c r="J5" s="44">
        <v>3.736</v>
      </c>
      <c r="K5" s="44">
        <v>3.396</v>
      </c>
      <c r="L5" s="44">
        <v>3.408</v>
      </c>
      <c r="M5" s="44">
        <v>3.088</v>
      </c>
      <c r="N5" s="44">
        <v>3.617</v>
      </c>
      <c r="O5" s="44">
        <v>3.456</v>
      </c>
      <c r="Q5" s="50"/>
      <c r="R5" s="49">
        <f>(B5-MIN($B$2:$O$8)/(MAX($B$2:$O$8)-MIN($B$2:$O$8)))</f>
        <v>3.83090941385435</v>
      </c>
      <c r="S5" s="49">
        <f>(C5-MIN($B$2:$O$8)/(MAX($B$2:$O$8)-MIN($B$2:$O$8)))</f>
        <v>3.82490941385435</v>
      </c>
      <c r="T5" s="49">
        <f>(D5-MIN($B$2:$O$8)/(MAX($B$2:$O$8)-MIN($B$2:$O$8)))</f>
        <v>3.79190941385435</v>
      </c>
      <c r="U5" s="49">
        <f>(E5-MIN($B$2:$O$8)/(MAX($B$2:$O$8)-MIN($B$2:$O$8)))</f>
        <v>3.43590941385435</v>
      </c>
      <c r="V5" s="49">
        <f>(F5-MIN($B$2:$O$8)/(MAX($B$2:$O$8)-MIN($B$2:$O$8)))</f>
        <v>3.77290941385435</v>
      </c>
      <c r="W5" s="49">
        <f>(G5-MIN($B$2:$O$8)/(MAX($B$2:$O$8)-MIN($B$2:$O$8)))</f>
        <v>3.69590941385435</v>
      </c>
      <c r="X5" s="49">
        <f>(H5-MIN($B$2:$O$8)/(MAX($B$2:$O$8)-MIN($B$2:$O$8)))</f>
        <v>3.68990941385435</v>
      </c>
      <c r="Y5" s="49">
        <f>(I5-MIN($B$2:$O$8)/(MAX($B$2:$O$8)-MIN($B$2:$O$8)))</f>
        <v>3.37690941385435</v>
      </c>
      <c r="Z5" s="49">
        <f>(J5-MIN($B$2:$O$8)/(MAX($B$2:$O$8)-MIN($B$2:$O$8)))</f>
        <v>3.71290941385435</v>
      </c>
      <c r="AA5" s="49">
        <f>(K5-MIN($B$2:$O$8)/(MAX($B$2:$O$8)-MIN($B$2:$O$8)))</f>
        <v>3.37290941385435</v>
      </c>
      <c r="AB5" s="49">
        <f>(L5-MIN($B$2:$O$8)/(MAX($B$2:$O$8)-MIN($B$2:$O$8)))</f>
        <v>3.38490941385435</v>
      </c>
      <c r="AC5" s="49">
        <f>(M5-MIN($B$2:$O$8)/(MAX($B$2:$O$8)-MIN($B$2:$O$8)))</f>
        <v>3.06490941385435</v>
      </c>
      <c r="AD5" s="49">
        <f>(N5-MIN($B$2:$O$8)/(MAX($B$2:$O$8)-MIN($B$2:$O$8)))</f>
        <v>3.59390941385435</v>
      </c>
      <c r="AE5" s="49">
        <f>(O5-MIN($B$2:$O$8)/(MAX($B$2:$O$8)-MIN($B$2:$O$8)))</f>
        <v>3.43290941385435</v>
      </c>
      <c r="AF5" s="50"/>
      <c r="AG5" s="49">
        <f t="shared" ref="AG5:AT5" si="14">R5+0.0001</f>
        <v>3.83100941385435</v>
      </c>
      <c r="AH5" s="49">
        <f t="shared" si="14"/>
        <v>3.82500941385435</v>
      </c>
      <c r="AI5" s="49">
        <f t="shared" si="14"/>
        <v>3.79200941385435</v>
      </c>
      <c r="AJ5" s="49">
        <f t="shared" si="14"/>
        <v>3.43600941385435</v>
      </c>
      <c r="AK5" s="49">
        <f t="shared" si="14"/>
        <v>3.77300941385435</v>
      </c>
      <c r="AL5" s="49">
        <f t="shared" si="14"/>
        <v>3.69600941385435</v>
      </c>
      <c r="AM5" s="49">
        <f t="shared" si="14"/>
        <v>3.69000941385435</v>
      </c>
      <c r="AN5" s="49">
        <f t="shared" si="14"/>
        <v>3.37700941385435</v>
      </c>
      <c r="AO5" s="49">
        <f t="shared" si="14"/>
        <v>3.71300941385435</v>
      </c>
      <c r="AP5" s="49">
        <f t="shared" si="14"/>
        <v>3.37300941385435</v>
      </c>
      <c r="AQ5" s="49">
        <f t="shared" si="14"/>
        <v>3.38500941385435</v>
      </c>
      <c r="AR5" s="49">
        <f t="shared" si="14"/>
        <v>3.06500941385435</v>
      </c>
      <c r="AS5" s="49">
        <f t="shared" si="14"/>
        <v>3.59400941385435</v>
      </c>
      <c r="AT5" s="49">
        <f t="shared" si="14"/>
        <v>3.43300941385435</v>
      </c>
      <c r="AU5" s="49">
        <f t="shared" si="1"/>
        <v>49.9831317939609</v>
      </c>
      <c r="AV5" s="50"/>
      <c r="AW5" s="49">
        <f t="shared" ref="AW5:BJ5" si="15">AG5/$AU$9</f>
        <v>0.0122687497885535</v>
      </c>
      <c r="AX5" s="49">
        <f t="shared" si="15"/>
        <v>0.0122495348791709</v>
      </c>
      <c r="AY5" s="49">
        <f t="shared" si="15"/>
        <v>0.0121438528775662</v>
      </c>
      <c r="AZ5" s="49">
        <f t="shared" si="15"/>
        <v>0.0110037682541952</v>
      </c>
      <c r="BA5" s="49">
        <f t="shared" si="15"/>
        <v>0.0120830056645212</v>
      </c>
      <c r="BB5" s="49">
        <f t="shared" si="15"/>
        <v>0.0118364143274437</v>
      </c>
      <c r="BC5" s="49">
        <f t="shared" si="15"/>
        <v>0.0118171994180611</v>
      </c>
      <c r="BD5" s="49">
        <f t="shared" si="15"/>
        <v>0.0108148216452657</v>
      </c>
      <c r="BE5" s="49">
        <f t="shared" si="15"/>
        <v>0.0118908565706946</v>
      </c>
      <c r="BF5" s="49">
        <f t="shared" si="15"/>
        <v>0.0108020117056773</v>
      </c>
      <c r="BG5" s="49">
        <f t="shared" si="15"/>
        <v>0.0108404415244426</v>
      </c>
      <c r="BH5" s="49">
        <f t="shared" si="15"/>
        <v>0.00981564635736751</v>
      </c>
      <c r="BI5" s="49">
        <f t="shared" si="15"/>
        <v>0.0115097608679385</v>
      </c>
      <c r="BJ5" s="49">
        <f t="shared" si="15"/>
        <v>0.0109941607995039</v>
      </c>
      <c r="BK5" s="49"/>
      <c r="BL5" s="49">
        <f t="shared" ref="BL5:BY5" si="16">AW5*LN(AW5)</f>
        <v>-0.0539910861783168</v>
      </c>
      <c r="BM5" s="49">
        <f t="shared" si="16"/>
        <v>-0.053925726982832</v>
      </c>
      <c r="BN5" s="49">
        <f t="shared" si="16"/>
        <v>-0.0535657113645942</v>
      </c>
      <c r="BO5" s="49">
        <f t="shared" si="16"/>
        <v>-0.0496216854673453</v>
      </c>
      <c r="BP5" s="49">
        <f t="shared" si="16"/>
        <v>-0.0533580129541498</v>
      </c>
      <c r="BQ5" s="49">
        <f t="shared" si="16"/>
        <v>-0.052513134442437</v>
      </c>
      <c r="BR5" s="49">
        <f t="shared" si="16"/>
        <v>-0.0524470853691524</v>
      </c>
      <c r="BS5" s="49">
        <f t="shared" si="16"/>
        <v>-0.0489569424629944</v>
      </c>
      <c r="BT5" s="49">
        <f t="shared" si="16"/>
        <v>-0.0527001042559242</v>
      </c>
      <c r="BU5" s="49">
        <f t="shared" si="16"/>
        <v>-0.048911756295421</v>
      </c>
      <c r="BV5" s="49">
        <f t="shared" si="16"/>
        <v>-0.0490472692967312</v>
      </c>
      <c r="BW5" s="49">
        <f t="shared" si="16"/>
        <v>-0.0453853657506865</v>
      </c>
      <c r="BX5" s="49">
        <f t="shared" si="16"/>
        <v>-0.0513860160525678</v>
      </c>
      <c r="BY5" s="49">
        <f t="shared" si="16"/>
        <v>-0.0495879637416276</v>
      </c>
      <c r="BZ5" s="49">
        <f t="shared" si="4"/>
        <v>-0.71539786061478</v>
      </c>
      <c r="CA5" s="49"/>
      <c r="CB5" s="49"/>
      <c r="CC5" s="50"/>
      <c r="CD5" s="49"/>
      <c r="CE5" s="49"/>
      <c r="CF5" s="49">
        <f t="shared" ref="CF5:CS5" si="17">AW5*$CD$9</f>
        <v>0.00238648204985107</v>
      </c>
      <c r="CG5" s="49">
        <f t="shared" si="17"/>
        <v>0.00238274442074284</v>
      </c>
      <c r="CH5" s="49">
        <f t="shared" si="17"/>
        <v>0.0023621874606476</v>
      </c>
      <c r="CI5" s="49">
        <f t="shared" si="17"/>
        <v>0.00214042146689291</v>
      </c>
      <c r="CJ5" s="49">
        <f t="shared" si="17"/>
        <v>0.00235035163513822</v>
      </c>
      <c r="CK5" s="49">
        <f t="shared" si="17"/>
        <v>0.002302385394916</v>
      </c>
      <c r="CL5" s="49">
        <f t="shared" si="17"/>
        <v>0.00229864776580778</v>
      </c>
      <c r="CM5" s="49">
        <f t="shared" si="17"/>
        <v>0.00210366811399537</v>
      </c>
      <c r="CN5" s="49">
        <f t="shared" si="17"/>
        <v>0.00231297534405597</v>
      </c>
      <c r="CO5" s="49">
        <f t="shared" si="17"/>
        <v>0.00210117636125655</v>
      </c>
      <c r="CP5" s="49">
        <f t="shared" si="17"/>
        <v>0.002108651619473</v>
      </c>
      <c r="CQ5" s="49">
        <f t="shared" si="17"/>
        <v>0.00190931140036766</v>
      </c>
      <c r="CR5" s="49">
        <f t="shared" si="17"/>
        <v>0.00223884570007618</v>
      </c>
      <c r="CS5" s="49">
        <f t="shared" si="17"/>
        <v>0.0021385526523388</v>
      </c>
      <c r="CT5" s="58">
        <v>2020</v>
      </c>
    </row>
    <row r="6" ht="22.5" customHeight="1" spans="1:98">
      <c r="A6" s="43" t="s">
        <v>268</v>
      </c>
      <c r="B6" s="43">
        <v>1.924</v>
      </c>
      <c r="C6" s="43">
        <v>2.325</v>
      </c>
      <c r="D6" s="43">
        <v>2.151</v>
      </c>
      <c r="E6" s="43">
        <v>2.287</v>
      </c>
      <c r="F6" s="43">
        <v>2.233</v>
      </c>
      <c r="G6" s="43">
        <v>2.407</v>
      </c>
      <c r="H6" s="43">
        <v>2.054</v>
      </c>
      <c r="I6" s="43">
        <v>2.029</v>
      </c>
      <c r="J6" s="43">
        <v>2.095</v>
      </c>
      <c r="K6" s="43">
        <v>1.93</v>
      </c>
      <c r="L6" s="43">
        <v>1.799</v>
      </c>
      <c r="M6" s="43">
        <v>1.904</v>
      </c>
      <c r="N6" s="43">
        <v>1.953</v>
      </c>
      <c r="O6" s="43">
        <v>1.976</v>
      </c>
      <c r="Q6" s="50"/>
      <c r="R6" s="49">
        <f>(B6-MIN($B$2:$O$8)/(MAX($B$2:$O$8)-MIN($B$2:$O$8)))</f>
        <v>1.90090941385435</v>
      </c>
      <c r="S6" s="49">
        <f>(C6-MIN($B$2:$O$8)/(MAX($B$2:$O$8)-MIN($B$2:$O$8)))</f>
        <v>2.30190941385435</v>
      </c>
      <c r="T6" s="49">
        <f>(D6-MIN($B$2:$O$8)/(MAX($B$2:$O$8)-MIN($B$2:$O$8)))</f>
        <v>2.12790941385435</v>
      </c>
      <c r="U6" s="49">
        <f>(E6-MIN($B$2:$O$8)/(MAX($B$2:$O$8)-MIN($B$2:$O$8)))</f>
        <v>2.26390941385435</v>
      </c>
      <c r="V6" s="49">
        <f>(F6-MIN($B$2:$O$8)/(MAX($B$2:$O$8)-MIN($B$2:$O$8)))</f>
        <v>2.20990941385435</v>
      </c>
      <c r="W6" s="49">
        <f>(G6-MIN($B$2:$O$8)/(MAX($B$2:$O$8)-MIN($B$2:$O$8)))</f>
        <v>2.38390941385435</v>
      </c>
      <c r="X6" s="49">
        <f>(H6-MIN($B$2:$O$8)/(MAX($B$2:$O$8)-MIN($B$2:$O$8)))</f>
        <v>2.03090941385435</v>
      </c>
      <c r="Y6" s="49">
        <f>(I6-MIN($B$2:$O$8)/(MAX($B$2:$O$8)-MIN($B$2:$O$8)))</f>
        <v>2.00590941385435</v>
      </c>
      <c r="Z6" s="49">
        <f>(J6-MIN($B$2:$O$8)/(MAX($B$2:$O$8)-MIN($B$2:$O$8)))</f>
        <v>2.07190941385435</v>
      </c>
      <c r="AA6" s="49">
        <f>(K6-MIN($B$2:$O$8)/(MAX($B$2:$O$8)-MIN($B$2:$O$8)))</f>
        <v>1.90690941385435</v>
      </c>
      <c r="AB6" s="49">
        <f>(L6-MIN($B$2:$O$8)/(MAX($B$2:$O$8)-MIN($B$2:$O$8)))</f>
        <v>1.77590941385435</v>
      </c>
      <c r="AC6" s="49">
        <f>(M6-MIN($B$2:$O$8)/(MAX($B$2:$O$8)-MIN($B$2:$O$8)))</f>
        <v>1.88090941385435</v>
      </c>
      <c r="AD6" s="49">
        <f>(N6-MIN($B$2:$O$8)/(MAX($B$2:$O$8)-MIN($B$2:$O$8)))</f>
        <v>1.92990941385435</v>
      </c>
      <c r="AE6" s="49">
        <f>(O6-MIN($B$2:$O$8)/(MAX($B$2:$O$8)-MIN($B$2:$O$8)))</f>
        <v>1.95290941385435</v>
      </c>
      <c r="AF6" s="50"/>
      <c r="AG6" s="49">
        <f t="shared" ref="AG6:AT6" si="18">R6+0.0001</f>
        <v>1.90100941385435</v>
      </c>
      <c r="AH6" s="49">
        <f t="shared" si="18"/>
        <v>2.30200941385435</v>
      </c>
      <c r="AI6" s="49">
        <f t="shared" si="18"/>
        <v>2.12800941385435</v>
      </c>
      <c r="AJ6" s="49">
        <f t="shared" si="18"/>
        <v>2.26400941385435</v>
      </c>
      <c r="AK6" s="49">
        <f t="shared" si="18"/>
        <v>2.21000941385435</v>
      </c>
      <c r="AL6" s="49">
        <f t="shared" si="18"/>
        <v>2.38400941385435</v>
      </c>
      <c r="AM6" s="49">
        <f t="shared" si="18"/>
        <v>2.03100941385435</v>
      </c>
      <c r="AN6" s="49">
        <f t="shared" si="18"/>
        <v>2.00600941385435</v>
      </c>
      <c r="AO6" s="49">
        <f t="shared" si="18"/>
        <v>2.07200941385435</v>
      </c>
      <c r="AP6" s="49">
        <f t="shared" si="18"/>
        <v>1.90700941385435</v>
      </c>
      <c r="AQ6" s="49">
        <f t="shared" si="18"/>
        <v>1.77600941385435</v>
      </c>
      <c r="AR6" s="49">
        <f t="shared" si="18"/>
        <v>1.88100941385435</v>
      </c>
      <c r="AS6" s="49">
        <f t="shared" si="18"/>
        <v>1.93000941385435</v>
      </c>
      <c r="AT6" s="49">
        <f t="shared" si="18"/>
        <v>1.95300941385435</v>
      </c>
      <c r="AU6" s="49">
        <f t="shared" si="1"/>
        <v>28.7451317939609</v>
      </c>
      <c r="AV6" s="50"/>
      <c r="AW6" s="49">
        <f t="shared" ref="AW6:BJ6" si="19">AG6/$AU$9</f>
        <v>0.00608795393713186</v>
      </c>
      <c r="AX6" s="49">
        <f t="shared" si="19"/>
        <v>0.00737215038087284</v>
      </c>
      <c r="AY6" s="49">
        <f t="shared" si="19"/>
        <v>0.00681491800877576</v>
      </c>
      <c r="AZ6" s="49">
        <f t="shared" si="19"/>
        <v>0.00725045595478267</v>
      </c>
      <c r="BA6" s="49">
        <f t="shared" si="19"/>
        <v>0.00707752177033875</v>
      </c>
      <c r="BB6" s="49">
        <f t="shared" si="19"/>
        <v>0.00763475414243583</v>
      </c>
      <c r="BC6" s="49">
        <f t="shared" si="19"/>
        <v>0.00650427697375612</v>
      </c>
      <c r="BD6" s="49">
        <f t="shared" si="19"/>
        <v>0.00642421485132838</v>
      </c>
      <c r="BE6" s="49">
        <f t="shared" si="19"/>
        <v>0.00663557885453762</v>
      </c>
      <c r="BF6" s="49">
        <f t="shared" si="19"/>
        <v>0.00610716884651452</v>
      </c>
      <c r="BG6" s="49">
        <f t="shared" si="19"/>
        <v>0.00568764332499315</v>
      </c>
      <c r="BH6" s="49">
        <f t="shared" si="19"/>
        <v>0.00602390423918967</v>
      </c>
      <c r="BI6" s="49">
        <f t="shared" si="19"/>
        <v>0.00618082599914804</v>
      </c>
      <c r="BJ6" s="49">
        <f t="shared" si="19"/>
        <v>0.00625448315178156</v>
      </c>
      <c r="BK6" s="49"/>
      <c r="BL6" s="49">
        <f t="shared" ref="BL6:BY6" si="20">AW6*LN(AW6)</f>
        <v>-0.0310573513644135</v>
      </c>
      <c r="BM6" s="49">
        <f t="shared" si="20"/>
        <v>-0.036197596312835</v>
      </c>
      <c r="BN6" s="49">
        <f t="shared" si="20"/>
        <v>-0.0339971810591908</v>
      </c>
      <c r="BO6" s="49">
        <f t="shared" si="20"/>
        <v>-0.0357207555311806</v>
      </c>
      <c r="BP6" s="49">
        <f t="shared" si="20"/>
        <v>-0.0350396174747462</v>
      </c>
      <c r="BQ6" s="49">
        <f t="shared" si="20"/>
        <v>-0.037219766513225</v>
      </c>
      <c r="BR6" s="49">
        <f t="shared" si="20"/>
        <v>-0.0327509554222149</v>
      </c>
      <c r="BS6" s="49">
        <f t="shared" si="20"/>
        <v>-0.0324273863314192</v>
      </c>
      <c r="BT6" s="49">
        <f t="shared" si="20"/>
        <v>-0.0332794808205976</v>
      </c>
      <c r="BU6" s="49">
        <f t="shared" si="20"/>
        <v>-0.0311361299329441</v>
      </c>
      <c r="BV6" s="49">
        <f t="shared" si="20"/>
        <v>-0.0294020406531659</v>
      </c>
      <c r="BW6" s="49">
        <f t="shared" si="20"/>
        <v>-0.0307943170522549</v>
      </c>
      <c r="BX6" s="49">
        <f t="shared" si="20"/>
        <v>-0.0314375560447165</v>
      </c>
      <c r="BY6" s="49">
        <f t="shared" si="20"/>
        <v>-0.0317381043604537</v>
      </c>
      <c r="BZ6" s="49">
        <f t="shared" si="4"/>
        <v>-0.462198238873358</v>
      </c>
      <c r="CA6" s="49"/>
      <c r="CB6" s="49"/>
      <c r="CC6" s="50"/>
      <c r="CD6" s="49"/>
      <c r="CE6" s="49"/>
      <c r="CF6" s="49">
        <f t="shared" ref="CF6:CS6" si="21">AW6*$CD$9</f>
        <v>0.00118421135337199</v>
      </c>
      <c r="CG6" s="49">
        <f t="shared" si="21"/>
        <v>0.00143400956543837</v>
      </c>
      <c r="CH6" s="49">
        <f t="shared" si="21"/>
        <v>0.00132561832129984</v>
      </c>
      <c r="CI6" s="49">
        <f t="shared" si="21"/>
        <v>0.00141033791441961</v>
      </c>
      <c r="CJ6" s="49">
        <f t="shared" si="21"/>
        <v>0.00137669925244559</v>
      </c>
      <c r="CK6" s="49">
        <f t="shared" si="21"/>
        <v>0.00148509049658411</v>
      </c>
      <c r="CL6" s="49">
        <f t="shared" si="21"/>
        <v>0.00126519331738354</v>
      </c>
      <c r="CM6" s="49">
        <f t="shared" si="21"/>
        <v>0.00124961986276593</v>
      </c>
      <c r="CN6" s="49">
        <f t="shared" si="21"/>
        <v>0.00129073378295641</v>
      </c>
      <c r="CO6" s="49">
        <f t="shared" si="21"/>
        <v>0.00118794898248022</v>
      </c>
      <c r="CP6" s="49">
        <f t="shared" si="21"/>
        <v>0.00110634408028397</v>
      </c>
      <c r="CQ6" s="49">
        <f t="shared" si="21"/>
        <v>0.00117175258967791</v>
      </c>
      <c r="CR6" s="49">
        <f t="shared" si="21"/>
        <v>0.00120227656072841</v>
      </c>
      <c r="CS6" s="49">
        <f t="shared" si="21"/>
        <v>0.00121660413897661</v>
      </c>
      <c r="CT6" s="59">
        <v>2020</v>
      </c>
    </row>
    <row r="7" ht="22.5" customHeight="1" spans="1:98">
      <c r="A7" s="43" t="s">
        <v>269</v>
      </c>
      <c r="B7" s="43">
        <v>3.723</v>
      </c>
      <c r="C7" s="43">
        <v>1.731</v>
      </c>
      <c r="D7" s="43">
        <v>1.115</v>
      </c>
      <c r="E7" s="43">
        <v>0.76</v>
      </c>
      <c r="F7" s="43">
        <v>0.794</v>
      </c>
      <c r="G7" s="43">
        <v>0.537</v>
      </c>
      <c r="H7" s="43">
        <v>0.65</v>
      </c>
      <c r="I7" s="43">
        <v>0.753</v>
      </c>
      <c r="J7" s="43">
        <v>1.018</v>
      </c>
      <c r="K7" s="43">
        <v>0.945</v>
      </c>
      <c r="L7" s="43">
        <v>0.409</v>
      </c>
      <c r="M7" s="43">
        <v>0.508</v>
      </c>
      <c r="N7" s="43">
        <v>0.394</v>
      </c>
      <c r="O7" s="43">
        <v>0.338</v>
      </c>
      <c r="Q7" s="50"/>
      <c r="R7" s="49">
        <f>(B7-MIN($B$2:$O$8)/(MAX($B$2:$O$8)-MIN($B$2:$O$8)))</f>
        <v>3.69990941385435</v>
      </c>
      <c r="S7" s="49">
        <f>(C7-MIN($B$2:$O$8)/(MAX($B$2:$O$8)-MIN($B$2:$O$8)))</f>
        <v>1.70790941385435</v>
      </c>
      <c r="T7" s="49">
        <f>(D7-MIN($B$2:$O$8)/(MAX($B$2:$O$8)-MIN($B$2:$O$8)))</f>
        <v>1.09190941385435</v>
      </c>
      <c r="U7" s="49">
        <f>(E7-MIN($B$2:$O$8)/(MAX($B$2:$O$8)-MIN($B$2:$O$8)))</f>
        <v>0.736909413854352</v>
      </c>
      <c r="V7" s="49">
        <f>(F7-MIN($B$2:$O$8)/(MAX($B$2:$O$8)-MIN($B$2:$O$8)))</f>
        <v>0.770909413854352</v>
      </c>
      <c r="W7" s="49">
        <f>(G7-MIN($B$2:$O$8)/(MAX($B$2:$O$8)-MIN($B$2:$O$8)))</f>
        <v>0.513909413854352</v>
      </c>
      <c r="X7" s="49">
        <f>(H7-MIN($B$2:$O$8)/(MAX($B$2:$O$8)-MIN($B$2:$O$8)))</f>
        <v>0.626909413854352</v>
      </c>
      <c r="Y7" s="49">
        <f>(I7-MIN($B$2:$O$8)/(MAX($B$2:$O$8)-MIN($B$2:$O$8)))</f>
        <v>0.729909413854352</v>
      </c>
      <c r="Z7" s="49">
        <f>(J7-MIN($B$2:$O$8)/(MAX($B$2:$O$8)-MIN($B$2:$O$8)))</f>
        <v>0.994909413854352</v>
      </c>
      <c r="AA7" s="49">
        <f>(K7-MIN($B$2:$O$8)/(MAX($B$2:$O$8)-MIN($B$2:$O$8)))</f>
        <v>0.921909413854352</v>
      </c>
      <c r="AB7" s="49">
        <f>(L7-MIN($B$2:$O$8)/(MAX($B$2:$O$8)-MIN($B$2:$O$8)))</f>
        <v>0.385909413854352</v>
      </c>
      <c r="AC7" s="49">
        <f>(M7-MIN($B$2:$O$8)/(MAX($B$2:$O$8)-MIN($B$2:$O$8)))</f>
        <v>0.484909413854352</v>
      </c>
      <c r="AD7" s="49">
        <f>(N7-MIN($B$2:$O$8)/(MAX($B$2:$O$8)-MIN($B$2:$O$8)))</f>
        <v>0.370909413854352</v>
      </c>
      <c r="AE7" s="49">
        <f>(O7-MIN($B$2:$O$8)/(MAX($B$2:$O$8)-MIN($B$2:$O$8)))</f>
        <v>0.314909413854352</v>
      </c>
      <c r="AF7" s="50"/>
      <c r="AG7" s="49">
        <f t="shared" ref="AG7:AT7" si="22">R7+0.0001</f>
        <v>3.70000941385435</v>
      </c>
      <c r="AH7" s="49">
        <f t="shared" si="22"/>
        <v>1.70800941385435</v>
      </c>
      <c r="AI7" s="49">
        <f t="shared" si="22"/>
        <v>1.09200941385435</v>
      </c>
      <c r="AJ7" s="49">
        <f t="shared" si="22"/>
        <v>0.737009413854352</v>
      </c>
      <c r="AK7" s="49">
        <f t="shared" si="22"/>
        <v>0.771009413854352</v>
      </c>
      <c r="AL7" s="49">
        <f t="shared" si="22"/>
        <v>0.514009413854352</v>
      </c>
      <c r="AM7" s="49">
        <f t="shared" si="22"/>
        <v>0.627009413854352</v>
      </c>
      <c r="AN7" s="49">
        <f t="shared" si="22"/>
        <v>0.730009413854352</v>
      </c>
      <c r="AO7" s="49">
        <f t="shared" si="22"/>
        <v>0.995009413854352</v>
      </c>
      <c r="AP7" s="49">
        <f t="shared" si="22"/>
        <v>0.922009413854352</v>
      </c>
      <c r="AQ7" s="49">
        <f t="shared" si="22"/>
        <v>0.386009413854352</v>
      </c>
      <c r="AR7" s="49">
        <f t="shared" si="22"/>
        <v>0.485009413854352</v>
      </c>
      <c r="AS7" s="49">
        <f t="shared" si="22"/>
        <v>0.371009413854352</v>
      </c>
      <c r="AT7" s="49">
        <f t="shared" si="22"/>
        <v>0.315009413854352</v>
      </c>
      <c r="AU7" s="49">
        <f t="shared" si="1"/>
        <v>13.3531317939609</v>
      </c>
      <c r="AV7" s="50"/>
      <c r="AW7" s="49">
        <f t="shared" ref="AW7:BJ7" si="23">AG7/$AU$9</f>
        <v>0.0118492242670322</v>
      </c>
      <c r="AX7" s="49">
        <f t="shared" si="23"/>
        <v>0.0054698743519897</v>
      </c>
      <c r="AY7" s="49">
        <f t="shared" si="23"/>
        <v>0.00349714365537014</v>
      </c>
      <c r="AZ7" s="49">
        <f t="shared" si="23"/>
        <v>0.00236026151689621</v>
      </c>
      <c r="BA7" s="49">
        <f t="shared" si="23"/>
        <v>0.00246914600339794</v>
      </c>
      <c r="BB7" s="49">
        <f t="shared" si="23"/>
        <v>0.00164610738484075</v>
      </c>
      <c r="BC7" s="49">
        <f t="shared" si="23"/>
        <v>0.00200798817821415</v>
      </c>
      <c r="BD7" s="49">
        <f t="shared" si="23"/>
        <v>0.00233784412261644</v>
      </c>
      <c r="BE7" s="49">
        <f t="shared" si="23"/>
        <v>0.0031865026203505</v>
      </c>
      <c r="BF7" s="49">
        <f t="shared" si="23"/>
        <v>0.0029527212228615</v>
      </c>
      <c r="BG7" s="49">
        <f t="shared" si="23"/>
        <v>0.00123618931801072</v>
      </c>
      <c r="BH7" s="49">
        <f t="shared" si="23"/>
        <v>0.00155323532282457</v>
      </c>
      <c r="BI7" s="49">
        <f t="shared" si="23"/>
        <v>0.00118815204455407</v>
      </c>
      <c r="BJ7" s="49">
        <f t="shared" si="23"/>
        <v>0.00100881289031593</v>
      </c>
      <c r="BK7" s="49"/>
      <c r="BL7" s="49">
        <f t="shared" ref="BL7:BY7" si="24">AW7*LN(AW7)</f>
        <v>-0.0525571498254088</v>
      </c>
      <c r="BM7" s="49">
        <f t="shared" si="24"/>
        <v>-0.0284898385559768</v>
      </c>
      <c r="BN7" s="49">
        <f t="shared" si="24"/>
        <v>-0.0197791756585692</v>
      </c>
      <c r="BO7" s="49">
        <f t="shared" si="24"/>
        <v>-0.0142771814462828</v>
      </c>
      <c r="BP7" s="49">
        <f t="shared" si="24"/>
        <v>-0.0148244635556488</v>
      </c>
      <c r="BQ7" s="49">
        <f t="shared" si="24"/>
        <v>-0.0105504650977185</v>
      </c>
      <c r="BR7" s="49">
        <f t="shared" si="24"/>
        <v>-0.0124708554841003</v>
      </c>
      <c r="BS7" s="49">
        <f t="shared" si="24"/>
        <v>-0.0141638896098346</v>
      </c>
      <c r="BT7" s="49">
        <f t="shared" si="24"/>
        <v>-0.018318666067942</v>
      </c>
      <c r="BU7" s="49">
        <f t="shared" si="24"/>
        <v>-0.0171996840515156</v>
      </c>
      <c r="BV7" s="49">
        <f t="shared" si="24"/>
        <v>-0.00827717971826501</v>
      </c>
      <c r="BW7" s="49">
        <f t="shared" si="24"/>
        <v>-0.0100454177645881</v>
      </c>
      <c r="BX7" s="49">
        <f t="shared" si="24"/>
        <v>-0.00800262710034032</v>
      </c>
      <c r="BY7" s="49">
        <f t="shared" si="24"/>
        <v>-0.00695978095832978</v>
      </c>
      <c r="BZ7" s="49">
        <f t="shared" si="4"/>
        <v>-0.235916374894521</v>
      </c>
      <c r="CA7" s="49"/>
      <c r="CB7" s="49"/>
      <c r="CC7" s="50"/>
      <c r="CD7" s="49"/>
      <c r="CE7" s="49"/>
      <c r="CF7" s="49">
        <f t="shared" ref="CF7:CS7" si="25">AW7*$CD$9</f>
        <v>0.00230487714765482</v>
      </c>
      <c r="CG7" s="49">
        <f t="shared" si="25"/>
        <v>0.00106398428372409</v>
      </c>
      <c r="CH7" s="49">
        <f t="shared" si="25"/>
        <v>0.000680254361946309</v>
      </c>
      <c r="CI7" s="49">
        <f t="shared" si="25"/>
        <v>0.000459111306376324</v>
      </c>
      <c r="CJ7" s="49">
        <f t="shared" si="25"/>
        <v>0.000480291204656266</v>
      </c>
      <c r="CK7" s="49">
        <f t="shared" si="25"/>
        <v>0.000320196091187291</v>
      </c>
      <c r="CL7" s="49">
        <f t="shared" si="25"/>
        <v>0.000390588106058864</v>
      </c>
      <c r="CM7" s="49">
        <f t="shared" si="25"/>
        <v>0.000454750739083394</v>
      </c>
      <c r="CN7" s="49">
        <f t="shared" si="25"/>
        <v>0.000619829358030003</v>
      </c>
      <c r="CO7" s="49">
        <f t="shared" si="25"/>
        <v>0.000574354870546598</v>
      </c>
      <c r="CP7" s="49">
        <f t="shared" si="25"/>
        <v>0.000240460003545156</v>
      </c>
      <c r="CQ7" s="49">
        <f t="shared" si="25"/>
        <v>0.00030213088383087</v>
      </c>
      <c r="CR7" s="49">
        <f t="shared" si="25"/>
        <v>0.000231115930774593</v>
      </c>
      <c r="CS7" s="49">
        <f t="shared" si="25"/>
        <v>0.000196231392431159</v>
      </c>
      <c r="CT7" s="59">
        <v>2020</v>
      </c>
    </row>
    <row r="8" ht="22.5" customHeight="1" spans="1:98">
      <c r="A8" s="43" t="s">
        <v>270</v>
      </c>
      <c r="B8" s="44">
        <v>8.228</v>
      </c>
      <c r="C8" s="44">
        <v>4.696</v>
      </c>
      <c r="D8" s="44">
        <v>4.721</v>
      </c>
      <c r="E8" s="44">
        <v>2.881</v>
      </c>
      <c r="F8" s="44">
        <v>2.127</v>
      </c>
      <c r="G8" s="44">
        <v>1.552</v>
      </c>
      <c r="H8" s="44">
        <v>2.376</v>
      </c>
      <c r="I8" s="44">
        <v>3.065</v>
      </c>
      <c r="J8" s="44">
        <v>4.232</v>
      </c>
      <c r="K8" s="44">
        <v>5.048</v>
      </c>
      <c r="L8" s="44">
        <v>2.304</v>
      </c>
      <c r="M8" s="44">
        <v>4.52</v>
      </c>
      <c r="N8" s="44">
        <v>2.219</v>
      </c>
      <c r="O8" s="44">
        <v>2.758</v>
      </c>
      <c r="Q8" s="50"/>
      <c r="R8" s="49">
        <f>(B8-MIN($B$2:$O$8)/(MAX($B$2:$O$8)-MIN($B$2:$O$8)))</f>
        <v>8.20490941385435</v>
      </c>
      <c r="S8" s="49">
        <f>(C8-MIN($B$2:$O$8)/(MAX($B$2:$O$8)-MIN($B$2:$O$8)))</f>
        <v>4.67290941385435</v>
      </c>
      <c r="T8" s="49">
        <f>(D8-MIN($B$2:$O$8)/(MAX($B$2:$O$8)-MIN($B$2:$O$8)))</f>
        <v>4.69790941385435</v>
      </c>
      <c r="U8" s="49">
        <f>(E8-MIN($B$2:$O$8)/(MAX($B$2:$O$8)-MIN($B$2:$O$8)))</f>
        <v>2.85790941385435</v>
      </c>
      <c r="V8" s="49">
        <f>(F8-MIN($B$2:$O$8)/(MAX($B$2:$O$8)-MIN($B$2:$O$8)))</f>
        <v>2.10390941385435</v>
      </c>
      <c r="W8" s="49">
        <f>(G8-MIN($B$2:$O$8)/(MAX($B$2:$O$8)-MIN($B$2:$O$8)))</f>
        <v>1.52890941385435</v>
      </c>
      <c r="X8" s="49">
        <f>(H8-MIN($B$2:$O$8)/(MAX($B$2:$O$8)-MIN($B$2:$O$8)))</f>
        <v>2.35290941385435</v>
      </c>
      <c r="Y8" s="49">
        <f>(I8-MIN($B$2:$O$8)/(MAX($B$2:$O$8)-MIN($B$2:$O$8)))</f>
        <v>3.04190941385435</v>
      </c>
      <c r="Z8" s="49">
        <f>(J8-MIN($B$2:$O$8)/(MAX($B$2:$O$8)-MIN($B$2:$O$8)))</f>
        <v>4.20890941385435</v>
      </c>
      <c r="AA8" s="49">
        <f>(K8-MIN($B$2:$O$8)/(MAX($B$2:$O$8)-MIN($B$2:$O$8)))</f>
        <v>5.02490941385435</v>
      </c>
      <c r="AB8" s="49">
        <f>(L8-MIN($B$2:$O$8)/(MAX($B$2:$O$8)-MIN($B$2:$O$8)))</f>
        <v>2.28090941385435</v>
      </c>
      <c r="AC8" s="49">
        <f>(M8-MIN($B$2:$O$8)/(MAX($B$2:$O$8)-MIN($B$2:$O$8)))</f>
        <v>4.49690941385435</v>
      </c>
      <c r="AD8" s="49">
        <f>(N8-MIN($B$2:$O$8)/(MAX($B$2:$O$8)-MIN($B$2:$O$8)))</f>
        <v>2.19590941385435</v>
      </c>
      <c r="AE8" s="49">
        <f>(O8-MIN($B$2:$O$8)/(MAX($B$2:$O$8)-MIN($B$2:$O$8)))</f>
        <v>2.73490941385435</v>
      </c>
      <c r="AF8" s="50"/>
      <c r="AG8" s="49">
        <f t="shared" ref="AG8:AT8" si="26">R8+0.0001</f>
        <v>8.20500941385435</v>
      </c>
      <c r="AH8" s="49">
        <f t="shared" si="26"/>
        <v>4.67300941385435</v>
      </c>
      <c r="AI8" s="49">
        <f t="shared" si="26"/>
        <v>4.69800941385435</v>
      </c>
      <c r="AJ8" s="49">
        <f t="shared" si="26"/>
        <v>2.85800941385435</v>
      </c>
      <c r="AK8" s="49">
        <f t="shared" si="26"/>
        <v>2.10400941385435</v>
      </c>
      <c r="AL8" s="49">
        <f t="shared" si="26"/>
        <v>1.52900941385435</v>
      </c>
      <c r="AM8" s="49">
        <f t="shared" si="26"/>
        <v>2.35300941385435</v>
      </c>
      <c r="AN8" s="49">
        <f t="shared" si="26"/>
        <v>3.04200941385435</v>
      </c>
      <c r="AO8" s="49">
        <f t="shared" si="26"/>
        <v>4.20900941385435</v>
      </c>
      <c r="AP8" s="49">
        <f t="shared" si="26"/>
        <v>5.02500941385435</v>
      </c>
      <c r="AQ8" s="49">
        <f t="shared" si="26"/>
        <v>2.28100941385435</v>
      </c>
      <c r="AR8" s="49">
        <f t="shared" si="26"/>
        <v>4.49700941385435</v>
      </c>
      <c r="AS8" s="49">
        <f t="shared" si="26"/>
        <v>2.19600941385435</v>
      </c>
      <c r="AT8" s="49">
        <f t="shared" si="26"/>
        <v>2.73500941385435</v>
      </c>
      <c r="AU8" s="49">
        <f t="shared" si="1"/>
        <v>50.4051317939609</v>
      </c>
      <c r="AV8" s="50"/>
      <c r="AW8" s="49">
        <f t="shared" ref="AW8:BJ8" si="27">AG8/$AU$9</f>
        <v>0.0262764187285112</v>
      </c>
      <c r="AX8" s="49">
        <f t="shared" si="27"/>
        <v>0.0149652420719199</v>
      </c>
      <c r="AY8" s="49">
        <f t="shared" si="27"/>
        <v>0.0150453041943476</v>
      </c>
      <c r="AZ8" s="49">
        <f t="shared" si="27"/>
        <v>0.00915273198366581</v>
      </c>
      <c r="BA8" s="49">
        <f t="shared" si="27"/>
        <v>0.00673805837124512</v>
      </c>
      <c r="BB8" s="49">
        <f t="shared" si="27"/>
        <v>0.00489662955540707</v>
      </c>
      <c r="BC8" s="49">
        <f t="shared" si="27"/>
        <v>0.00753547711062543</v>
      </c>
      <c r="BD8" s="49">
        <f t="shared" si="27"/>
        <v>0.00974198920473399</v>
      </c>
      <c r="BE8" s="49">
        <f t="shared" si="27"/>
        <v>0.013479289079661</v>
      </c>
      <c r="BF8" s="49">
        <f t="shared" si="27"/>
        <v>0.0160925167557025</v>
      </c>
      <c r="BG8" s="49">
        <f t="shared" si="27"/>
        <v>0.00730489819803354</v>
      </c>
      <c r="BH8" s="49">
        <f t="shared" si="27"/>
        <v>0.0144016047300286</v>
      </c>
      <c r="BI8" s="49">
        <f t="shared" si="27"/>
        <v>0.00703268698177921</v>
      </c>
      <c r="BJ8" s="49">
        <f t="shared" si="27"/>
        <v>0.00875882634132132</v>
      </c>
      <c r="BK8" s="49"/>
      <c r="BL8" s="49">
        <f t="shared" ref="BL8:BY8" si="28">AW8*LN(AW8)</f>
        <v>-0.0956220783734265</v>
      </c>
      <c r="BM8" s="49">
        <f t="shared" si="28"/>
        <v>-0.0628843207476312</v>
      </c>
      <c r="BN8" s="49">
        <f t="shared" si="28"/>
        <v>-0.063140467882009</v>
      </c>
      <c r="BO8" s="49">
        <f t="shared" si="28"/>
        <v>-0.0429602043508783</v>
      </c>
      <c r="BP8" s="49">
        <f t="shared" si="28"/>
        <v>-0.0336901804831455</v>
      </c>
      <c r="BQ8" s="49">
        <f t="shared" si="28"/>
        <v>-0.0260461918698698</v>
      </c>
      <c r="BR8" s="49">
        <f t="shared" si="28"/>
        <v>-0.036834415312153</v>
      </c>
      <c r="BS8" s="49">
        <f t="shared" si="28"/>
        <v>-0.0451181715533787</v>
      </c>
      <c r="BT8" s="49">
        <f t="shared" si="28"/>
        <v>-0.0580499186676573</v>
      </c>
      <c r="BU8" s="49">
        <f t="shared" si="28"/>
        <v>-0.0664524533806678</v>
      </c>
      <c r="BV8" s="49">
        <f t="shared" si="28"/>
        <v>-0.0359343295051661</v>
      </c>
      <c r="BW8" s="49">
        <f t="shared" si="28"/>
        <v>-0.0610687899242521</v>
      </c>
      <c r="BX8" s="49">
        <f t="shared" si="28"/>
        <v>-0.0348623404705189</v>
      </c>
      <c r="BY8" s="49">
        <f t="shared" si="28"/>
        <v>-0.0414966334189135</v>
      </c>
      <c r="BZ8" s="49">
        <f t="shared" si="4"/>
        <v>-0.704160495939668</v>
      </c>
      <c r="CA8" s="49"/>
      <c r="CB8" s="49"/>
      <c r="CC8" s="50"/>
      <c r="CD8" s="49"/>
      <c r="CE8" s="49"/>
      <c r="CF8" s="49">
        <f t="shared" ref="CF8:CS8" si="29">AW8*$CD$9</f>
        <v>0.00511121366974716</v>
      </c>
      <c r="CG8" s="49">
        <f t="shared" si="29"/>
        <v>0.00291099600137199</v>
      </c>
      <c r="CH8" s="49">
        <f t="shared" si="29"/>
        <v>0.00292656945598959</v>
      </c>
      <c r="CI8" s="49">
        <f t="shared" si="29"/>
        <v>0.0017803631961339</v>
      </c>
      <c r="CJ8" s="49">
        <f t="shared" si="29"/>
        <v>0.00131066780486694</v>
      </c>
      <c r="CK8" s="49">
        <f t="shared" si="29"/>
        <v>0.000952478348662037</v>
      </c>
      <c r="CL8" s="49">
        <f t="shared" si="29"/>
        <v>0.00146577941285828</v>
      </c>
      <c r="CM8" s="49">
        <f t="shared" si="29"/>
        <v>0.00189498382211947</v>
      </c>
      <c r="CN8" s="49">
        <f t="shared" si="29"/>
        <v>0.00262195268366925</v>
      </c>
      <c r="CO8" s="49">
        <f t="shared" si="29"/>
        <v>0.00313027024238786</v>
      </c>
      <c r="CP8" s="49">
        <f t="shared" si="29"/>
        <v>0.00142092786355958</v>
      </c>
      <c r="CQ8" s="49">
        <f t="shared" si="29"/>
        <v>0.00280135888086405</v>
      </c>
      <c r="CR8" s="49">
        <f t="shared" si="29"/>
        <v>0.00136797811785973</v>
      </c>
      <c r="CS8" s="49">
        <f t="shared" si="29"/>
        <v>0.00170374179941528</v>
      </c>
      <c r="CT8" s="59">
        <v>2020</v>
      </c>
    </row>
    <row r="9" ht="22.5" customHeight="1" spans="1:98">
      <c r="A9" s="45"/>
      <c r="Q9" s="5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>
        <f>SUM(AU2:AU8)</f>
        <v>312.257522557726</v>
      </c>
      <c r="AV9" s="50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>
        <f>SUM(BZ2:BZ8)</f>
        <v>-4.34335165104365</v>
      </c>
      <c r="CA9" s="49">
        <f>-1/(LN(980))</f>
        <v>-0.145189454395455</v>
      </c>
      <c r="CB9" s="49">
        <f>BZ9*CA9</f>
        <v>0.630608856462627</v>
      </c>
      <c r="CC9" s="50">
        <f>1-CB9</f>
        <v>0.369391143537373</v>
      </c>
      <c r="CD9" s="49">
        <f>CC9/(CC9+CC14+CC19+CC24+CC30)</f>
        <v>0.194517134262336</v>
      </c>
      <c r="CE9" s="49" t="s">
        <v>49</v>
      </c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59"/>
    </row>
    <row r="10" ht="22.5" customHeight="1" spans="1:98">
      <c r="A10" s="42" t="s">
        <v>271</v>
      </c>
      <c r="B10" s="40">
        <v>7.914</v>
      </c>
      <c r="C10" s="40">
        <v>3.949</v>
      </c>
      <c r="D10" s="40">
        <v>5.417</v>
      </c>
      <c r="E10" s="40">
        <v>3.545</v>
      </c>
      <c r="F10" s="40">
        <v>1.816</v>
      </c>
      <c r="G10" s="40">
        <v>1.013</v>
      </c>
      <c r="H10" s="40">
        <v>4.179</v>
      </c>
      <c r="I10" s="40">
        <v>5.665</v>
      </c>
      <c r="J10" s="40">
        <v>7.412</v>
      </c>
      <c r="K10" s="40">
        <v>4.23</v>
      </c>
      <c r="L10" s="40">
        <v>2.489</v>
      </c>
      <c r="M10" s="40">
        <v>4.338</v>
      </c>
      <c r="N10" s="40">
        <v>2.694</v>
      </c>
      <c r="O10" s="40">
        <v>2.522</v>
      </c>
      <c r="Q10" s="50"/>
      <c r="R10" s="49">
        <f>(MAX($B$10:$O$13)-B10)/(MAX($B$10:$O$13)-MIN($B$10:$O$13))</f>
        <v>0.321301732260636</v>
      </c>
      <c r="S10" s="49">
        <f>(MAX($B$10:$O$13)-C10)/(MAX($B$10:$O$13)-MIN($B$10:$O$13))</f>
        <v>0.608683047039211</v>
      </c>
      <c r="T10" s="49">
        <f>(MAX($B$10:$O$13)-D10)/(MAX($B$10:$O$13)-MIN($B$10:$O$13))</f>
        <v>0.502283105022831</v>
      </c>
      <c r="U10" s="49">
        <f>(MAX($B$10:$O$13)-E10)/(MAX($B$10:$O$13)-MIN($B$10:$O$13))</f>
        <v>0.637964774951076</v>
      </c>
      <c r="V10" s="49">
        <f>(MAX($B$10:$O$13)-F10)/(MAX($B$10:$O$13)-MIN($B$10:$O$13))</f>
        <v>0.763281872870914</v>
      </c>
      <c r="W10" s="49">
        <f>(MAX($B$10:$O$13)-G10)/(MAX($B$10:$O$13)-MIN($B$10:$O$13))</f>
        <v>0.821482931071972</v>
      </c>
      <c r="X10" s="49">
        <f>(MAX($B$10:$O$13)-H10)/(MAX($B$10:$O$13)-MIN($B$10:$O$13))</f>
        <v>0.592012756396318</v>
      </c>
      <c r="Y10" s="49">
        <f>(MAX($B$10:$O$13)-I10)/(MAX($B$10:$O$13)-MIN($B$10:$O$13))</f>
        <v>0.48430818293832</v>
      </c>
      <c r="Z10" s="49">
        <f>(MAX($B$10:$O$13)-J10)/(MAX($B$10:$O$13)-MIN($B$10:$O$13))</f>
        <v>0.357686453576865</v>
      </c>
      <c r="AA10" s="49">
        <f>(MAX($B$10:$O$13)-K10)/(MAX($B$10:$O$13)-MIN($B$10:$O$13))</f>
        <v>0.588316300645068</v>
      </c>
      <c r="AB10" s="49">
        <f>(MAX($B$10:$O$13)-L10)/(MAX($B$10:$O$13)-MIN($B$10:$O$13))</f>
        <v>0.714503152859317</v>
      </c>
      <c r="AC10" s="49">
        <f>(MAX($B$10:$O$13)-M10)/(MAX($B$10:$O$13)-MIN($B$10:$O$13))</f>
        <v>0.580488511995361</v>
      </c>
      <c r="AD10" s="49">
        <f>(MAX($B$10:$O$13)-N10)/(MAX($B$10:$O$13)-MIN($B$10:$O$13))</f>
        <v>0.699644850329782</v>
      </c>
      <c r="AE10" s="49">
        <f>(MAX($B$10:$O$13)-O10)/(MAX($B$10:$O$13)-MIN($B$10:$O$13))</f>
        <v>0.712111328549685</v>
      </c>
      <c r="AF10" s="50"/>
      <c r="AG10" s="49">
        <f t="shared" ref="AG10:AT10" si="30">R10+0.0001</f>
        <v>0.321401732260636</v>
      </c>
      <c r="AH10" s="49">
        <f t="shared" si="30"/>
        <v>0.608783047039211</v>
      </c>
      <c r="AI10" s="49">
        <f t="shared" si="30"/>
        <v>0.502383105022831</v>
      </c>
      <c r="AJ10" s="49">
        <f t="shared" si="30"/>
        <v>0.638064774951076</v>
      </c>
      <c r="AK10" s="49">
        <f t="shared" si="30"/>
        <v>0.763381872870914</v>
      </c>
      <c r="AL10" s="49">
        <f t="shared" si="30"/>
        <v>0.821582931071972</v>
      </c>
      <c r="AM10" s="49">
        <f t="shared" si="30"/>
        <v>0.592112756396318</v>
      </c>
      <c r="AN10" s="49">
        <f t="shared" si="30"/>
        <v>0.48440818293832</v>
      </c>
      <c r="AO10" s="49">
        <f t="shared" si="30"/>
        <v>0.357786453576865</v>
      </c>
      <c r="AP10" s="49">
        <f t="shared" si="30"/>
        <v>0.588416300645068</v>
      </c>
      <c r="AQ10" s="49">
        <f t="shared" si="30"/>
        <v>0.714603152859317</v>
      </c>
      <c r="AR10" s="49">
        <f t="shared" si="30"/>
        <v>0.580588511995361</v>
      </c>
      <c r="AS10" s="49">
        <f t="shared" si="30"/>
        <v>0.699744850329782</v>
      </c>
      <c r="AT10" s="49">
        <f t="shared" si="30"/>
        <v>0.712211328549685</v>
      </c>
      <c r="AU10" s="49">
        <f>SUM(AG10:AT10)</f>
        <v>8.38546900050736</v>
      </c>
      <c r="AV10" s="50"/>
      <c r="AW10" s="49">
        <f t="shared" ref="AW10:BJ10" si="31">AG10/$AU$14</f>
        <v>0.00920283590463732</v>
      </c>
      <c r="AX10" s="49">
        <f t="shared" si="31"/>
        <v>0.0174315503653965</v>
      </c>
      <c r="AY10" s="49">
        <f t="shared" si="31"/>
        <v>0.0143849544439855</v>
      </c>
      <c r="AZ10" s="49">
        <f t="shared" si="31"/>
        <v>0.0182699868451309</v>
      </c>
      <c r="BA10" s="49">
        <f t="shared" si="31"/>
        <v>0.0218582459378554</v>
      </c>
      <c r="BB10" s="49">
        <f t="shared" si="31"/>
        <v>0.0235247422082185</v>
      </c>
      <c r="BC10" s="49">
        <f t="shared" si="31"/>
        <v>0.0169542226665378</v>
      </c>
      <c r="BD10" s="49">
        <f t="shared" si="31"/>
        <v>0.0138702706643466</v>
      </c>
      <c r="BE10" s="49">
        <f t="shared" si="31"/>
        <v>0.0102446554908419</v>
      </c>
      <c r="BF10" s="49">
        <f t="shared" si="31"/>
        <v>0.0168483804376605</v>
      </c>
      <c r="BG10" s="49">
        <f t="shared" si="31"/>
        <v>0.0204615435842385</v>
      </c>
      <c r="BH10" s="49">
        <f t="shared" si="31"/>
        <v>0.016624243952979</v>
      </c>
      <c r="BI10" s="49">
        <f t="shared" si="31"/>
        <v>0.0200360993309079</v>
      </c>
      <c r="BJ10" s="49">
        <f t="shared" si="31"/>
        <v>0.0203930574361414</v>
      </c>
      <c r="BK10" s="49"/>
      <c r="BL10" s="49">
        <f t="shared" ref="BL10:BY10" si="32">AW10*LN(AW10)</f>
        <v>-0.0431451364574303</v>
      </c>
      <c r="BM10" s="49">
        <f t="shared" si="32"/>
        <v>-0.0705886008381178</v>
      </c>
      <c r="BN10" s="49">
        <f t="shared" si="32"/>
        <v>-0.0610148264482133</v>
      </c>
      <c r="BO10" s="49">
        <f t="shared" si="32"/>
        <v>-0.0731255424825476</v>
      </c>
      <c r="BP10" s="49">
        <f t="shared" si="32"/>
        <v>-0.0835679440080733</v>
      </c>
      <c r="BQ10" s="49">
        <f t="shared" si="32"/>
        <v>-0.088210785888032</v>
      </c>
      <c r="BR10" s="49">
        <f t="shared" si="32"/>
        <v>-0.0691264068727021</v>
      </c>
      <c r="BS10" s="49">
        <f t="shared" si="32"/>
        <v>-0.0593371223517777</v>
      </c>
      <c r="BT10" s="49">
        <f t="shared" si="32"/>
        <v>-0.0469307578385479</v>
      </c>
      <c r="BU10" s="49">
        <f t="shared" si="32"/>
        <v>-0.0688003740399571</v>
      </c>
      <c r="BV10" s="49">
        <f t="shared" si="32"/>
        <v>-0.0795792005819381</v>
      </c>
      <c r="BW10" s="49">
        <f t="shared" si="32"/>
        <v>-0.0681077515071549</v>
      </c>
      <c r="BX10" s="49">
        <f t="shared" si="32"/>
        <v>-0.0783455496311888</v>
      </c>
      <c r="BY10" s="49">
        <f t="shared" si="32"/>
        <v>-0.0793812151077369</v>
      </c>
      <c r="BZ10" s="49">
        <f>SUM(BL10:BY10)</f>
        <v>-0.969261214053418</v>
      </c>
      <c r="CA10" s="49"/>
      <c r="CB10" s="49"/>
      <c r="CC10" s="50"/>
      <c r="CD10" s="49"/>
      <c r="CE10" s="49"/>
      <c r="CF10" s="49">
        <f t="shared" ref="CF10:CS10" si="33">AW10*$CD$14</f>
        <v>0.00183276112137551</v>
      </c>
      <c r="CG10" s="49">
        <f t="shared" si="33"/>
        <v>0.00347152422645059</v>
      </c>
      <c r="CH10" s="49">
        <f t="shared" si="33"/>
        <v>0.00286478923571913</v>
      </c>
      <c r="CI10" s="49">
        <f t="shared" si="33"/>
        <v>0.00363850034106605</v>
      </c>
      <c r="CJ10" s="49">
        <f t="shared" si="33"/>
        <v>0.00435310851475453</v>
      </c>
      <c r="CK10" s="49">
        <f t="shared" si="33"/>
        <v>0.0046849942079135</v>
      </c>
      <c r="CL10" s="49">
        <f t="shared" si="33"/>
        <v>0.0033764635671398</v>
      </c>
      <c r="CM10" s="49">
        <f t="shared" si="33"/>
        <v>0.00276228904654924</v>
      </c>
      <c r="CN10" s="49">
        <f t="shared" si="33"/>
        <v>0.00204024134300166</v>
      </c>
      <c r="CO10" s="49">
        <f t="shared" si="33"/>
        <v>0.00335538489920567</v>
      </c>
      <c r="CP10" s="49">
        <f t="shared" si="33"/>
        <v>0.00407495275946688</v>
      </c>
      <c r="CQ10" s="49">
        <f t="shared" si="33"/>
        <v>0.00331074772005104</v>
      </c>
      <c r="CR10" s="49">
        <f t="shared" si="33"/>
        <v>0.00399022478051596</v>
      </c>
      <c r="CS10" s="49">
        <f t="shared" si="33"/>
        <v>0.00406131362139186</v>
      </c>
      <c r="CT10" s="58">
        <v>2020</v>
      </c>
    </row>
    <row r="11" ht="22.5" customHeight="1" spans="1:98">
      <c r="A11" s="42" t="s">
        <v>272</v>
      </c>
      <c r="B11" s="40">
        <v>12.03</v>
      </c>
      <c r="C11" s="40">
        <v>3.48</v>
      </c>
      <c r="D11" s="40">
        <v>2.07</v>
      </c>
      <c r="E11" s="40">
        <v>3.51</v>
      </c>
      <c r="F11" s="40">
        <v>7.94</v>
      </c>
      <c r="G11" s="40">
        <v>8.97</v>
      </c>
      <c r="H11" s="40">
        <v>0.53</v>
      </c>
      <c r="I11" s="40">
        <v>3.47</v>
      </c>
      <c r="J11" s="40">
        <v>5.67</v>
      </c>
      <c r="K11" s="40">
        <v>0.71</v>
      </c>
      <c r="L11" s="40">
        <v>5.09</v>
      </c>
      <c r="M11" s="40">
        <v>0.07</v>
      </c>
      <c r="N11" s="40">
        <v>-1.45</v>
      </c>
      <c r="O11" s="40">
        <v>-0.59</v>
      </c>
      <c r="Q11" s="50"/>
      <c r="R11" s="49">
        <f>(MAX($B$10:$O$13)-B11)/(MAX($B$10:$O$13)-MIN($B$10:$O$13))</f>
        <v>0.0229760092773792</v>
      </c>
      <c r="S11" s="49">
        <f>(MAX($B$10:$O$13)-C11)/(MAX($B$10:$O$13)-MIN($B$10:$O$13))</f>
        <v>0.642675944045807</v>
      </c>
      <c r="T11" s="49">
        <f>(MAX($B$10:$O$13)-D11)/(MAX($B$10:$O$13)-MIN($B$10:$O$13))</f>
        <v>0.744872073639197</v>
      </c>
      <c r="U11" s="49">
        <f>(MAX($B$10:$O$13)-E11)/(MAX($B$10:$O$13)-MIN($B$10:$O$13))</f>
        <v>0.640501558309778</v>
      </c>
      <c r="V11" s="49">
        <f>(MAX($B$10:$O$13)-F11)/(MAX($B$10:$O$13)-MIN($B$10:$O$13))</f>
        <v>0.319417264622744</v>
      </c>
      <c r="W11" s="49">
        <f>(MAX($B$10:$O$13)-G11)/(MAX($B$10:$O$13)-MIN($B$10:$O$13))</f>
        <v>0.244763354352395</v>
      </c>
      <c r="X11" s="49">
        <f>(MAX($B$10:$O$13)-H11)/(MAX($B$10:$O$13)-MIN($B$10:$O$13))</f>
        <v>0.856490541422048</v>
      </c>
      <c r="Y11" s="49">
        <f>(MAX($B$10:$O$13)-I11)/(MAX($B$10:$O$13)-MIN($B$10:$O$13))</f>
        <v>0.64340073929115</v>
      </c>
      <c r="Z11" s="49">
        <f>(MAX($B$10:$O$13)-J11)/(MAX($B$10:$O$13)-MIN($B$10:$O$13))</f>
        <v>0.483945785315648</v>
      </c>
      <c r="AA11" s="49">
        <f>(MAX($B$10:$O$13)-K11)/(MAX($B$10:$O$13)-MIN($B$10:$O$13))</f>
        <v>0.843444227005871</v>
      </c>
      <c r="AB11" s="49">
        <f>(MAX($B$10:$O$13)-L11)/(MAX($B$10:$O$13)-MIN($B$10:$O$13))</f>
        <v>0.525983909545553</v>
      </c>
      <c r="AC11" s="49">
        <f>(MAX($B$10:$O$13)-M11)/(MAX($B$10:$O$13)-MIN($B$10:$O$13))</f>
        <v>0.889831122707835</v>
      </c>
      <c r="AD11" s="49">
        <f>(MAX($B$10:$O$13)-N11)/(MAX($B$10:$O$13)-MIN($B$10:$O$13))</f>
        <v>1</v>
      </c>
      <c r="AE11" s="49">
        <f>(MAX($B$10:$O$13)-O11)/(MAX($B$10:$O$13)-MIN($B$10:$O$13))</f>
        <v>0.937667608900486</v>
      </c>
      <c r="AF11" s="50"/>
      <c r="AG11" s="49">
        <f t="shared" ref="AG11:AT11" si="34">R11+0.0001</f>
        <v>0.0230760092773792</v>
      </c>
      <c r="AH11" s="49">
        <f t="shared" si="34"/>
        <v>0.642775944045807</v>
      </c>
      <c r="AI11" s="49">
        <f t="shared" si="34"/>
        <v>0.744972073639197</v>
      </c>
      <c r="AJ11" s="49">
        <f t="shared" si="34"/>
        <v>0.640601558309777</v>
      </c>
      <c r="AK11" s="49">
        <f t="shared" si="34"/>
        <v>0.319517264622744</v>
      </c>
      <c r="AL11" s="49">
        <f t="shared" si="34"/>
        <v>0.244863354352395</v>
      </c>
      <c r="AM11" s="49">
        <f t="shared" si="34"/>
        <v>0.856590541422048</v>
      </c>
      <c r="AN11" s="49">
        <f t="shared" si="34"/>
        <v>0.64350073929115</v>
      </c>
      <c r="AO11" s="49">
        <f t="shared" si="34"/>
        <v>0.484045785315648</v>
      </c>
      <c r="AP11" s="49">
        <f t="shared" si="34"/>
        <v>0.843544227005871</v>
      </c>
      <c r="AQ11" s="49">
        <f t="shared" si="34"/>
        <v>0.526083909545553</v>
      </c>
      <c r="AR11" s="49">
        <f t="shared" si="34"/>
        <v>0.889931122707835</v>
      </c>
      <c r="AS11" s="49">
        <f t="shared" si="34"/>
        <v>1.0001</v>
      </c>
      <c r="AT11" s="49">
        <f t="shared" si="34"/>
        <v>0.937767608900486</v>
      </c>
      <c r="AU11" s="49">
        <f>SUM(AG11:AT11)</f>
        <v>8.79737013843589</v>
      </c>
      <c r="AV11" s="50"/>
      <c r="AW11" s="49">
        <f t="shared" ref="AW11:BJ11" si="35">AG11/$AU$14</f>
        <v>0.000660745432888316</v>
      </c>
      <c r="AX11" s="49">
        <f t="shared" si="35"/>
        <v>0.018404883803504</v>
      </c>
      <c r="AY11" s="49">
        <f t="shared" si="35"/>
        <v>0.0213311101312897</v>
      </c>
      <c r="AZ11" s="49">
        <f t="shared" si="35"/>
        <v>0.0183426236688702</v>
      </c>
      <c r="BA11" s="49">
        <f t="shared" si="35"/>
        <v>0.00914887712128808</v>
      </c>
      <c r="BB11" s="49">
        <f t="shared" si="35"/>
        <v>0.0070112791655297</v>
      </c>
      <c r="BC11" s="49">
        <f t="shared" si="35"/>
        <v>0.0245271303758217</v>
      </c>
      <c r="BD11" s="49">
        <f t="shared" si="35"/>
        <v>0.0184256371817152</v>
      </c>
      <c r="BE11" s="49">
        <f t="shared" si="35"/>
        <v>0.013859893975241</v>
      </c>
      <c r="BF11" s="49">
        <f t="shared" si="35"/>
        <v>0.0241535695680192</v>
      </c>
      <c r="BG11" s="49">
        <f t="shared" si="35"/>
        <v>0.0150635899114933</v>
      </c>
      <c r="BH11" s="49">
        <f t="shared" si="35"/>
        <v>0.025481785773539</v>
      </c>
      <c r="BI11" s="49">
        <f t="shared" si="35"/>
        <v>0.0286362992616484</v>
      </c>
      <c r="BJ11" s="49">
        <f t="shared" si="35"/>
        <v>0.0268515087354812</v>
      </c>
      <c r="BK11" s="49"/>
      <c r="BL11" s="49">
        <f t="shared" ref="BL11:BY11" si="36">AW11*LN(AW11)</f>
        <v>-0.00483807183029765</v>
      </c>
      <c r="BM11" s="49">
        <f t="shared" si="36"/>
        <v>-0.0735300732238256</v>
      </c>
      <c r="BN11" s="49">
        <f t="shared" si="36"/>
        <v>-0.0820733383490274</v>
      </c>
      <c r="BO11" s="49">
        <f t="shared" si="36"/>
        <v>-0.0733434900265045</v>
      </c>
      <c r="BP11" s="49">
        <f t="shared" si="36"/>
        <v>-0.042945964822771</v>
      </c>
      <c r="BQ11" s="49">
        <f t="shared" si="36"/>
        <v>-0.0347775931342756</v>
      </c>
      <c r="BR11" s="49">
        <f t="shared" si="36"/>
        <v>-0.0909459963562064</v>
      </c>
      <c r="BS11" s="49">
        <f t="shared" si="36"/>
        <v>-0.0735922207845906</v>
      </c>
      <c r="BT11" s="49">
        <f t="shared" si="36"/>
        <v>-0.0593031036042522</v>
      </c>
      <c r="BU11" s="49">
        <f t="shared" si="36"/>
        <v>-0.0899315435588671</v>
      </c>
      <c r="BV11" s="49">
        <f t="shared" si="36"/>
        <v>-0.063198910531747</v>
      </c>
      <c r="BW11" s="49">
        <f t="shared" si="36"/>
        <v>-0.0935128374074782</v>
      </c>
      <c r="BX11" s="49">
        <f t="shared" si="36"/>
        <v>-0.101747066789972</v>
      </c>
      <c r="BY11" s="49">
        <f t="shared" si="36"/>
        <v>-0.097133541004861</v>
      </c>
      <c r="BZ11" s="49">
        <f>SUM(BL11:BY11)</f>
        <v>-0.980873751424676</v>
      </c>
      <c r="CA11" s="49"/>
      <c r="CB11" s="49"/>
      <c r="CC11" s="50"/>
      <c r="CD11" s="49"/>
      <c r="CE11" s="49"/>
      <c r="CF11" s="49">
        <f t="shared" ref="CF11:CS11" si="37">AW11*$CD$14</f>
        <v>0.000131588626926828</v>
      </c>
      <c r="CG11" s="49">
        <f t="shared" si="37"/>
        <v>0.00366536531000171</v>
      </c>
      <c r="CH11" s="49">
        <f t="shared" si="37"/>
        <v>0.00424812848229827</v>
      </c>
      <c r="CI11" s="49">
        <f t="shared" si="37"/>
        <v>0.00365296609356987</v>
      </c>
      <c r="CJ11" s="49">
        <f t="shared" si="37"/>
        <v>0.00182201513380125</v>
      </c>
      <c r="CK11" s="49">
        <f t="shared" si="37"/>
        <v>0.00139630870297468</v>
      </c>
      <c r="CL11" s="49">
        <f t="shared" si="37"/>
        <v>0.00488462159246615</v>
      </c>
      <c r="CM11" s="49">
        <f t="shared" si="37"/>
        <v>0.00366949838214566</v>
      </c>
      <c r="CN11" s="49">
        <f t="shared" si="37"/>
        <v>0.00276022251047727</v>
      </c>
      <c r="CO11" s="49">
        <f t="shared" si="37"/>
        <v>0.0048102262938751</v>
      </c>
      <c r="CP11" s="49">
        <f t="shared" si="37"/>
        <v>0.00299994069482621</v>
      </c>
      <c r="CQ11" s="49">
        <f t="shared" si="37"/>
        <v>0.00507474291108772</v>
      </c>
      <c r="CR11" s="49">
        <f t="shared" si="37"/>
        <v>0.0057029698769677</v>
      </c>
      <c r="CS11" s="49">
        <f t="shared" si="37"/>
        <v>0.00534752567258824</v>
      </c>
      <c r="CT11" s="58">
        <v>2020</v>
      </c>
    </row>
    <row r="12" ht="22.5" customHeight="1" spans="1:98">
      <c r="A12" s="42" t="s">
        <v>273</v>
      </c>
      <c r="B12" s="40">
        <v>2.425</v>
      </c>
      <c r="C12" s="40">
        <v>1.165</v>
      </c>
      <c r="D12" s="40">
        <v>1.667</v>
      </c>
      <c r="E12" s="40">
        <v>1.001</v>
      </c>
      <c r="F12" s="40">
        <v>0.46</v>
      </c>
      <c r="G12" s="40">
        <v>0.259</v>
      </c>
      <c r="H12" s="40">
        <v>0.997</v>
      </c>
      <c r="I12" s="40">
        <v>1.59</v>
      </c>
      <c r="J12" s="40">
        <v>2.119</v>
      </c>
      <c r="K12" s="40">
        <v>1.1</v>
      </c>
      <c r="L12" s="40">
        <v>0.658</v>
      </c>
      <c r="M12" s="40">
        <v>1.253</v>
      </c>
      <c r="N12" s="40">
        <v>0.792</v>
      </c>
      <c r="O12" s="40">
        <v>0.71</v>
      </c>
      <c r="Q12" s="50"/>
      <c r="R12" s="49">
        <f>(MAX($B$10:$O$13)-B12)/(MAX($B$10:$O$13)-MIN($B$10:$O$13))</f>
        <v>0.719141842429514</v>
      </c>
      <c r="S12" s="49">
        <f>(MAX($B$10:$O$13)-C12)/(MAX($B$10:$O$13)-MIN($B$10:$O$13))</f>
        <v>0.810466043342756</v>
      </c>
      <c r="T12" s="49">
        <f>(MAX($B$10:$O$13)-D12)/(MAX($B$10:$O$13)-MIN($B$10:$O$13))</f>
        <v>0.774081322026528</v>
      </c>
      <c r="U12" s="49">
        <f>(MAX($B$10:$O$13)-E12)/(MAX($B$10:$O$13)-MIN($B$10:$O$13))</f>
        <v>0.822352685366384</v>
      </c>
      <c r="V12" s="49">
        <f>(MAX($B$10:$O$13)-F12)/(MAX($B$10:$O$13)-MIN($B$10:$O$13))</f>
        <v>0.861564108139451</v>
      </c>
      <c r="W12" s="49">
        <f>(MAX($B$10:$O$13)-G12)/(MAX($B$10:$O$13)-MIN($B$10:$O$13))</f>
        <v>0.876132492570849</v>
      </c>
      <c r="X12" s="49">
        <f>(MAX($B$10:$O$13)-H12)/(MAX($B$10:$O$13)-MIN($B$10:$O$13))</f>
        <v>0.822642603464521</v>
      </c>
      <c r="Y12" s="49">
        <f>(MAX($B$10:$O$13)-I12)/(MAX($B$10:$O$13)-MIN($B$10:$O$13))</f>
        <v>0.77966224541567</v>
      </c>
      <c r="Z12" s="49">
        <f>(MAX($B$10:$O$13)-J12)/(MAX($B$10:$O$13)-MIN($B$10:$O$13))</f>
        <v>0.741320576937015</v>
      </c>
      <c r="AA12" s="49">
        <f>(MAX($B$10:$O$13)-K12)/(MAX($B$10:$O$13)-MIN($B$10:$O$13))</f>
        <v>0.815177212437486</v>
      </c>
      <c r="AB12" s="49">
        <f>(MAX($B$10:$O$13)-L12)/(MAX($B$10:$O$13)-MIN($B$10:$O$13))</f>
        <v>0.847213162281656</v>
      </c>
      <c r="AC12" s="49">
        <f>(MAX($B$10:$O$13)-M12)/(MAX($B$10:$O$13)-MIN($B$10:$O$13))</f>
        <v>0.804087845183736</v>
      </c>
      <c r="AD12" s="49">
        <f>(MAX($B$10:$O$13)-N12)/(MAX($B$10:$O$13)-MIN($B$10:$O$13))</f>
        <v>0.837500905994057</v>
      </c>
      <c r="AE12" s="49">
        <f>(MAX($B$10:$O$13)-O12)/(MAX($B$10:$O$13)-MIN($B$10:$O$13))</f>
        <v>0.843444227005871</v>
      </c>
      <c r="AF12" s="50"/>
      <c r="AG12" s="49">
        <f t="shared" ref="AG12:AT12" si="38">R12+0.0001</f>
        <v>0.719241842429514</v>
      </c>
      <c r="AH12" s="49">
        <f t="shared" si="38"/>
        <v>0.810566043342756</v>
      </c>
      <c r="AI12" s="49">
        <f t="shared" si="38"/>
        <v>0.774181322026528</v>
      </c>
      <c r="AJ12" s="49">
        <f t="shared" si="38"/>
        <v>0.822452685366384</v>
      </c>
      <c r="AK12" s="49">
        <f t="shared" si="38"/>
        <v>0.861664108139451</v>
      </c>
      <c r="AL12" s="49">
        <f t="shared" si="38"/>
        <v>0.876232492570849</v>
      </c>
      <c r="AM12" s="49">
        <f t="shared" si="38"/>
        <v>0.822742603464521</v>
      </c>
      <c r="AN12" s="49">
        <f t="shared" si="38"/>
        <v>0.77976224541567</v>
      </c>
      <c r="AO12" s="49">
        <f t="shared" si="38"/>
        <v>0.741420576937015</v>
      </c>
      <c r="AP12" s="49">
        <f t="shared" si="38"/>
        <v>0.815277212437486</v>
      </c>
      <c r="AQ12" s="49">
        <f t="shared" si="38"/>
        <v>0.847313162281656</v>
      </c>
      <c r="AR12" s="49">
        <f t="shared" si="38"/>
        <v>0.804187845183736</v>
      </c>
      <c r="AS12" s="49">
        <f t="shared" si="38"/>
        <v>0.837600905994057</v>
      </c>
      <c r="AT12" s="49">
        <f t="shared" si="38"/>
        <v>0.843544227005871</v>
      </c>
      <c r="AU12" s="49">
        <f>SUM(AG12:AT12)</f>
        <v>11.3561872725955</v>
      </c>
      <c r="AV12" s="50"/>
      <c r="AW12" s="49">
        <f t="shared" ref="AW12:BJ12" si="39">AG12/$AU$14</f>
        <v>0.0205943652047905</v>
      </c>
      <c r="AX12" s="49">
        <f t="shared" si="39"/>
        <v>0.0232092908594075</v>
      </c>
      <c r="AY12" s="49">
        <f t="shared" si="39"/>
        <v>0.0221674712732029</v>
      </c>
      <c r="AZ12" s="49">
        <f t="shared" si="39"/>
        <v>0.0235496462620719</v>
      </c>
      <c r="BA12" s="49">
        <f t="shared" si="39"/>
        <v>0.0246724040233004</v>
      </c>
      <c r="BB12" s="49">
        <f t="shared" si="39"/>
        <v>0.0250895469253464</v>
      </c>
      <c r="BC12" s="49">
        <f t="shared" si="39"/>
        <v>0.0235579476133564</v>
      </c>
      <c r="BD12" s="49">
        <f t="shared" si="39"/>
        <v>0.0223272722854295</v>
      </c>
      <c r="BE12" s="49">
        <f t="shared" si="39"/>
        <v>0.0212294185780546</v>
      </c>
      <c r="BF12" s="49">
        <f t="shared" si="39"/>
        <v>0.0233441878177806</v>
      </c>
      <c r="BG12" s="49">
        <f t="shared" si="39"/>
        <v>0.0242614871347177</v>
      </c>
      <c r="BH12" s="49">
        <f t="shared" si="39"/>
        <v>0.0230266611311485</v>
      </c>
      <c r="BI12" s="49">
        <f t="shared" si="39"/>
        <v>0.023983391866687</v>
      </c>
      <c r="BJ12" s="49">
        <f t="shared" si="39"/>
        <v>0.0241535695680192</v>
      </c>
      <c r="BK12" s="49"/>
      <c r="BL12" s="49">
        <f t="shared" ref="BL12:BY12" si="40">AW12*LN(AW12)</f>
        <v>-0.0799625197194366</v>
      </c>
      <c r="BM12" s="49">
        <f t="shared" si="40"/>
        <v>-0.0873412639940251</v>
      </c>
      <c r="BN12" s="49">
        <f t="shared" si="40"/>
        <v>-0.0844387648348271</v>
      </c>
      <c r="BO12" s="49">
        <f t="shared" si="40"/>
        <v>-0.0882792514509928</v>
      </c>
      <c r="BP12" s="49">
        <f t="shared" si="40"/>
        <v>-0.0913389644421746</v>
      </c>
      <c r="BQ12" s="49">
        <f t="shared" si="40"/>
        <v>-0.0924626070586914</v>
      </c>
      <c r="BR12" s="49">
        <f t="shared" si="40"/>
        <v>-0.088302067451413</v>
      </c>
      <c r="BS12" s="49">
        <f t="shared" si="40"/>
        <v>-0.0848870919358561</v>
      </c>
      <c r="BT12" s="49">
        <f t="shared" si="40"/>
        <v>-0.0817835198483225</v>
      </c>
      <c r="BU12" s="49">
        <f t="shared" si="40"/>
        <v>-0.0877136203553005</v>
      </c>
      <c r="BV12" s="49">
        <f t="shared" si="40"/>
        <v>-0.090225197233039</v>
      </c>
      <c r="BW12" s="49">
        <f t="shared" si="40"/>
        <v>-0.0868359006194462</v>
      </c>
      <c r="BX12" s="49">
        <f t="shared" si="40"/>
        <v>-0.0894674937738707</v>
      </c>
      <c r="BY12" s="49">
        <f t="shared" si="40"/>
        <v>-0.0899315435588671</v>
      </c>
      <c r="BZ12" s="49">
        <f>SUM(BL12:BY12)</f>
        <v>-1.22296980627626</v>
      </c>
      <c r="CA12" s="49"/>
      <c r="CB12" s="49"/>
      <c r="CC12" s="50"/>
      <c r="CD12" s="49"/>
      <c r="CE12" s="49"/>
      <c r="CF12" s="49">
        <f t="shared" ref="CF12:CS12" si="41">AW12*$CD$14</f>
        <v>0.00410140442118815</v>
      </c>
      <c r="CG12" s="49">
        <f t="shared" si="41"/>
        <v>0.0046221715113255</v>
      </c>
      <c r="CH12" s="49">
        <f t="shared" si="41"/>
        <v>0.00441469128969935</v>
      </c>
      <c r="CI12" s="49">
        <f t="shared" si="41"/>
        <v>0.00468995389448623</v>
      </c>
      <c r="CJ12" s="49">
        <f t="shared" si="41"/>
        <v>0.00491355309747378</v>
      </c>
      <c r="CK12" s="49">
        <f t="shared" si="41"/>
        <v>0.00499662784756712</v>
      </c>
      <c r="CL12" s="49">
        <f t="shared" si="41"/>
        <v>0.00469160712334381</v>
      </c>
      <c r="CM12" s="49">
        <f t="shared" si="41"/>
        <v>0.00444651594520774</v>
      </c>
      <c r="CN12" s="49">
        <f t="shared" si="41"/>
        <v>0.00422787642879293</v>
      </c>
      <c r="CO12" s="49">
        <f t="shared" si="41"/>
        <v>0.00464903648026115</v>
      </c>
      <c r="CP12" s="49">
        <f t="shared" si="41"/>
        <v>0.00483171826902362</v>
      </c>
      <c r="CQ12" s="49">
        <f t="shared" si="41"/>
        <v>0.00458580047645876</v>
      </c>
      <c r="CR12" s="49">
        <f t="shared" si="41"/>
        <v>0.00477633510229473</v>
      </c>
      <c r="CS12" s="49">
        <f t="shared" si="41"/>
        <v>0.0048102262938751</v>
      </c>
      <c r="CT12" s="58">
        <v>2020</v>
      </c>
    </row>
    <row r="13" ht="22.5" customHeight="1" spans="1:98">
      <c r="A13" s="42" t="s">
        <v>274</v>
      </c>
      <c r="B13" s="40">
        <v>12.347</v>
      </c>
      <c r="C13" s="40">
        <v>5.617</v>
      </c>
      <c r="D13" s="40">
        <v>6.84</v>
      </c>
      <c r="E13" s="40">
        <v>5.384</v>
      </c>
      <c r="F13" s="40">
        <v>2.904</v>
      </c>
      <c r="G13" s="40">
        <v>1.759</v>
      </c>
      <c r="H13" s="40">
        <v>6.635</v>
      </c>
      <c r="I13" s="40">
        <v>8.66</v>
      </c>
      <c r="J13" s="40">
        <v>11.943</v>
      </c>
      <c r="K13" s="40">
        <v>5.983</v>
      </c>
      <c r="L13" s="40">
        <v>3.787</v>
      </c>
      <c r="M13" s="40">
        <v>6.39</v>
      </c>
      <c r="N13" s="40">
        <v>3.458</v>
      </c>
      <c r="O13" s="40">
        <v>3.074</v>
      </c>
      <c r="Q13" s="50"/>
      <c r="R13" s="49">
        <f>(MAX($B$10:$O$13)-B13)/(MAX($B$10:$O$13)-MIN($B$10:$O$13))</f>
        <v>0</v>
      </c>
      <c r="S13" s="49">
        <f>(MAX($B$10:$O$13)-C13)/(MAX($B$10:$O$13)-MIN($B$10:$O$13))</f>
        <v>0.487787200115967</v>
      </c>
      <c r="T13" s="49">
        <f>(MAX($B$10:$O$13)-D13)/(MAX($B$10:$O$13)-MIN($B$10:$O$13))</f>
        <v>0.399144741610495</v>
      </c>
      <c r="U13" s="49">
        <f>(MAX($B$10:$O$13)-E13)/(MAX($B$10:$O$13)-MIN($B$10:$O$13))</f>
        <v>0.504674929332464</v>
      </c>
      <c r="V13" s="49">
        <f>(MAX($B$10:$O$13)-F13)/(MAX($B$10:$O$13)-MIN($B$10:$O$13))</f>
        <v>0.684424150177575</v>
      </c>
      <c r="W13" s="49">
        <f>(MAX($B$10:$O$13)-G13)/(MAX($B$10:$O$13)-MIN($B$10:$O$13))</f>
        <v>0.76741320576937</v>
      </c>
      <c r="X13" s="49">
        <f>(MAX($B$10:$O$13)-H13)/(MAX($B$10:$O$13)-MIN($B$10:$O$13))</f>
        <v>0.41400304414003</v>
      </c>
      <c r="Y13" s="49">
        <f>(MAX($B$10:$O$13)-I13)/(MAX($B$10:$O$13)-MIN($B$10:$O$13))</f>
        <v>0.267232006958034</v>
      </c>
      <c r="Z13" s="49">
        <f>(MAX($B$10:$O$13)-J13)/(MAX($B$10:$O$13)-MIN($B$10:$O$13))</f>
        <v>0.0292817279118649</v>
      </c>
      <c r="AA13" s="49">
        <f>(MAX($B$10:$O$13)-K13)/(MAX($B$10:$O$13)-MIN($B$10:$O$13))</f>
        <v>0.461259694136406</v>
      </c>
      <c r="AB13" s="49">
        <f>(MAX($B$10:$O$13)-L13)/(MAX($B$10:$O$13)-MIN($B$10:$O$13))</f>
        <v>0.620424730013771</v>
      </c>
      <c r="AC13" s="49">
        <f>(MAX($B$10:$O$13)-M13)/(MAX($B$10:$O$13)-MIN($B$10:$O$13))</f>
        <v>0.431760527650939</v>
      </c>
      <c r="AD13" s="49">
        <f>(MAX($B$10:$O$13)-N13)/(MAX($B$10:$O$13)-MIN($B$10:$O$13))</f>
        <v>0.644270493585562</v>
      </c>
      <c r="AE13" s="49">
        <f>(MAX($B$10:$O$13)-O13)/(MAX($B$10:$O$13)-MIN($B$10:$O$13))</f>
        <v>0.672102631006741</v>
      </c>
      <c r="AF13" s="50"/>
      <c r="AG13" s="49">
        <f t="shared" ref="AG13:AT13" si="42">R13+0.0001</f>
        <v>0.0001</v>
      </c>
      <c r="AH13" s="49">
        <f t="shared" si="42"/>
        <v>0.487887200115967</v>
      </c>
      <c r="AI13" s="49">
        <f t="shared" si="42"/>
        <v>0.399244741610495</v>
      </c>
      <c r="AJ13" s="49">
        <f t="shared" si="42"/>
        <v>0.504774929332464</v>
      </c>
      <c r="AK13" s="49">
        <f t="shared" si="42"/>
        <v>0.684524150177575</v>
      </c>
      <c r="AL13" s="49">
        <f t="shared" si="42"/>
        <v>0.76751320576937</v>
      </c>
      <c r="AM13" s="49">
        <f t="shared" si="42"/>
        <v>0.41410304414003</v>
      </c>
      <c r="AN13" s="49">
        <f t="shared" si="42"/>
        <v>0.267332006958034</v>
      </c>
      <c r="AO13" s="49">
        <f t="shared" si="42"/>
        <v>0.0293817279118649</v>
      </c>
      <c r="AP13" s="49">
        <f t="shared" si="42"/>
        <v>0.461359694136406</v>
      </c>
      <c r="AQ13" s="49">
        <f t="shared" si="42"/>
        <v>0.620524730013771</v>
      </c>
      <c r="AR13" s="49">
        <f t="shared" si="42"/>
        <v>0.431860527650939</v>
      </c>
      <c r="AS13" s="49">
        <f t="shared" si="42"/>
        <v>0.644370493585562</v>
      </c>
      <c r="AT13" s="49">
        <f t="shared" si="42"/>
        <v>0.672202631006741</v>
      </c>
      <c r="AU13" s="49">
        <f>SUM(AG13:AT13)</f>
        <v>6.38517908240922</v>
      </c>
      <c r="AV13" s="50"/>
      <c r="AW13" s="49">
        <f t="shared" ref="AW13:BJ13" si="43">AG13/$AU$14</f>
        <v>2.86334359180566e-6</v>
      </c>
      <c r="AX13" s="49">
        <f t="shared" si="43"/>
        <v>0.0139698868797606</v>
      </c>
      <c r="AY13" s="49">
        <f t="shared" si="43"/>
        <v>0.0114317487245252</v>
      </c>
      <c r="AZ13" s="49">
        <f t="shared" si="43"/>
        <v>0.0144534405920827</v>
      </c>
      <c r="BA13" s="49">
        <f t="shared" si="43"/>
        <v>0.0196002783884718</v>
      </c>
      <c r="BB13" s="49">
        <f t="shared" si="43"/>
        <v>0.0219765401936595</v>
      </c>
      <c r="BC13" s="49">
        <f t="shared" si="43"/>
        <v>0.0118571929778557</v>
      </c>
      <c r="BD13" s="49">
        <f t="shared" si="43"/>
        <v>0.00765463389007834</v>
      </c>
      <c r="BE13" s="49">
        <f t="shared" si="43"/>
        <v>0.000841299823326159</v>
      </c>
      <c r="BF13" s="49">
        <f t="shared" si="43"/>
        <v>0.013210313237229</v>
      </c>
      <c r="BG13" s="49">
        <f t="shared" si="43"/>
        <v>0.0177677550924187</v>
      </c>
      <c r="BH13" s="49">
        <f t="shared" si="43"/>
        <v>0.0123656507440313</v>
      </c>
      <c r="BI13" s="49">
        <f t="shared" si="43"/>
        <v>0.0184505412355687</v>
      </c>
      <c r="BJ13" s="49">
        <f t="shared" si="43"/>
        <v>0.0192474709588806</v>
      </c>
      <c r="BK13" s="49"/>
      <c r="BL13" s="49">
        <f t="shared" ref="BL13:BY13" si="44">AW13*LN(AW13)</f>
        <v>-3.65463447125566e-5</v>
      </c>
      <c r="BM13" s="49">
        <f t="shared" si="44"/>
        <v>-0.0596633081878012</v>
      </c>
      <c r="BN13" s="49">
        <f t="shared" si="44"/>
        <v>-0.0511154733349931</v>
      </c>
      <c r="BO13" s="49">
        <f t="shared" si="44"/>
        <v>-0.061236666487328</v>
      </c>
      <c r="BP13" s="49">
        <f t="shared" si="44"/>
        <v>-0.077072440265673</v>
      </c>
      <c r="BQ13" s="49">
        <f t="shared" si="44"/>
        <v>-0.0839015901136306</v>
      </c>
      <c r="BR13" s="49">
        <f t="shared" si="44"/>
        <v>-0.0525845235957614</v>
      </c>
      <c r="BS13" s="49">
        <f t="shared" si="44"/>
        <v>-0.0372967755613313</v>
      </c>
      <c r="BT13" s="49">
        <f t="shared" si="44"/>
        <v>-0.00595687594110243</v>
      </c>
      <c r="BU13" s="49">
        <f t="shared" si="44"/>
        <v>-0.0571578211975153</v>
      </c>
      <c r="BV13" s="49">
        <f t="shared" si="44"/>
        <v>-0.0716106266674923</v>
      </c>
      <c r="BW13" s="49">
        <f t="shared" si="44"/>
        <v>-0.0543202355818635</v>
      </c>
      <c r="BX13" s="49">
        <f t="shared" si="44"/>
        <v>-0.0736667670045711</v>
      </c>
      <c r="BY13" s="49">
        <f t="shared" si="44"/>
        <v>-0.0760347397462019</v>
      </c>
      <c r="BZ13" s="49">
        <f>SUM(BL13:BY13)</f>
        <v>-0.761654390029978</v>
      </c>
      <c r="CA13" s="49"/>
      <c r="CB13" s="49"/>
      <c r="CC13" s="50"/>
      <c r="CD13" s="49"/>
      <c r="CE13" s="49"/>
      <c r="CF13" s="49">
        <f t="shared" ref="CF13:CS13" si="45">AW13*$CD$14</f>
        <v>5.702399637004e-7</v>
      </c>
      <c r="CG13" s="49">
        <f t="shared" si="45"/>
        <v>0.00278212779284019</v>
      </c>
      <c r="CH13" s="49">
        <f t="shared" si="45"/>
        <v>0.00227665306963544</v>
      </c>
      <c r="CI13" s="49">
        <f t="shared" si="45"/>
        <v>0.00287842837379416</v>
      </c>
      <c r="CJ13" s="49">
        <f t="shared" si="45"/>
        <v>0.00390343026549307</v>
      </c>
      <c r="CK13" s="49">
        <f t="shared" si="45"/>
        <v>0.00437666702597503</v>
      </c>
      <c r="CL13" s="49">
        <f t="shared" si="45"/>
        <v>0.00236138104858636</v>
      </c>
      <c r="CM13" s="49">
        <f t="shared" si="45"/>
        <v>0.00152443393943705</v>
      </c>
      <c r="CN13" s="49">
        <f t="shared" si="45"/>
        <v>0.000167546354579169</v>
      </c>
      <c r="CO13" s="49">
        <f t="shared" si="45"/>
        <v>0.00263085735237172</v>
      </c>
      <c r="CP13" s="49">
        <f t="shared" si="45"/>
        <v>0.00353847999518253</v>
      </c>
      <c r="CQ13" s="49">
        <f t="shared" si="45"/>
        <v>0.00246264131611307</v>
      </c>
      <c r="CR13" s="49">
        <f t="shared" si="45"/>
        <v>0.0036744580687184</v>
      </c>
      <c r="CS13" s="49">
        <f t="shared" si="45"/>
        <v>0.00383316803904597</v>
      </c>
      <c r="CT13" s="58">
        <v>2020</v>
      </c>
    </row>
    <row r="14" ht="22.5" customHeight="1" spans="17:98">
      <c r="Q14" s="50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>
        <f>SUM(AU10:AU13)</f>
        <v>34.924205493948</v>
      </c>
      <c r="AV14" s="50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>
        <f>SUM(BZ10:BZ13)</f>
        <v>-3.93475916178433</v>
      </c>
      <c r="CA14" s="49">
        <f>-1/(LN(560))</f>
        <v>-0.158029391597474</v>
      </c>
      <c r="CB14" s="49">
        <f>BZ14*CA14</f>
        <v>0.621807596419365</v>
      </c>
      <c r="CC14" s="50">
        <f>1-CB14</f>
        <v>0.378192403580635</v>
      </c>
      <c r="CD14" s="49">
        <f>CC14/(CC9+CC14+CC19+CC24+CC30)</f>
        <v>0.199151776731342</v>
      </c>
      <c r="CE14" s="49" t="s">
        <v>54</v>
      </c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</row>
    <row r="15" ht="22.5" customHeight="1" spans="1:98">
      <c r="A15" s="42" t="s">
        <v>275</v>
      </c>
      <c r="B15" s="40">
        <v>15.602</v>
      </c>
      <c r="C15" s="40">
        <v>14.224</v>
      </c>
      <c r="D15" s="40">
        <v>12.626</v>
      </c>
      <c r="E15" s="40">
        <v>15.186</v>
      </c>
      <c r="F15" s="40">
        <v>15.988</v>
      </c>
      <c r="G15" s="40">
        <v>17.369</v>
      </c>
      <c r="H15" s="40">
        <v>15.878</v>
      </c>
      <c r="I15" s="40">
        <v>15.286</v>
      </c>
      <c r="J15" s="40">
        <v>16.114</v>
      </c>
      <c r="K15" s="40">
        <v>14.145</v>
      </c>
      <c r="L15" s="40">
        <v>15.218</v>
      </c>
      <c r="M15" s="40">
        <v>14.729</v>
      </c>
      <c r="N15" s="40">
        <v>12.836</v>
      </c>
      <c r="O15" s="40">
        <v>12.19</v>
      </c>
      <c r="Q15" s="50"/>
      <c r="R15" s="49">
        <f>(B15-MIN($B$15:$O$18)/(MAX($B$15:$O$18)-MIN($B$15:$O$18)))</f>
        <v>15.4720857466429</v>
      </c>
      <c r="S15" s="49">
        <f>(C15-MIN($B$15:$O$18)/(MAX($B$15:$O$18)-MIN($B$15:$O$18)))</f>
        <v>14.0940857466429</v>
      </c>
      <c r="T15" s="49">
        <f>(D15-MIN($B$15:$O$18)/(MAX($B$15:$O$18)-MIN($B$15:$O$18)))</f>
        <v>12.4960857466429</v>
      </c>
      <c r="U15" s="49">
        <f>(E15-MIN($B$15:$O$18)/(MAX($B$15:$O$18)-MIN($B$15:$O$18)))</f>
        <v>15.0560857466429</v>
      </c>
      <c r="V15" s="49">
        <f>(F15-MIN($B$15:$O$18)/(MAX($B$15:$O$18)-MIN($B$15:$O$18)))</f>
        <v>15.8580857466429</v>
      </c>
      <c r="W15" s="49">
        <f>(G15-MIN($B$15:$O$18)/(MAX($B$15:$O$18)-MIN($B$15:$O$18)))</f>
        <v>17.2390857466429</v>
      </c>
      <c r="X15" s="49">
        <f>(H15-MIN($B$15:$O$18)/(MAX($B$15:$O$18)-MIN($B$15:$O$18)))</f>
        <v>15.7480857466429</v>
      </c>
      <c r="Y15" s="49">
        <f>(I15-MIN($B$15:$O$18)/(MAX($B$15:$O$18)-MIN($B$15:$O$18)))</f>
        <v>15.1560857466429</v>
      </c>
      <c r="Z15" s="49">
        <f>(J15-MIN($B$15:$O$18)/(MAX($B$15:$O$18)-MIN($B$15:$O$18)))</f>
        <v>15.9840857466429</v>
      </c>
      <c r="AA15" s="49">
        <f>(K15-MIN($B$15:$O$18)/(MAX($B$15:$O$18)-MIN($B$15:$O$18)))</f>
        <v>14.0150857466429</v>
      </c>
      <c r="AB15" s="49">
        <f>(L15-MIN($B$15:$O$18)/(MAX($B$15:$O$18)-MIN($B$15:$O$18)))</f>
        <v>15.0880857466429</v>
      </c>
      <c r="AC15" s="49">
        <f>(M15-MIN($B$15:$O$18)/(MAX($B$15:$O$18)-MIN($B$15:$O$18)))</f>
        <v>14.5990857466429</v>
      </c>
      <c r="AD15" s="49">
        <f>(N15-MIN($B$15:$O$18)/(MAX($B$15:$O$18)-MIN($B$15:$O$18)))</f>
        <v>12.7060857466429</v>
      </c>
      <c r="AE15" s="49">
        <f>(O15-MIN($B$15:$O$18)/(MAX($B$15:$O$18)-MIN($B$15:$O$18)))</f>
        <v>12.0600857466429</v>
      </c>
      <c r="AF15" s="50"/>
      <c r="AG15" s="49">
        <f t="shared" ref="AG15:AT15" si="46">R15+0.0001</f>
        <v>15.4721857466429</v>
      </c>
      <c r="AH15" s="49">
        <f t="shared" si="46"/>
        <v>14.0941857466429</v>
      </c>
      <c r="AI15" s="49">
        <f t="shared" si="46"/>
        <v>12.4961857466429</v>
      </c>
      <c r="AJ15" s="49">
        <f t="shared" si="46"/>
        <v>15.0561857466429</v>
      </c>
      <c r="AK15" s="49">
        <f t="shared" si="46"/>
        <v>15.8581857466429</v>
      </c>
      <c r="AL15" s="49">
        <f t="shared" si="46"/>
        <v>17.2391857466429</v>
      </c>
      <c r="AM15" s="49">
        <f t="shared" si="46"/>
        <v>15.7481857466429</v>
      </c>
      <c r="AN15" s="49">
        <f t="shared" si="46"/>
        <v>15.1561857466429</v>
      </c>
      <c r="AO15" s="49">
        <f t="shared" si="46"/>
        <v>15.9841857466429</v>
      </c>
      <c r="AP15" s="49">
        <f t="shared" si="46"/>
        <v>14.0151857466429</v>
      </c>
      <c r="AQ15" s="49">
        <f t="shared" si="46"/>
        <v>15.0881857466429</v>
      </c>
      <c r="AR15" s="49">
        <f t="shared" si="46"/>
        <v>14.5991857466429</v>
      </c>
      <c r="AS15" s="49">
        <f t="shared" si="46"/>
        <v>12.7061857466429</v>
      </c>
      <c r="AT15" s="49">
        <f t="shared" si="46"/>
        <v>12.0601857466429</v>
      </c>
      <c r="AU15" s="49">
        <f>SUM(AG15:AT15)</f>
        <v>205.573600453001</v>
      </c>
      <c r="AV15" s="50"/>
      <c r="AW15" s="49">
        <f t="shared" ref="AW15:BJ15" si="47">AG15/$AU$19</f>
        <v>0.0106002815066053</v>
      </c>
      <c r="AX15" s="49">
        <f t="shared" si="47"/>
        <v>0.00965618814091702</v>
      </c>
      <c r="AY15" s="49">
        <f t="shared" si="47"/>
        <v>0.00856136869362396</v>
      </c>
      <c r="AZ15" s="49">
        <f t="shared" si="47"/>
        <v>0.0103152721886617</v>
      </c>
      <c r="BA15" s="49">
        <f t="shared" si="47"/>
        <v>0.0108647372679664</v>
      </c>
      <c r="BB15" s="49">
        <f t="shared" si="47"/>
        <v>0.0118108859893129</v>
      </c>
      <c r="BC15" s="49">
        <f t="shared" si="47"/>
        <v>0.010789374227164</v>
      </c>
      <c r="BD15" s="49">
        <f t="shared" si="47"/>
        <v>0.0103837840439366</v>
      </c>
      <c r="BE15" s="49">
        <f t="shared" si="47"/>
        <v>0.0109510622056128</v>
      </c>
      <c r="BF15" s="49">
        <f t="shared" si="47"/>
        <v>0.00960206377524984</v>
      </c>
      <c r="BG15" s="49">
        <f t="shared" si="47"/>
        <v>0.0103371959823496</v>
      </c>
      <c r="BH15" s="49">
        <f t="shared" si="47"/>
        <v>0.0100021730100553</v>
      </c>
      <c r="BI15" s="49">
        <f t="shared" si="47"/>
        <v>0.00870524358970127</v>
      </c>
      <c r="BJ15" s="49">
        <f t="shared" si="47"/>
        <v>0.00826265700462535</v>
      </c>
      <c r="BK15" s="49"/>
      <c r="BL15" s="49">
        <f t="shared" ref="BL15:BY15" si="48">AW15*LN(AW15)</f>
        <v>-0.0481981520177596</v>
      </c>
      <c r="BM15" s="49">
        <f t="shared" si="48"/>
        <v>-0.0448062223425041</v>
      </c>
      <c r="BN15" s="49">
        <f t="shared" si="48"/>
        <v>-0.0407563546355966</v>
      </c>
      <c r="BO15" s="49">
        <f t="shared" si="48"/>
        <v>-0.0471833933474968</v>
      </c>
      <c r="BP15" s="49">
        <f t="shared" si="48"/>
        <v>-0.0491328717479773</v>
      </c>
      <c r="BQ15" s="49">
        <f t="shared" si="48"/>
        <v>-0.0524253768564869</v>
      </c>
      <c r="BR15" s="49">
        <f t="shared" si="48"/>
        <v>-0.0488671635866169</v>
      </c>
      <c r="BS15" s="49">
        <f t="shared" si="48"/>
        <v>-0.0474280365887557</v>
      </c>
      <c r="BT15" s="49">
        <f t="shared" si="48"/>
        <v>-0.0494365862394746</v>
      </c>
      <c r="BU15" s="49">
        <f t="shared" si="48"/>
        <v>-0.0446090492194876</v>
      </c>
      <c r="BV15" s="49">
        <f t="shared" si="48"/>
        <v>-0.04726172854902</v>
      </c>
      <c r="BW15" s="49">
        <f t="shared" si="48"/>
        <v>-0.0460595356948647</v>
      </c>
      <c r="BX15" s="49">
        <f t="shared" si="48"/>
        <v>-0.0412961932904301</v>
      </c>
      <c r="BY15" s="49">
        <f t="shared" si="48"/>
        <v>-0.0396277779522821</v>
      </c>
      <c r="BZ15" s="49">
        <f>SUM(BL15:BY15)</f>
        <v>-0.647088442068753</v>
      </c>
      <c r="CA15" s="49"/>
      <c r="CB15" s="49"/>
      <c r="CC15" s="50"/>
      <c r="CD15" s="49"/>
      <c r="CE15" s="49"/>
      <c r="CF15" s="49">
        <f t="shared" ref="CF15:CS15" si="49">AW15*$CD$19</f>
        <v>0.00226261253571296</v>
      </c>
      <c r="CG15" s="49">
        <f t="shared" si="49"/>
        <v>0.00206109737002999</v>
      </c>
      <c r="CH15" s="49">
        <f t="shared" si="49"/>
        <v>0.00182740997179967</v>
      </c>
      <c r="CI15" s="49">
        <f t="shared" si="49"/>
        <v>0.00220177776871433</v>
      </c>
      <c r="CJ15" s="49">
        <f t="shared" si="49"/>
        <v>0.0023190601800915</v>
      </c>
      <c r="CK15" s="49">
        <f t="shared" si="49"/>
        <v>0.00252101405803648</v>
      </c>
      <c r="CL15" s="49">
        <f t="shared" si="49"/>
        <v>0.00230297406381783</v>
      </c>
      <c r="CM15" s="49">
        <f t="shared" si="49"/>
        <v>0.00221640151078131</v>
      </c>
      <c r="CN15" s="49">
        <f t="shared" si="49"/>
        <v>0.0023374860950959</v>
      </c>
      <c r="CO15" s="49">
        <f t="shared" si="49"/>
        <v>0.00204954461379708</v>
      </c>
      <c r="CP15" s="49">
        <f t="shared" si="49"/>
        <v>0.00220645736617576</v>
      </c>
      <c r="CQ15" s="49">
        <f t="shared" si="49"/>
        <v>0.00213494726746824</v>
      </c>
      <c r="CR15" s="49">
        <f t="shared" si="49"/>
        <v>0.00185811983014032</v>
      </c>
      <c r="CS15" s="49">
        <f t="shared" si="49"/>
        <v>0.00176365045638764</v>
      </c>
      <c r="CT15" s="58">
        <v>2020</v>
      </c>
    </row>
    <row r="16" ht="22.5" customHeight="1" spans="1:98">
      <c r="A16" s="42" t="s">
        <v>276</v>
      </c>
      <c r="B16" s="40">
        <v>18.04</v>
      </c>
      <c r="C16" s="40">
        <v>12.86</v>
      </c>
      <c r="D16" s="40">
        <v>14.1</v>
      </c>
      <c r="E16" s="40">
        <v>18.28</v>
      </c>
      <c r="F16" s="40">
        <v>23.29</v>
      </c>
      <c r="G16" s="40">
        <v>55.89</v>
      </c>
      <c r="H16" s="40">
        <v>27.11</v>
      </c>
      <c r="I16" s="40">
        <v>18.11</v>
      </c>
      <c r="J16" s="40">
        <v>21.26</v>
      </c>
      <c r="K16" s="40">
        <v>13.64</v>
      </c>
      <c r="L16" s="40">
        <v>17.32</v>
      </c>
      <c r="M16" s="40">
        <v>20.54</v>
      </c>
      <c r="N16" s="40">
        <v>11.25</v>
      </c>
      <c r="O16" s="40">
        <v>13.36</v>
      </c>
      <c r="Q16" s="50"/>
      <c r="R16" s="49">
        <f>(B16-MIN($B$15:$O$18)/(MAX($B$15:$O$18)-MIN($B$15:$O$18)))</f>
        <v>17.9100857466429</v>
      </c>
      <c r="S16" s="49">
        <f>(C16-MIN($B$15:$O$18)/(MAX($B$15:$O$18)-MIN($B$15:$O$18)))</f>
        <v>12.7300857466429</v>
      </c>
      <c r="T16" s="49">
        <f>(D16-MIN($B$15:$O$18)/(MAX($B$15:$O$18)-MIN($B$15:$O$18)))</f>
        <v>13.9700857466429</v>
      </c>
      <c r="U16" s="49">
        <f>(E16-MIN($B$15:$O$18)/(MAX($B$15:$O$18)-MIN($B$15:$O$18)))</f>
        <v>18.1500857466429</v>
      </c>
      <c r="V16" s="49">
        <f>(F16-MIN($B$15:$O$18)/(MAX($B$15:$O$18)-MIN($B$15:$O$18)))</f>
        <v>23.1600857466429</v>
      </c>
      <c r="W16" s="49">
        <f>(G16-MIN($B$15:$O$18)/(MAX($B$15:$O$18)-MIN($B$15:$O$18)))</f>
        <v>55.7600857466429</v>
      </c>
      <c r="X16" s="49">
        <f>(H16-MIN($B$15:$O$18)/(MAX($B$15:$O$18)-MIN($B$15:$O$18)))</f>
        <v>26.9800857466429</v>
      </c>
      <c r="Y16" s="49">
        <f>(I16-MIN($B$15:$O$18)/(MAX($B$15:$O$18)-MIN($B$15:$O$18)))</f>
        <v>17.9800857466429</v>
      </c>
      <c r="Z16" s="49">
        <f>(J16-MIN($B$15:$O$18)/(MAX($B$15:$O$18)-MIN($B$15:$O$18)))</f>
        <v>21.1300857466429</v>
      </c>
      <c r="AA16" s="49">
        <f>(K16-MIN($B$15:$O$18)/(MAX($B$15:$O$18)-MIN($B$15:$O$18)))</f>
        <v>13.5100857466429</v>
      </c>
      <c r="AB16" s="49">
        <f>(L16-MIN($B$15:$O$18)/(MAX($B$15:$O$18)-MIN($B$15:$O$18)))</f>
        <v>17.1900857466429</v>
      </c>
      <c r="AC16" s="49">
        <f>(M16-MIN($B$15:$O$18)/(MAX($B$15:$O$18)-MIN($B$15:$O$18)))</f>
        <v>20.4100857466429</v>
      </c>
      <c r="AD16" s="49">
        <f>(N16-MIN($B$15:$O$18)/(MAX($B$15:$O$18)-MIN($B$15:$O$18)))</f>
        <v>11.1200857466429</v>
      </c>
      <c r="AE16" s="49">
        <f>(O16-MIN($B$15:$O$18)/(MAX($B$15:$O$18)-MIN($B$15:$O$18)))</f>
        <v>13.2300857466429</v>
      </c>
      <c r="AF16" s="50"/>
      <c r="AG16" s="49">
        <f t="shared" ref="AG16:AT16" si="50">R16+0.0001</f>
        <v>17.9101857466429</v>
      </c>
      <c r="AH16" s="49">
        <f t="shared" si="50"/>
        <v>12.7301857466429</v>
      </c>
      <c r="AI16" s="49">
        <f t="shared" si="50"/>
        <v>13.9701857466429</v>
      </c>
      <c r="AJ16" s="49">
        <f t="shared" si="50"/>
        <v>18.1501857466429</v>
      </c>
      <c r="AK16" s="49">
        <f t="shared" si="50"/>
        <v>23.1601857466429</v>
      </c>
      <c r="AL16" s="49">
        <f t="shared" si="50"/>
        <v>55.7601857466429</v>
      </c>
      <c r="AM16" s="49">
        <f t="shared" si="50"/>
        <v>26.9801857466429</v>
      </c>
      <c r="AN16" s="49">
        <f t="shared" si="50"/>
        <v>17.9801857466429</v>
      </c>
      <c r="AO16" s="49">
        <f t="shared" si="50"/>
        <v>21.1301857466429</v>
      </c>
      <c r="AP16" s="49">
        <f t="shared" si="50"/>
        <v>13.5101857466429</v>
      </c>
      <c r="AQ16" s="49">
        <f t="shared" si="50"/>
        <v>17.1901857466429</v>
      </c>
      <c r="AR16" s="49">
        <f t="shared" si="50"/>
        <v>20.4101857466429</v>
      </c>
      <c r="AS16" s="49">
        <f t="shared" si="50"/>
        <v>11.1201857466429</v>
      </c>
      <c r="AT16" s="49">
        <f t="shared" si="50"/>
        <v>13.2301857466429</v>
      </c>
      <c r="AU16" s="49">
        <f>SUM(AG16:AT16)</f>
        <v>283.232600453001</v>
      </c>
      <c r="AV16" s="50"/>
      <c r="AW16" s="49">
        <f t="shared" ref="AW16:BJ16" si="51">AG16/$AU$19</f>
        <v>0.0122706005382076</v>
      </c>
      <c r="AX16" s="49">
        <f t="shared" si="51"/>
        <v>0.00872168643496725</v>
      </c>
      <c r="AY16" s="49">
        <f t="shared" si="51"/>
        <v>0.00957123344037613</v>
      </c>
      <c r="AZ16" s="49">
        <f t="shared" si="51"/>
        <v>0.0124350289908674</v>
      </c>
      <c r="BA16" s="49">
        <f t="shared" si="51"/>
        <v>0.0158674729401404</v>
      </c>
      <c r="BB16" s="49">
        <f t="shared" si="51"/>
        <v>0.0382023377597611</v>
      </c>
      <c r="BC16" s="49">
        <f t="shared" si="51"/>
        <v>0.0184846258116419</v>
      </c>
      <c r="BD16" s="49">
        <f t="shared" si="51"/>
        <v>0.0123185588369</v>
      </c>
      <c r="BE16" s="49">
        <f t="shared" si="51"/>
        <v>0.0144766822780597</v>
      </c>
      <c r="BF16" s="49">
        <f t="shared" si="51"/>
        <v>0.00925607890611155</v>
      </c>
      <c r="BG16" s="49">
        <f t="shared" si="51"/>
        <v>0.0117773151802282</v>
      </c>
      <c r="BH16" s="49">
        <f t="shared" si="51"/>
        <v>0.0139833969200803</v>
      </c>
      <c r="BI16" s="49">
        <f t="shared" si="51"/>
        <v>0.00761864556504119</v>
      </c>
      <c r="BJ16" s="49">
        <f t="shared" si="51"/>
        <v>0.0090642457113418</v>
      </c>
      <c r="BK16" s="49"/>
      <c r="BL16" s="49">
        <f t="shared" ref="BL16:BY16" si="52">AW16*LN(AW16)</f>
        <v>-0.0539973798829256</v>
      </c>
      <c r="BM16" s="49">
        <f t="shared" si="52"/>
        <v>-0.0413577369840594</v>
      </c>
      <c r="BN16" s="49">
        <f t="shared" si="52"/>
        <v>-0.04449659913858</v>
      </c>
      <c r="BO16" s="49">
        <f t="shared" si="52"/>
        <v>-0.05455543010747</v>
      </c>
      <c r="BP16" s="49">
        <f t="shared" si="52"/>
        <v>-0.0657466201233271</v>
      </c>
      <c r="BQ16" s="49">
        <f t="shared" si="52"/>
        <v>-0.124725229727472</v>
      </c>
      <c r="BR16" s="49">
        <f t="shared" si="52"/>
        <v>-0.073768739141967</v>
      </c>
      <c r="BS16" s="49">
        <f t="shared" si="52"/>
        <v>-0.054160370833299</v>
      </c>
      <c r="BT16" s="49">
        <f t="shared" si="52"/>
        <v>-0.0613118770294128</v>
      </c>
      <c r="BU16" s="49">
        <f t="shared" si="52"/>
        <v>-0.0433413558939249</v>
      </c>
      <c r="BV16" s="49">
        <f t="shared" si="52"/>
        <v>-0.0523098880307993</v>
      </c>
      <c r="BW16" s="49">
        <f t="shared" si="52"/>
        <v>-0.0597074909888748</v>
      </c>
      <c r="BX16" s="49">
        <f t="shared" si="52"/>
        <v>-0.0371573280525908</v>
      </c>
      <c r="BY16" s="49">
        <f t="shared" si="52"/>
        <v>-0.042632933236694</v>
      </c>
      <c r="BZ16" s="49">
        <f>SUM(BL16:BY16)</f>
        <v>-0.809268979171397</v>
      </c>
      <c r="CA16" s="49"/>
      <c r="CB16" s="49"/>
      <c r="CC16" s="50"/>
      <c r="CD16" s="49"/>
      <c r="CE16" s="49"/>
      <c r="CF16" s="49">
        <f t="shared" ref="CF16:CS16" si="53">AW16*$CD$19</f>
        <v>0.00261913936730591</v>
      </c>
      <c r="CG16" s="49">
        <f t="shared" si="53"/>
        <v>0.0018616295282364</v>
      </c>
      <c r="CH16" s="49">
        <f t="shared" si="53"/>
        <v>0.00204296392986694</v>
      </c>
      <c r="CI16" s="49">
        <f t="shared" si="53"/>
        <v>0.00265423634826666</v>
      </c>
      <c r="CJ16" s="49">
        <f t="shared" si="53"/>
        <v>0.00338688582582231</v>
      </c>
      <c r="CK16" s="49">
        <f t="shared" si="53"/>
        <v>0.00815422573965749</v>
      </c>
      <c r="CL16" s="49">
        <f t="shared" si="53"/>
        <v>0.00394551277278091</v>
      </c>
      <c r="CM16" s="49">
        <f t="shared" si="53"/>
        <v>0.0026293759867528</v>
      </c>
      <c r="CN16" s="49">
        <f t="shared" si="53"/>
        <v>0.00309002386186264</v>
      </c>
      <c r="CO16" s="49">
        <f t="shared" si="53"/>
        <v>0.00197569471635883</v>
      </c>
      <c r="CP16" s="49">
        <f t="shared" si="53"/>
        <v>0.00251384842442366</v>
      </c>
      <c r="CQ16" s="49">
        <f t="shared" si="53"/>
        <v>0.00298473291898039</v>
      </c>
      <c r="CR16" s="49">
        <f t="shared" si="53"/>
        <v>0.00162618728095803</v>
      </c>
      <c r="CS16" s="49">
        <f t="shared" si="53"/>
        <v>0.00193474823857129</v>
      </c>
      <c r="CT16" s="58">
        <v>2020</v>
      </c>
    </row>
    <row r="17" ht="22.5" customHeight="1" spans="1:98">
      <c r="A17" s="42" t="s">
        <v>277</v>
      </c>
      <c r="B17" s="40">
        <v>12.13</v>
      </c>
      <c r="C17" s="40">
        <v>15.17</v>
      </c>
      <c r="D17" s="40">
        <v>11.2</v>
      </c>
      <c r="E17" s="40">
        <v>9.82</v>
      </c>
      <c r="F17" s="40">
        <v>12.8</v>
      </c>
      <c r="G17" s="40">
        <v>11.71</v>
      </c>
      <c r="H17" s="40">
        <v>8.17</v>
      </c>
      <c r="I17" s="40">
        <v>8.48</v>
      </c>
      <c r="J17" s="40">
        <v>8.03</v>
      </c>
      <c r="K17" s="40">
        <v>13.95</v>
      </c>
      <c r="L17" s="40">
        <v>10.35</v>
      </c>
      <c r="M17" s="40">
        <v>10.94</v>
      </c>
      <c r="N17" s="40">
        <v>10.67</v>
      </c>
      <c r="O17" s="40">
        <v>12.22</v>
      </c>
      <c r="Q17" s="50"/>
      <c r="R17" s="49">
        <f>(B17-MIN($B$15:$O$18)/(MAX($B$15:$O$18)-MIN($B$15:$O$18)))</f>
        <v>12.0000857466429</v>
      </c>
      <c r="S17" s="49">
        <f>(C17-MIN($B$15:$O$18)/(MAX($B$15:$O$18)-MIN($B$15:$O$18)))</f>
        <v>15.0400857466429</v>
      </c>
      <c r="T17" s="49">
        <f>(D17-MIN($B$15:$O$18)/(MAX($B$15:$O$18)-MIN($B$15:$O$18)))</f>
        <v>11.0700857466429</v>
      </c>
      <c r="U17" s="49">
        <f>(E17-MIN($B$15:$O$18)/(MAX($B$15:$O$18)-MIN($B$15:$O$18)))</f>
        <v>9.69008574664294</v>
      </c>
      <c r="V17" s="49">
        <f>(F17-MIN($B$15:$O$18)/(MAX($B$15:$O$18)-MIN($B$15:$O$18)))</f>
        <v>12.6700857466429</v>
      </c>
      <c r="W17" s="49">
        <f>(G17-MIN($B$15:$O$18)/(MAX($B$15:$O$18)-MIN($B$15:$O$18)))</f>
        <v>11.5800857466429</v>
      </c>
      <c r="X17" s="49">
        <f>(H17-MIN($B$15:$O$18)/(MAX($B$15:$O$18)-MIN($B$15:$O$18)))</f>
        <v>8.04008574664294</v>
      </c>
      <c r="Y17" s="49">
        <f>(I17-MIN($B$15:$O$18)/(MAX($B$15:$O$18)-MIN($B$15:$O$18)))</f>
        <v>8.35008574664294</v>
      </c>
      <c r="Z17" s="49">
        <f>(J17-MIN($B$15:$O$18)/(MAX($B$15:$O$18)-MIN($B$15:$O$18)))</f>
        <v>7.90008574664294</v>
      </c>
      <c r="AA17" s="49">
        <f>(K17-MIN($B$15:$O$18)/(MAX($B$15:$O$18)-MIN($B$15:$O$18)))</f>
        <v>13.8200857466429</v>
      </c>
      <c r="AB17" s="49">
        <f>(L17-MIN($B$15:$O$18)/(MAX($B$15:$O$18)-MIN($B$15:$O$18)))</f>
        <v>10.2200857466429</v>
      </c>
      <c r="AC17" s="49">
        <f>(M17-MIN($B$15:$O$18)/(MAX($B$15:$O$18)-MIN($B$15:$O$18)))</f>
        <v>10.8100857466429</v>
      </c>
      <c r="AD17" s="49">
        <f>(N17-MIN($B$15:$O$18)/(MAX($B$15:$O$18)-MIN($B$15:$O$18)))</f>
        <v>10.5400857466429</v>
      </c>
      <c r="AE17" s="49">
        <f>(O17-MIN($B$15:$O$18)/(MAX($B$15:$O$18)-MIN($B$15:$O$18)))</f>
        <v>12.0900857466429</v>
      </c>
      <c r="AF17" s="50"/>
      <c r="AG17" s="49">
        <f t="shared" ref="AG17:AT17" si="54">R17+0.0001</f>
        <v>12.0001857466429</v>
      </c>
      <c r="AH17" s="49">
        <f t="shared" si="54"/>
        <v>15.0401857466429</v>
      </c>
      <c r="AI17" s="49">
        <f t="shared" si="54"/>
        <v>11.0701857466429</v>
      </c>
      <c r="AJ17" s="49">
        <f t="shared" si="54"/>
        <v>9.69018574664294</v>
      </c>
      <c r="AK17" s="49">
        <f t="shared" si="54"/>
        <v>12.6701857466429</v>
      </c>
      <c r="AL17" s="49">
        <f t="shared" si="54"/>
        <v>11.5801857466429</v>
      </c>
      <c r="AM17" s="49">
        <f t="shared" si="54"/>
        <v>8.04018574664294</v>
      </c>
      <c r="AN17" s="49">
        <f t="shared" si="54"/>
        <v>8.35018574664294</v>
      </c>
      <c r="AO17" s="49">
        <f t="shared" si="54"/>
        <v>7.90018574664294</v>
      </c>
      <c r="AP17" s="49">
        <f t="shared" si="54"/>
        <v>13.8201857466429</v>
      </c>
      <c r="AQ17" s="49">
        <f t="shared" si="54"/>
        <v>10.2201857466429</v>
      </c>
      <c r="AR17" s="49">
        <f t="shared" si="54"/>
        <v>10.8101857466429</v>
      </c>
      <c r="AS17" s="49">
        <f t="shared" si="54"/>
        <v>10.5401857466429</v>
      </c>
      <c r="AT17" s="49">
        <f t="shared" si="54"/>
        <v>12.0901857466429</v>
      </c>
      <c r="AU17" s="49">
        <f>SUM(AG17:AT17)</f>
        <v>153.822600453001</v>
      </c>
      <c r="AV17" s="50"/>
      <c r="AW17" s="49">
        <f t="shared" ref="AW17:BJ17" si="55">AG17/$AU$19</f>
        <v>0.0082215498914604</v>
      </c>
      <c r="AX17" s="49">
        <f t="shared" si="55"/>
        <v>0.0103043102918177</v>
      </c>
      <c r="AY17" s="49">
        <f t="shared" si="55"/>
        <v>0.00758438963740374</v>
      </c>
      <c r="AZ17" s="49">
        <f t="shared" si="55"/>
        <v>0.00663892603460998</v>
      </c>
      <c r="BA17" s="49">
        <f t="shared" si="55"/>
        <v>0.0086805793218023</v>
      </c>
      <c r="BB17" s="49">
        <f t="shared" si="55"/>
        <v>0.00793380009930578</v>
      </c>
      <c r="BC17" s="49">
        <f t="shared" si="55"/>
        <v>0.00550848042257396</v>
      </c>
      <c r="BD17" s="49">
        <f t="shared" si="55"/>
        <v>0.00572086717392618</v>
      </c>
      <c r="BE17" s="49">
        <f t="shared" si="55"/>
        <v>0.00541256382518909</v>
      </c>
      <c r="BF17" s="49">
        <f t="shared" si="55"/>
        <v>0.00946846565746377</v>
      </c>
      <c r="BG17" s="49">
        <f t="shared" si="55"/>
        <v>0.007002038867567</v>
      </c>
      <c r="BH17" s="49">
        <f t="shared" si="55"/>
        <v>0.00740625881368897</v>
      </c>
      <c r="BI17" s="49">
        <f t="shared" si="55"/>
        <v>0.00722127680444671</v>
      </c>
      <c r="BJ17" s="49">
        <f t="shared" si="55"/>
        <v>0.00828321056120782</v>
      </c>
      <c r="BK17" s="49"/>
      <c r="BL17" s="49">
        <f t="shared" ref="BL17:BY17" si="56">AW17*LN(AW17)</f>
        <v>-0.0394716325528649</v>
      </c>
      <c r="BM17" s="49">
        <f t="shared" si="56"/>
        <v>-0.0471442082793312</v>
      </c>
      <c r="BN17" s="49">
        <f t="shared" si="56"/>
        <v>-0.0370244353255555</v>
      </c>
      <c r="BO17" s="49">
        <f t="shared" si="56"/>
        <v>-0.0332929199400475</v>
      </c>
      <c r="BP17" s="49">
        <f t="shared" si="56"/>
        <v>-0.0412038194979066</v>
      </c>
      <c r="BQ17" s="49">
        <f t="shared" si="56"/>
        <v>-0.0383728012488519</v>
      </c>
      <c r="BR17" s="49">
        <f t="shared" si="56"/>
        <v>-0.0286521762695125</v>
      </c>
      <c r="BS17" s="49">
        <f t="shared" si="56"/>
        <v>-0.0295404692902712</v>
      </c>
      <c r="BT17" s="49">
        <f t="shared" si="56"/>
        <v>-0.0282483459357663</v>
      </c>
      <c r="BU17" s="49">
        <f t="shared" si="56"/>
        <v>-0.0441210464960821</v>
      </c>
      <c r="BV17" s="49">
        <f t="shared" si="56"/>
        <v>-0.0347409932901303</v>
      </c>
      <c r="BW17" s="49">
        <f t="shared" si="56"/>
        <v>-0.0363308830660391</v>
      </c>
      <c r="BX17" s="49">
        <f t="shared" si="56"/>
        <v>-0.0356061192324046</v>
      </c>
      <c r="BY17" s="49">
        <f t="shared" si="56"/>
        <v>-0.0397057738969684</v>
      </c>
      <c r="BZ17" s="49">
        <f>SUM(BL17:BY17)</f>
        <v>-0.513455624321732</v>
      </c>
      <c r="CA17" s="49"/>
      <c r="CB17" s="49"/>
      <c r="CC17" s="50"/>
      <c r="CD17" s="49"/>
      <c r="CE17" s="49"/>
      <c r="CF17" s="49">
        <f t="shared" ref="CF17:CS17" si="57">AW17*$CD$19</f>
        <v>0.00175487621114745</v>
      </c>
      <c r="CG17" s="49">
        <f t="shared" si="57"/>
        <v>0.00219943796998361</v>
      </c>
      <c r="CH17" s="49">
        <f t="shared" si="57"/>
        <v>0.00161887540992454</v>
      </c>
      <c r="CI17" s="49">
        <f t="shared" si="57"/>
        <v>0.00141706776940023</v>
      </c>
      <c r="CJ17" s="49">
        <f t="shared" si="57"/>
        <v>0.00185285528299621</v>
      </c>
      <c r="CK17" s="49">
        <f t="shared" si="57"/>
        <v>0.00169345649446614</v>
      </c>
      <c r="CL17" s="49">
        <f t="shared" si="57"/>
        <v>0.00117577602529508</v>
      </c>
      <c r="CM17" s="49">
        <f t="shared" si="57"/>
        <v>0.00122110962570271</v>
      </c>
      <c r="CN17" s="49">
        <f t="shared" si="57"/>
        <v>0.00115530278640131</v>
      </c>
      <c r="CO17" s="49">
        <f t="shared" si="57"/>
        <v>0.00202102831676647</v>
      </c>
      <c r="CP17" s="49">
        <f t="shared" si="57"/>
        <v>0.00149457360235522</v>
      </c>
      <c r="CQ17" s="49">
        <f t="shared" si="57"/>
        <v>0.0015808536805504</v>
      </c>
      <c r="CR17" s="49">
        <f t="shared" si="57"/>
        <v>0.00154136957696955</v>
      </c>
      <c r="CS17" s="49">
        <f t="shared" si="57"/>
        <v>0.00176803757900773</v>
      </c>
      <c r="CT17" s="58">
        <v>2020</v>
      </c>
    </row>
    <row r="18" ht="22.5" customHeight="1" spans="1:98">
      <c r="A18" s="42" t="s">
        <v>278</v>
      </c>
      <c r="B18" s="40">
        <v>60.79</v>
      </c>
      <c r="C18" s="40">
        <v>61.94</v>
      </c>
      <c r="D18" s="40">
        <v>64.19</v>
      </c>
      <c r="E18" s="40">
        <v>63.58</v>
      </c>
      <c r="F18" s="40">
        <v>60.99</v>
      </c>
      <c r="G18" s="40">
        <v>61.97</v>
      </c>
      <c r="H18" s="40">
        <v>56.2</v>
      </c>
      <c r="I18" s="40">
        <v>56.62</v>
      </c>
      <c r="J18" s="40">
        <v>54.84</v>
      </c>
      <c r="K18" s="40">
        <v>69.84</v>
      </c>
      <c r="L18" s="40">
        <v>59.8</v>
      </c>
      <c r="M18" s="40">
        <v>26.91</v>
      </c>
      <c r="N18" s="40">
        <v>59.07</v>
      </c>
      <c r="O18" s="40">
        <v>62.05</v>
      </c>
      <c r="Q18" s="50"/>
      <c r="R18" s="49">
        <f>(B18-MIN($B$15:$O$18)/(MAX($B$15:$O$18)-MIN($B$15:$O$18)))</f>
        <v>60.6600857466429</v>
      </c>
      <c r="S18" s="49">
        <f>(C18-MIN($B$15:$O$18)/(MAX($B$15:$O$18)-MIN($B$15:$O$18)))</f>
        <v>61.8100857466429</v>
      </c>
      <c r="T18" s="49">
        <f>(D18-MIN($B$15:$O$18)/(MAX($B$15:$O$18)-MIN($B$15:$O$18)))</f>
        <v>64.0600857466429</v>
      </c>
      <c r="U18" s="49">
        <f>(E18-MIN($B$15:$O$18)/(MAX($B$15:$O$18)-MIN($B$15:$O$18)))</f>
        <v>63.4500857466429</v>
      </c>
      <c r="V18" s="49">
        <f>(F18-MIN($B$15:$O$18)/(MAX($B$15:$O$18)-MIN($B$15:$O$18)))</f>
        <v>60.8600857466429</v>
      </c>
      <c r="W18" s="49">
        <f>(G18-MIN($B$15:$O$18)/(MAX($B$15:$O$18)-MIN($B$15:$O$18)))</f>
        <v>61.8400857466429</v>
      </c>
      <c r="X18" s="49">
        <f>(H18-MIN($B$15:$O$18)/(MAX($B$15:$O$18)-MIN($B$15:$O$18)))</f>
        <v>56.0700857466429</v>
      </c>
      <c r="Y18" s="49">
        <f>(I18-MIN($B$15:$O$18)/(MAX($B$15:$O$18)-MIN($B$15:$O$18)))</f>
        <v>56.4900857466429</v>
      </c>
      <c r="Z18" s="49">
        <f>(J18-MIN($B$15:$O$18)/(MAX($B$15:$O$18)-MIN($B$15:$O$18)))</f>
        <v>54.7100857466429</v>
      </c>
      <c r="AA18" s="49">
        <f>(K18-MIN($B$15:$O$18)/(MAX($B$15:$O$18)-MIN($B$15:$O$18)))</f>
        <v>69.7100857466429</v>
      </c>
      <c r="AB18" s="49">
        <f>(L18-MIN($B$15:$O$18)/(MAX($B$15:$O$18)-MIN($B$15:$O$18)))</f>
        <v>59.6700857466429</v>
      </c>
      <c r="AC18" s="49">
        <f>(M18-MIN($B$15:$O$18)/(MAX($B$15:$O$18)-MIN($B$15:$O$18)))</f>
        <v>26.7800857466429</v>
      </c>
      <c r="AD18" s="49">
        <f>(N18-MIN($B$15:$O$18)/(MAX($B$15:$O$18)-MIN($B$15:$O$18)))</f>
        <v>58.9400857466429</v>
      </c>
      <c r="AE18" s="49">
        <f>(O18-MIN($B$15:$O$18)/(MAX($B$15:$O$18)-MIN($B$15:$O$18)))</f>
        <v>61.9200857466429</v>
      </c>
      <c r="AF18" s="50"/>
      <c r="AG18" s="49">
        <f t="shared" ref="AG18:AT18" si="58">R18+0.0001</f>
        <v>60.6601857466429</v>
      </c>
      <c r="AH18" s="49">
        <f t="shared" si="58"/>
        <v>61.8101857466429</v>
      </c>
      <c r="AI18" s="49">
        <f t="shared" si="58"/>
        <v>64.0601857466429</v>
      </c>
      <c r="AJ18" s="49">
        <f t="shared" si="58"/>
        <v>63.4501857466429</v>
      </c>
      <c r="AK18" s="49">
        <f t="shared" si="58"/>
        <v>60.8601857466429</v>
      </c>
      <c r="AL18" s="49">
        <f t="shared" si="58"/>
        <v>61.8401857466429</v>
      </c>
      <c r="AM18" s="49">
        <f t="shared" si="58"/>
        <v>56.0701857466429</v>
      </c>
      <c r="AN18" s="49">
        <f t="shared" si="58"/>
        <v>56.4901857466429</v>
      </c>
      <c r="AO18" s="49">
        <f t="shared" si="58"/>
        <v>54.7101857466429</v>
      </c>
      <c r="AP18" s="49">
        <f t="shared" si="58"/>
        <v>69.7101857466429</v>
      </c>
      <c r="AQ18" s="49">
        <f t="shared" si="58"/>
        <v>59.6701857466429</v>
      </c>
      <c r="AR18" s="49">
        <f t="shared" si="58"/>
        <v>26.7801857466429</v>
      </c>
      <c r="AS18" s="49">
        <f t="shared" si="58"/>
        <v>58.9401857466429</v>
      </c>
      <c r="AT18" s="49">
        <f t="shared" si="58"/>
        <v>61.9201857466429</v>
      </c>
      <c r="AU18" s="49">
        <f>SUM(AG18:AT18)</f>
        <v>816.972600453001</v>
      </c>
      <c r="AV18" s="50"/>
      <c r="AW18" s="49">
        <f t="shared" ref="AW18:BJ18" si="59">AG18/$AU$19</f>
        <v>0.0415594186682317</v>
      </c>
      <c r="AX18" s="49">
        <f t="shared" si="59"/>
        <v>0.0423473050038931</v>
      </c>
      <c r="AY18" s="49">
        <f t="shared" si="59"/>
        <v>0.0438888217475786</v>
      </c>
      <c r="AZ18" s="49">
        <f t="shared" si="59"/>
        <v>0.0434708994304017</v>
      </c>
      <c r="BA18" s="49">
        <f t="shared" si="59"/>
        <v>0.0416964423787815</v>
      </c>
      <c r="BB18" s="49">
        <f t="shared" si="59"/>
        <v>0.0423678585604756</v>
      </c>
      <c r="BC18" s="49">
        <f t="shared" si="59"/>
        <v>0.0384147245111133</v>
      </c>
      <c r="BD18" s="49">
        <f t="shared" si="59"/>
        <v>0.0387024743032679</v>
      </c>
      <c r="BE18" s="49">
        <f t="shared" si="59"/>
        <v>0.0374829632793745</v>
      </c>
      <c r="BF18" s="49">
        <f t="shared" si="59"/>
        <v>0.047759741570611</v>
      </c>
      <c r="BG18" s="49">
        <f t="shared" si="59"/>
        <v>0.0408811513010101</v>
      </c>
      <c r="BH18" s="49">
        <f t="shared" si="59"/>
        <v>0.0183476021010921</v>
      </c>
      <c r="BI18" s="49">
        <f t="shared" si="59"/>
        <v>0.0403810147575032</v>
      </c>
      <c r="BJ18" s="49">
        <f t="shared" si="59"/>
        <v>0.0424226680446955</v>
      </c>
      <c r="BK18" s="49"/>
      <c r="BL18" s="49">
        <f t="shared" ref="BL18:BY18" si="60">AW18*LN(AW18)</f>
        <v>-0.132185179539868</v>
      </c>
      <c r="BM18" s="49">
        <f t="shared" si="60"/>
        <v>-0.133895847338473</v>
      </c>
      <c r="BN18" s="49">
        <f t="shared" si="60"/>
        <v>-0.137200653485629</v>
      </c>
      <c r="BO18" s="49">
        <f t="shared" si="60"/>
        <v>-0.136310114541197</v>
      </c>
      <c r="BP18" s="49">
        <f t="shared" si="60"/>
        <v>-0.132483752065071</v>
      </c>
      <c r="BQ18" s="49">
        <f t="shared" si="60"/>
        <v>-0.133940276067871</v>
      </c>
      <c r="BR18" s="49">
        <f t="shared" si="60"/>
        <v>-0.125205666387469</v>
      </c>
      <c r="BS18" s="49">
        <f t="shared" si="60"/>
        <v>-0.125854708618453</v>
      </c>
      <c r="BT18" s="49">
        <f t="shared" si="60"/>
        <v>-0.123089132212347</v>
      </c>
      <c r="BU18" s="49">
        <f t="shared" si="60"/>
        <v>-0.145264703239156</v>
      </c>
      <c r="BV18" s="49">
        <f t="shared" si="60"/>
        <v>-0.130700563460323</v>
      </c>
      <c r="BW18" s="49">
        <f t="shared" si="60"/>
        <v>-0.0733584173182037</v>
      </c>
      <c r="BX18" s="49">
        <f t="shared" si="60"/>
        <v>-0.129598648510463</v>
      </c>
      <c r="BY18" s="49">
        <f t="shared" si="60"/>
        <v>-0.134058703945756</v>
      </c>
      <c r="BZ18" s="49">
        <f>SUM(BL18:BY18)</f>
        <v>-1.79314636673028</v>
      </c>
      <c r="CA18" s="49"/>
      <c r="CB18" s="49"/>
      <c r="CC18" s="50"/>
      <c r="CD18" s="49"/>
      <c r="CE18" s="49"/>
      <c r="CF18" s="49">
        <f t="shared" ref="CF18:CS18" si="61">AW18*$CD$19</f>
        <v>0.00887078910093946</v>
      </c>
      <c r="CG18" s="49">
        <f t="shared" si="61"/>
        <v>0.00903896213470972</v>
      </c>
      <c r="CH18" s="49">
        <f t="shared" si="61"/>
        <v>0.00936799633121675</v>
      </c>
      <c r="CI18" s="49">
        <f t="shared" si="61"/>
        <v>0.00927879150460818</v>
      </c>
      <c r="CJ18" s="49">
        <f t="shared" si="61"/>
        <v>0.00890003658507342</v>
      </c>
      <c r="CK18" s="49">
        <f t="shared" si="61"/>
        <v>0.00904334925732982</v>
      </c>
      <c r="CL18" s="49">
        <f t="shared" si="61"/>
        <v>0.00819955934006513</v>
      </c>
      <c r="CM18" s="49">
        <f t="shared" si="61"/>
        <v>0.00826097905674644</v>
      </c>
      <c r="CN18" s="49">
        <f t="shared" si="61"/>
        <v>0.00800067644795421</v>
      </c>
      <c r="CO18" s="49">
        <f t="shared" si="61"/>
        <v>0.0101942377580011</v>
      </c>
      <c r="CP18" s="49">
        <f t="shared" si="61"/>
        <v>0.00872601405447637</v>
      </c>
      <c r="CQ18" s="49">
        <f t="shared" si="61"/>
        <v>0.00391626528864696</v>
      </c>
      <c r="CR18" s="49">
        <f t="shared" si="61"/>
        <v>0.00861926073738743</v>
      </c>
      <c r="CS18" s="49">
        <f t="shared" si="61"/>
        <v>0.0090550482509834</v>
      </c>
      <c r="CT18" s="58">
        <v>2020</v>
      </c>
    </row>
    <row r="19" ht="22.5" customHeight="1" spans="17:98">
      <c r="Q19" s="50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>
        <f>SUM(AU15:AU18)</f>
        <v>1459.601401812</v>
      </c>
      <c r="AV19" s="50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>
        <f>SUM(BZ15:BZ18)</f>
        <v>-3.76295941229216</v>
      </c>
      <c r="CA19" s="49">
        <f>-1/(LN(560))</f>
        <v>-0.158029391597474</v>
      </c>
      <c r="CB19" s="49">
        <f>BZ19*CA19</f>
        <v>0.594658186530518</v>
      </c>
      <c r="CC19" s="50">
        <f>1-CB19</f>
        <v>0.405341813469482</v>
      </c>
      <c r="CD19" s="49">
        <f>CC19/(CC9+CC14+CC19+CC24+CC30)</f>
        <v>0.213448344206998</v>
      </c>
      <c r="CE19" s="49" t="s">
        <v>59</v>
      </c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</row>
    <row r="20" ht="22.5" customHeight="1" spans="1:98">
      <c r="A20" s="42" t="s">
        <v>279</v>
      </c>
      <c r="B20" s="40">
        <v>3.7</v>
      </c>
      <c r="C20" s="40">
        <v>1.09999999999999</v>
      </c>
      <c r="D20" s="40">
        <v>2.3</v>
      </c>
      <c r="E20" s="40">
        <v>8.2</v>
      </c>
      <c r="F20" s="40">
        <v>-1.3</v>
      </c>
      <c r="G20" s="40">
        <v>5.3</v>
      </c>
      <c r="H20" s="40">
        <v>2.5</v>
      </c>
      <c r="I20" s="40">
        <v>7</v>
      </c>
      <c r="J20" s="40">
        <v>3.09999999999999</v>
      </c>
      <c r="K20" s="40">
        <v>6.3</v>
      </c>
      <c r="L20" s="40">
        <v>6.8</v>
      </c>
      <c r="M20" s="40">
        <v>5.2</v>
      </c>
      <c r="N20" s="40">
        <v>6.40000000000001</v>
      </c>
      <c r="O20" s="40">
        <v>6.40000000000001</v>
      </c>
      <c r="Q20" s="50"/>
      <c r="R20" s="49">
        <f>(B20-MIN($B$20:$O$23)/(MAX($B$20:$O$23)-MIN($B$20:$O$23)))</f>
        <v>3.75627705627706</v>
      </c>
      <c r="S20" s="49">
        <f>(C20-MIN($B$20:$O$23)/(MAX($B$20:$O$23)-MIN($B$20:$O$23)))</f>
        <v>1.15627705627705</v>
      </c>
      <c r="T20" s="49">
        <f>(D20-MIN($B$20:$O$23)/(MAX($B$20:$O$23)-MIN($B$20:$O$23)))</f>
        <v>2.35627705627706</v>
      </c>
      <c r="U20" s="49">
        <f>(E20-MIN($B$20:$O$23)/(MAX($B$20:$O$23)-MIN($B$20:$O$23)))</f>
        <v>8.25627705627705</v>
      </c>
      <c r="V20" s="49">
        <f>(F20-MIN($B$20:$O$23)/(MAX($B$20:$O$23)-MIN($B$20:$O$23)))</f>
        <v>-1.24372294372294</v>
      </c>
      <c r="W20" s="49">
        <f>(G20-MIN($B$20:$O$23)/(MAX($B$20:$O$23)-MIN($B$20:$O$23)))</f>
        <v>5.35627705627706</v>
      </c>
      <c r="X20" s="49">
        <f>(H20-MIN($B$20:$O$23)/(MAX($B$20:$O$23)-MIN($B$20:$O$23)))</f>
        <v>2.55627705627706</v>
      </c>
      <c r="Y20" s="49">
        <f>(I20-MIN($B$20:$O$23)/(MAX($B$20:$O$23)-MIN($B$20:$O$23)))</f>
        <v>7.05627705627706</v>
      </c>
      <c r="Z20" s="49">
        <f>(J20-MIN($B$20:$O$23)/(MAX($B$20:$O$23)-MIN($B$20:$O$23)))</f>
        <v>3.15627705627705</v>
      </c>
      <c r="AA20" s="49">
        <f>(K20-MIN($B$20:$O$23)/(MAX($B$20:$O$23)-MIN($B$20:$O$23)))</f>
        <v>6.35627705627706</v>
      </c>
      <c r="AB20" s="49">
        <f>(L20-MIN($B$20:$O$23)/(MAX($B$20:$O$23)-MIN($B$20:$O$23)))</f>
        <v>6.85627705627706</v>
      </c>
      <c r="AC20" s="49">
        <f>(M20-MIN($B$20:$O$23)/(MAX($B$20:$O$23)-MIN($B$20:$O$23)))</f>
        <v>5.25627705627706</v>
      </c>
      <c r="AD20" s="49">
        <f>(N20-MIN($B$20:$O$23)/(MAX($B$20:$O$23)-MIN($B$20:$O$23)))</f>
        <v>6.45627705627707</v>
      </c>
      <c r="AE20" s="49">
        <f>(O20-MIN($B$20:$O$23)/(MAX($B$20:$O$23)-MIN($B$20:$O$23)))</f>
        <v>6.45627705627707</v>
      </c>
      <c r="AF20" s="50"/>
      <c r="AG20" s="49">
        <f t="shared" ref="AG20:AT20" si="62">R20+1.2479</f>
        <v>5.00417705627706</v>
      </c>
      <c r="AH20" s="49">
        <f t="shared" si="62"/>
        <v>2.40417705627705</v>
      </c>
      <c r="AI20" s="49">
        <f t="shared" si="62"/>
        <v>3.60417705627706</v>
      </c>
      <c r="AJ20" s="49">
        <f t="shared" si="62"/>
        <v>9.50417705627705</v>
      </c>
      <c r="AK20" s="49">
        <f t="shared" si="62"/>
        <v>0.00417705627705622</v>
      </c>
      <c r="AL20" s="49">
        <f t="shared" si="62"/>
        <v>6.60417705627706</v>
      </c>
      <c r="AM20" s="49">
        <f t="shared" si="62"/>
        <v>3.80417705627706</v>
      </c>
      <c r="AN20" s="49">
        <f t="shared" si="62"/>
        <v>8.30417705627706</v>
      </c>
      <c r="AO20" s="49">
        <f t="shared" si="62"/>
        <v>4.40417705627705</v>
      </c>
      <c r="AP20" s="49">
        <f t="shared" si="62"/>
        <v>7.60417705627706</v>
      </c>
      <c r="AQ20" s="49">
        <f t="shared" si="62"/>
        <v>8.10417705627706</v>
      </c>
      <c r="AR20" s="49">
        <f t="shared" si="62"/>
        <v>6.50417705627706</v>
      </c>
      <c r="AS20" s="49">
        <f t="shared" si="62"/>
        <v>7.70417705627707</v>
      </c>
      <c r="AT20" s="49">
        <f t="shared" si="62"/>
        <v>7.70417705627707</v>
      </c>
      <c r="AU20" s="49">
        <f>SUM(AG20:AT20)</f>
        <v>81.2584787878788</v>
      </c>
      <c r="AV20" s="50"/>
      <c r="AW20" s="49">
        <f t="shared" ref="AW20:BJ20" si="63">AG20/$AU$24</f>
        <v>0.012820312308653</v>
      </c>
      <c r="AX20" s="49">
        <f t="shared" si="63"/>
        <v>0.00615931458062766</v>
      </c>
      <c r="AY20" s="49">
        <f t="shared" si="63"/>
        <v>0.00923362122433167</v>
      </c>
      <c r="AZ20" s="49">
        <f t="shared" si="63"/>
        <v>0.0243489622225429</v>
      </c>
      <c r="BA20" s="49">
        <f t="shared" si="63"/>
        <v>1.07012932197328e-5</v>
      </c>
      <c r="BB20" s="49">
        <f t="shared" si="63"/>
        <v>0.0169193878335916</v>
      </c>
      <c r="BC20" s="49">
        <f t="shared" si="63"/>
        <v>0.009746005664949</v>
      </c>
      <c r="BD20" s="49">
        <f t="shared" si="63"/>
        <v>0.0212746555788389</v>
      </c>
      <c r="BE20" s="49">
        <f t="shared" si="63"/>
        <v>0.011283158986801</v>
      </c>
      <c r="BF20" s="49">
        <f t="shared" si="63"/>
        <v>0.0194813100366783</v>
      </c>
      <c r="BG20" s="49">
        <f t="shared" si="63"/>
        <v>0.0207622711382216</v>
      </c>
      <c r="BH20" s="49">
        <f t="shared" si="63"/>
        <v>0.0166631956132829</v>
      </c>
      <c r="BI20" s="49">
        <f t="shared" si="63"/>
        <v>0.0197375022569869</v>
      </c>
      <c r="BJ20" s="49">
        <f t="shared" si="63"/>
        <v>0.0197375022569869</v>
      </c>
      <c r="BK20" s="49"/>
      <c r="BL20" s="49">
        <f t="shared" ref="BL20:BY20" si="64">AW20*LN(AW20)</f>
        <v>-0.0558545683063175</v>
      </c>
      <c r="BM20" s="49">
        <f t="shared" si="64"/>
        <v>-0.0313496163858441</v>
      </c>
      <c r="BN20" s="49">
        <f t="shared" si="64"/>
        <v>-0.0432586287813248</v>
      </c>
      <c r="BO20" s="49">
        <f t="shared" si="64"/>
        <v>-0.0904628726874126</v>
      </c>
      <c r="BP20" s="49">
        <f t="shared" si="64"/>
        <v>-0.000122477862883526</v>
      </c>
      <c r="BQ20" s="49">
        <f t="shared" si="64"/>
        <v>-0.069019175977734</v>
      </c>
      <c r="BR20" s="49">
        <f t="shared" si="64"/>
        <v>-0.045132755737482</v>
      </c>
      <c r="BS20" s="49">
        <f t="shared" si="64"/>
        <v>-0.0819125042314537</v>
      </c>
      <c r="BT20" s="49">
        <f t="shared" si="64"/>
        <v>-0.0505986948461758</v>
      </c>
      <c r="BU20" s="49">
        <f t="shared" si="64"/>
        <v>-0.0767232381098255</v>
      </c>
      <c r="BV20" s="49">
        <f t="shared" si="64"/>
        <v>-0.0804458658800503</v>
      </c>
      <c r="BW20" s="49">
        <f t="shared" si="64"/>
        <v>-0.0682283350404005</v>
      </c>
      <c r="BX20" s="49">
        <f t="shared" si="64"/>
        <v>-0.0774743304291318</v>
      </c>
      <c r="BY20" s="49">
        <f t="shared" si="64"/>
        <v>-0.0774743304291318</v>
      </c>
      <c r="BZ20" s="49">
        <f>SUM(BL20:BY20)</f>
        <v>-0.848057394705168</v>
      </c>
      <c r="CA20" s="49"/>
      <c r="CB20" s="49"/>
      <c r="CC20" s="50"/>
      <c r="CD20" s="49"/>
      <c r="CE20" s="49"/>
      <c r="CF20" s="49">
        <f t="shared" ref="CF20:CS20" si="65">AW20*$CD$24</f>
        <v>0.00257665932037273</v>
      </c>
      <c r="CG20" s="49">
        <f t="shared" si="65"/>
        <v>0.00123791487595589</v>
      </c>
      <c r="CH20" s="49">
        <f t="shared" si="65"/>
        <v>0.00185579692722521</v>
      </c>
      <c r="CI20" s="49">
        <f t="shared" si="65"/>
        <v>0.00489371701263264</v>
      </c>
      <c r="CJ20" s="49">
        <f t="shared" si="65"/>
        <v>2.15077341727904e-6</v>
      </c>
      <c r="CK20" s="49">
        <f t="shared" si="65"/>
        <v>0.00340050205539848</v>
      </c>
      <c r="CL20" s="49">
        <f t="shared" si="65"/>
        <v>0.00195877726910343</v>
      </c>
      <c r="CM20" s="49">
        <f t="shared" si="65"/>
        <v>0.00427583496136334</v>
      </c>
      <c r="CN20" s="49">
        <f t="shared" si="65"/>
        <v>0.00226771829473807</v>
      </c>
      <c r="CO20" s="49">
        <f t="shared" si="65"/>
        <v>0.00391540376478957</v>
      </c>
      <c r="CP20" s="49">
        <f t="shared" si="65"/>
        <v>0.00417285461948512</v>
      </c>
      <c r="CQ20" s="49">
        <f t="shared" si="65"/>
        <v>0.00334901188445937</v>
      </c>
      <c r="CR20" s="49">
        <f t="shared" si="65"/>
        <v>0.00396689393572869</v>
      </c>
      <c r="CS20" s="49">
        <f t="shared" si="65"/>
        <v>0.00396689393572869</v>
      </c>
      <c r="CT20" s="58">
        <v>2020</v>
      </c>
    </row>
    <row r="21" ht="22.5" customHeight="1" spans="1:98">
      <c r="A21" s="42" t="s">
        <v>280</v>
      </c>
      <c r="B21" s="40">
        <v>7.621</v>
      </c>
      <c r="C21" s="40">
        <v>7.373</v>
      </c>
      <c r="D21" s="40">
        <v>4.792</v>
      </c>
      <c r="E21" s="40">
        <v>4.505</v>
      </c>
      <c r="F21" s="40">
        <v>5.399</v>
      </c>
      <c r="G21" s="40">
        <v>6.364</v>
      </c>
      <c r="H21" s="40">
        <v>3.324</v>
      </c>
      <c r="I21" s="40">
        <v>3.814</v>
      </c>
      <c r="J21" s="40">
        <v>3.896</v>
      </c>
      <c r="K21" s="40">
        <v>3.673</v>
      </c>
      <c r="L21" s="40">
        <v>3.98</v>
      </c>
      <c r="M21" s="40">
        <v>3.541</v>
      </c>
      <c r="N21" s="40">
        <v>3.742</v>
      </c>
      <c r="O21" s="40">
        <v>3.644</v>
      </c>
      <c r="Q21" s="50"/>
      <c r="R21" s="49">
        <f>(B21-MIN($B$20:$O$23)/(MAX($B$20:$O$23)-MIN($B$20:$O$23)))</f>
        <v>7.67727705627706</v>
      </c>
      <c r="S21" s="49">
        <f>(C21-MIN($B$20:$O$23)/(MAX($B$20:$O$23)-MIN($B$20:$O$23)))</f>
        <v>7.42927705627706</v>
      </c>
      <c r="T21" s="49">
        <f>(D21-MIN($B$20:$O$23)/(MAX($B$20:$O$23)-MIN($B$20:$O$23)))</f>
        <v>4.84827705627706</v>
      </c>
      <c r="U21" s="49">
        <f>(E21-MIN($B$20:$O$23)/(MAX($B$20:$O$23)-MIN($B$20:$O$23)))</f>
        <v>4.56127705627706</v>
      </c>
      <c r="V21" s="49">
        <f>(F21-MIN($B$20:$O$23)/(MAX($B$20:$O$23)-MIN($B$20:$O$23)))</f>
        <v>5.45527705627706</v>
      </c>
      <c r="W21" s="49">
        <f>(G21-MIN($B$20:$O$23)/(MAX($B$20:$O$23)-MIN($B$20:$O$23)))</f>
        <v>6.42027705627706</v>
      </c>
      <c r="X21" s="49">
        <f>(H21-MIN($B$20:$O$23)/(MAX($B$20:$O$23)-MIN($B$20:$O$23)))</f>
        <v>3.38027705627706</v>
      </c>
      <c r="Y21" s="49">
        <f>(I21-MIN($B$20:$O$23)/(MAX($B$20:$O$23)-MIN($B$20:$O$23)))</f>
        <v>3.87027705627706</v>
      </c>
      <c r="Z21" s="49">
        <f>(J21-MIN($B$20:$O$23)/(MAX($B$20:$O$23)-MIN($B$20:$O$23)))</f>
        <v>3.95227705627706</v>
      </c>
      <c r="AA21" s="49">
        <f>(K21-MIN($B$20:$O$23)/(MAX($B$20:$O$23)-MIN($B$20:$O$23)))</f>
        <v>3.72927705627706</v>
      </c>
      <c r="AB21" s="49">
        <f>(L21-MIN($B$20:$O$23)/(MAX($B$20:$O$23)-MIN($B$20:$O$23)))</f>
        <v>4.03627705627706</v>
      </c>
      <c r="AC21" s="49">
        <f>(M21-MIN($B$20:$O$23)/(MAX($B$20:$O$23)-MIN($B$20:$O$23)))</f>
        <v>3.59727705627706</v>
      </c>
      <c r="AD21" s="49">
        <f>(N21-MIN($B$20:$O$23)/(MAX($B$20:$O$23)-MIN($B$20:$O$23)))</f>
        <v>3.79827705627706</v>
      </c>
      <c r="AE21" s="49">
        <f>(O21-MIN($B$20:$O$23)/(MAX($B$20:$O$23)-MIN($B$20:$O$23)))</f>
        <v>3.70027705627706</v>
      </c>
      <c r="AF21" s="50"/>
      <c r="AG21" s="49">
        <f t="shared" ref="AG21:AT21" si="66">R21+1.2479</f>
        <v>8.92517705627706</v>
      </c>
      <c r="AH21" s="49">
        <f t="shared" si="66"/>
        <v>8.67717705627706</v>
      </c>
      <c r="AI21" s="49">
        <f t="shared" si="66"/>
        <v>6.09617705627706</v>
      </c>
      <c r="AJ21" s="49">
        <f t="shared" si="66"/>
        <v>5.80917705627706</v>
      </c>
      <c r="AK21" s="49">
        <f t="shared" si="66"/>
        <v>6.70317705627706</v>
      </c>
      <c r="AL21" s="49">
        <f t="shared" si="66"/>
        <v>7.66817705627706</v>
      </c>
      <c r="AM21" s="49">
        <f t="shared" si="66"/>
        <v>4.62817705627706</v>
      </c>
      <c r="AN21" s="49">
        <f t="shared" si="66"/>
        <v>5.11817705627706</v>
      </c>
      <c r="AO21" s="49">
        <f t="shared" si="66"/>
        <v>5.20017705627706</v>
      </c>
      <c r="AP21" s="49">
        <f t="shared" si="66"/>
        <v>4.97717705627706</v>
      </c>
      <c r="AQ21" s="49">
        <f t="shared" si="66"/>
        <v>5.28417705627706</v>
      </c>
      <c r="AR21" s="49">
        <f t="shared" si="66"/>
        <v>4.84517705627706</v>
      </c>
      <c r="AS21" s="49">
        <f t="shared" si="66"/>
        <v>5.04617705627706</v>
      </c>
      <c r="AT21" s="49">
        <f t="shared" si="66"/>
        <v>4.94817705627706</v>
      </c>
      <c r="AU21" s="49">
        <f>SUM(AG21:AT21)</f>
        <v>83.9264787878788</v>
      </c>
      <c r="AV21" s="50"/>
      <c r="AW21" s="49">
        <f t="shared" ref="AW21:BJ21" si="67">AG21/$AU$24</f>
        <v>0.0228656092669557</v>
      </c>
      <c r="AX21" s="49">
        <f t="shared" si="67"/>
        <v>0.0222302525605902</v>
      </c>
      <c r="AY21" s="49">
        <f t="shared" si="67"/>
        <v>0.0156179313544236</v>
      </c>
      <c r="AZ21" s="49">
        <f t="shared" si="67"/>
        <v>0.0148826596821377</v>
      </c>
      <c r="BA21" s="49">
        <f t="shared" si="67"/>
        <v>0.0171730181316972</v>
      </c>
      <c r="BB21" s="49">
        <f t="shared" si="67"/>
        <v>0.0196452730576758</v>
      </c>
      <c r="BC21" s="49">
        <f t="shared" si="67"/>
        <v>0.0118570295602924</v>
      </c>
      <c r="BD21" s="49">
        <f t="shared" si="67"/>
        <v>0.0131123714398049</v>
      </c>
      <c r="BE21" s="49">
        <f t="shared" si="67"/>
        <v>0.013322449060458</v>
      </c>
      <c r="BF21" s="49">
        <f t="shared" si="67"/>
        <v>0.0127511404091696</v>
      </c>
      <c r="BG21" s="49">
        <f t="shared" si="67"/>
        <v>0.0135376505255172</v>
      </c>
      <c r="BH21" s="49">
        <f t="shared" si="67"/>
        <v>0.0124129666783622</v>
      </c>
      <c r="BI21" s="49">
        <f t="shared" si="67"/>
        <v>0.0129279130411826</v>
      </c>
      <c r="BJ21" s="49">
        <f t="shared" si="67"/>
        <v>0.0126768446652801</v>
      </c>
      <c r="BK21" s="49"/>
      <c r="BL21" s="49">
        <f t="shared" ref="BL21:BY21" si="68">AW21*LN(AW21)</f>
        <v>-0.0863890448592156</v>
      </c>
      <c r="BM21" s="49">
        <f t="shared" si="68"/>
        <v>-0.0846150367713836</v>
      </c>
      <c r="BN21" s="49">
        <f t="shared" si="68"/>
        <v>-0.0649602175534161</v>
      </c>
      <c r="BO21" s="49">
        <f t="shared" si="68"/>
        <v>-0.0626196615974894</v>
      </c>
      <c r="BP21" s="49">
        <f t="shared" si="68"/>
        <v>-0.0697982869177413</v>
      </c>
      <c r="BQ21" s="49">
        <f t="shared" si="68"/>
        <v>-0.0772043225468551</v>
      </c>
      <c r="BR21" s="49">
        <f t="shared" si="68"/>
        <v>-0.0525839622846234</v>
      </c>
      <c r="BS21" s="49">
        <f t="shared" si="68"/>
        <v>-0.0568316286205601</v>
      </c>
      <c r="BT21" s="49">
        <f t="shared" si="68"/>
        <v>-0.0575303952908589</v>
      </c>
      <c r="BU21" s="49">
        <f t="shared" si="68"/>
        <v>-0.0556221903541543</v>
      </c>
      <c r="BV21" s="49">
        <f t="shared" si="68"/>
        <v>-0.0582427705156668</v>
      </c>
      <c r="BW21" s="49">
        <f t="shared" si="68"/>
        <v>-0.0544806802239083</v>
      </c>
      <c r="BX21" s="49">
        <f t="shared" si="68"/>
        <v>-0.0562153040299866</v>
      </c>
      <c r="BY21" s="49">
        <f t="shared" si="68"/>
        <v>-0.0553721811981516</v>
      </c>
      <c r="BZ21" s="49">
        <f>SUM(BL21:BY21)</f>
        <v>-0.892465682764011</v>
      </c>
      <c r="CA21" s="49"/>
      <c r="CB21" s="49"/>
      <c r="CC21" s="50"/>
      <c r="CD21" s="49"/>
      <c r="CE21" s="49"/>
      <c r="CF21" s="49">
        <f t="shared" ref="CF21:CS21" si="69">AW21*$CD$24</f>
        <v>0.0045955889228952</v>
      </c>
      <c r="CG21" s="49">
        <f t="shared" si="69"/>
        <v>0.00446789329896621</v>
      </c>
      <c r="CH21" s="49">
        <f t="shared" si="69"/>
        <v>0.00313893198702781</v>
      </c>
      <c r="CI21" s="49">
        <f t="shared" si="69"/>
        <v>0.00299115519643256</v>
      </c>
      <c r="CJ21" s="49">
        <f t="shared" si="69"/>
        <v>0.0034514773246282</v>
      </c>
      <c r="CK21" s="49">
        <f t="shared" si="69"/>
        <v>0.0039483574741906</v>
      </c>
      <c r="CL21" s="49">
        <f t="shared" si="69"/>
        <v>0.00238305627764168</v>
      </c>
      <c r="CM21" s="49">
        <f t="shared" si="69"/>
        <v>0.00263535811524332</v>
      </c>
      <c r="CN21" s="49">
        <f t="shared" si="69"/>
        <v>0.00267758005541339</v>
      </c>
      <c r="CO21" s="49">
        <f t="shared" si="69"/>
        <v>0.00256275697421918</v>
      </c>
      <c r="CP21" s="49">
        <f t="shared" si="69"/>
        <v>0.00272083179900224</v>
      </c>
      <c r="CQ21" s="49">
        <f t="shared" si="69"/>
        <v>0.00249478994857955</v>
      </c>
      <c r="CR21" s="49">
        <f t="shared" si="69"/>
        <v>0.00259828519216716</v>
      </c>
      <c r="CS21" s="49">
        <f t="shared" si="69"/>
        <v>0.00254782482464683</v>
      </c>
      <c r="CT21" s="58">
        <v>2020</v>
      </c>
    </row>
    <row r="22" ht="22.5" customHeight="1" spans="1:98">
      <c r="A22" s="42" t="s">
        <v>281</v>
      </c>
      <c r="B22" s="40">
        <v>21.8</v>
      </c>
      <c r="C22" s="40">
        <v>12.7</v>
      </c>
      <c r="D22" s="40">
        <v>8.89</v>
      </c>
      <c r="E22" s="40">
        <v>2.84</v>
      </c>
      <c r="F22" s="40">
        <v>3.14</v>
      </c>
      <c r="G22" s="40">
        <v>1.29</v>
      </c>
      <c r="H22" s="40">
        <v>4.03</v>
      </c>
      <c r="I22" s="40">
        <v>4.11</v>
      </c>
      <c r="J22" s="40">
        <v>7.53</v>
      </c>
      <c r="K22" s="40">
        <v>3.8</v>
      </c>
      <c r="L22" s="40">
        <v>1.82</v>
      </c>
      <c r="M22" s="40">
        <v>2.78</v>
      </c>
      <c r="N22" s="40">
        <v>1.3</v>
      </c>
      <c r="O22" s="40">
        <v>2.27</v>
      </c>
      <c r="Q22" s="50"/>
      <c r="R22" s="49">
        <f>(B22-MIN($B$20:$O$23)/(MAX($B$20:$O$23)-MIN($B$20:$O$23)))</f>
        <v>21.8562770562771</v>
      </c>
      <c r="S22" s="49">
        <f>(C22-MIN($B$20:$O$23)/(MAX($B$20:$O$23)-MIN($B$20:$O$23)))</f>
        <v>12.7562770562771</v>
      </c>
      <c r="T22" s="49">
        <f>(D22-MIN($B$20:$O$23)/(MAX($B$20:$O$23)-MIN($B$20:$O$23)))</f>
        <v>8.94627705627706</v>
      </c>
      <c r="U22" s="49">
        <f>(E22-MIN($B$20:$O$23)/(MAX($B$20:$O$23)-MIN($B$20:$O$23)))</f>
        <v>2.89627705627706</v>
      </c>
      <c r="V22" s="49">
        <f>(F22-MIN($B$20:$O$23)/(MAX($B$20:$O$23)-MIN($B$20:$O$23)))</f>
        <v>3.19627705627706</v>
      </c>
      <c r="W22" s="49">
        <f>(G22-MIN($B$20:$O$23)/(MAX($B$20:$O$23)-MIN($B$20:$O$23)))</f>
        <v>1.34627705627706</v>
      </c>
      <c r="X22" s="49">
        <f>(H22-MIN($B$20:$O$23)/(MAX($B$20:$O$23)-MIN($B$20:$O$23)))</f>
        <v>4.08627705627706</v>
      </c>
      <c r="Y22" s="49">
        <f>(I22-MIN($B$20:$O$23)/(MAX($B$20:$O$23)-MIN($B$20:$O$23)))</f>
        <v>4.16627705627706</v>
      </c>
      <c r="Z22" s="49">
        <f>(J22-MIN($B$20:$O$23)/(MAX($B$20:$O$23)-MIN($B$20:$O$23)))</f>
        <v>7.58627705627706</v>
      </c>
      <c r="AA22" s="49">
        <f>(K22-MIN($B$20:$O$23)/(MAX($B$20:$O$23)-MIN($B$20:$O$23)))</f>
        <v>3.85627705627706</v>
      </c>
      <c r="AB22" s="49">
        <f>(L22-MIN($B$20:$O$23)/(MAX($B$20:$O$23)-MIN($B$20:$O$23)))</f>
        <v>1.87627705627706</v>
      </c>
      <c r="AC22" s="49">
        <f>(M22-MIN($B$20:$O$23)/(MAX($B$20:$O$23)-MIN($B$20:$O$23)))</f>
        <v>2.83627705627706</v>
      </c>
      <c r="AD22" s="49">
        <f>(N22-MIN($B$20:$O$23)/(MAX($B$20:$O$23)-MIN($B$20:$O$23)))</f>
        <v>1.35627705627706</v>
      </c>
      <c r="AE22" s="49">
        <f>(O22-MIN($B$20:$O$23)/(MAX($B$20:$O$23)-MIN($B$20:$O$23)))</f>
        <v>2.32627705627706</v>
      </c>
      <c r="AF22" s="50"/>
      <c r="AG22" s="49">
        <f t="shared" ref="AG22:AT22" si="70">R22+1.2479</f>
        <v>23.1041770562771</v>
      </c>
      <c r="AH22" s="49">
        <f t="shared" si="70"/>
        <v>14.0041770562771</v>
      </c>
      <c r="AI22" s="49">
        <f t="shared" si="70"/>
        <v>10.1941770562771</v>
      </c>
      <c r="AJ22" s="49">
        <f t="shared" si="70"/>
        <v>4.14417705627706</v>
      </c>
      <c r="AK22" s="49">
        <f t="shared" si="70"/>
        <v>4.44417705627706</v>
      </c>
      <c r="AL22" s="49">
        <f t="shared" si="70"/>
        <v>2.59417705627706</v>
      </c>
      <c r="AM22" s="49">
        <f t="shared" si="70"/>
        <v>5.33417705627706</v>
      </c>
      <c r="AN22" s="49">
        <f t="shared" si="70"/>
        <v>5.41417705627706</v>
      </c>
      <c r="AO22" s="49">
        <f t="shared" si="70"/>
        <v>8.83417705627706</v>
      </c>
      <c r="AP22" s="49">
        <f t="shared" si="70"/>
        <v>5.10417705627706</v>
      </c>
      <c r="AQ22" s="49">
        <f t="shared" si="70"/>
        <v>3.12417705627706</v>
      </c>
      <c r="AR22" s="49">
        <f t="shared" si="70"/>
        <v>4.08417705627706</v>
      </c>
      <c r="AS22" s="49">
        <f t="shared" si="70"/>
        <v>2.60417705627706</v>
      </c>
      <c r="AT22" s="49">
        <f t="shared" si="70"/>
        <v>3.57417705627706</v>
      </c>
      <c r="AU22" s="49">
        <f>SUM(AG22:AT22)</f>
        <v>96.5584787878788</v>
      </c>
      <c r="AV22" s="50"/>
      <c r="AW22" s="49">
        <f t="shared" ref="AW22:BJ22" si="71">AG22/$AU$24</f>
        <v>0.0591911041845213</v>
      </c>
      <c r="AX22" s="49">
        <f t="shared" si="71"/>
        <v>0.0358776121364328</v>
      </c>
      <c r="AY22" s="49">
        <f t="shared" si="71"/>
        <v>0.0261166885426727</v>
      </c>
      <c r="AZ22" s="49">
        <f t="shared" si="71"/>
        <v>0.0106170592139985</v>
      </c>
      <c r="BA22" s="49">
        <f t="shared" si="71"/>
        <v>0.0113856358749245</v>
      </c>
      <c r="BB22" s="49">
        <f t="shared" si="71"/>
        <v>0.00664607979921415</v>
      </c>
      <c r="BC22" s="49">
        <f t="shared" si="71"/>
        <v>0.0136657466356716</v>
      </c>
      <c r="BD22" s="49">
        <f t="shared" si="71"/>
        <v>0.0138707004119185</v>
      </c>
      <c r="BE22" s="49">
        <f t="shared" si="71"/>
        <v>0.0226324743464748</v>
      </c>
      <c r="BF22" s="49">
        <f t="shared" si="71"/>
        <v>0.0130765045289616</v>
      </c>
      <c r="BG22" s="49">
        <f t="shared" si="71"/>
        <v>0.00800389856685007</v>
      </c>
      <c r="BH22" s="49">
        <f t="shared" si="71"/>
        <v>0.0104633438818133</v>
      </c>
      <c r="BI22" s="49">
        <f t="shared" si="71"/>
        <v>0.00667169902124502</v>
      </c>
      <c r="BJ22" s="49">
        <f t="shared" si="71"/>
        <v>0.00915676355823907</v>
      </c>
      <c r="BK22" s="49"/>
      <c r="BL22" s="49">
        <f t="shared" ref="BL22:BY22" si="72">AW22*LN(AW22)</f>
        <v>-0.167332305391614</v>
      </c>
      <c r="BM22" s="49">
        <f t="shared" si="72"/>
        <v>-0.119387841663901</v>
      </c>
      <c r="BN22" s="49">
        <f t="shared" si="72"/>
        <v>-0.0952000506225853</v>
      </c>
      <c r="BO22" s="49">
        <f t="shared" si="72"/>
        <v>-0.0482576471734415</v>
      </c>
      <c r="BP22" s="49">
        <f t="shared" si="72"/>
        <v>-0.0509553058664299</v>
      </c>
      <c r="BQ22" s="49">
        <f t="shared" si="72"/>
        <v>-0.033321637057572</v>
      </c>
      <c r="BR22" s="49">
        <f t="shared" si="72"/>
        <v>-0.0586651756747045</v>
      </c>
      <c r="BS22" s="49">
        <f t="shared" si="72"/>
        <v>-0.0593385310608971</v>
      </c>
      <c r="BT22" s="49">
        <f t="shared" si="72"/>
        <v>-0.0857401752090595</v>
      </c>
      <c r="BU22" s="49">
        <f t="shared" si="72"/>
        <v>-0.056711992099313</v>
      </c>
      <c r="BV22" s="49">
        <f t="shared" si="72"/>
        <v>-0.0386414338856741</v>
      </c>
      <c r="BW22" s="49">
        <f t="shared" si="72"/>
        <v>-0.0477115630837779</v>
      </c>
      <c r="BX22" s="49">
        <f t="shared" si="72"/>
        <v>-0.0334244163339927</v>
      </c>
      <c r="BY22" s="49">
        <f t="shared" si="72"/>
        <v>-0.0429750949016582</v>
      </c>
      <c r="BZ22" s="49">
        <f>SUM(BL22:BY22)</f>
        <v>-0.93766317002462</v>
      </c>
      <c r="CA22" s="49"/>
      <c r="CB22" s="49"/>
      <c r="CC22" s="50"/>
      <c r="CD22" s="49"/>
      <c r="CE22" s="49"/>
      <c r="CF22" s="49">
        <f t="shared" ref="CF22:CS22" si="73">AW22*$CD$24</f>
        <v>0.0118963802603515</v>
      </c>
      <c r="CG22" s="49">
        <f t="shared" si="73"/>
        <v>0.00721077470489255</v>
      </c>
      <c r="CH22" s="49">
        <f t="shared" si="73"/>
        <v>0.0052489991921125</v>
      </c>
      <c r="CI22" s="49">
        <f t="shared" si="73"/>
        <v>0.0021338438502964</v>
      </c>
      <c r="CJ22" s="49">
        <f t="shared" si="73"/>
        <v>0.00228831436311372</v>
      </c>
      <c r="CK22" s="49">
        <f t="shared" si="73"/>
        <v>0.0013357462007402</v>
      </c>
      <c r="CL22" s="49">
        <f t="shared" si="73"/>
        <v>0.00274657688447179</v>
      </c>
      <c r="CM22" s="49">
        <f t="shared" si="73"/>
        <v>0.00278776902122308</v>
      </c>
      <c r="CN22" s="49">
        <f t="shared" si="73"/>
        <v>0.00454873286734061</v>
      </c>
      <c r="CO22" s="49">
        <f t="shared" si="73"/>
        <v>0.00262814949131184</v>
      </c>
      <c r="CP22" s="49">
        <f t="shared" si="73"/>
        <v>0.00160864410671748</v>
      </c>
      <c r="CQ22" s="49">
        <f t="shared" si="73"/>
        <v>0.00210294974773293</v>
      </c>
      <c r="CR22" s="49">
        <f t="shared" si="73"/>
        <v>0.00134089521783412</v>
      </c>
      <c r="CS22" s="49">
        <f t="shared" si="73"/>
        <v>0.00184034987594347</v>
      </c>
      <c r="CT22" s="58">
        <v>2020</v>
      </c>
    </row>
    <row r="23" ht="22.5" customHeight="1" spans="1:98">
      <c r="A23" s="42" t="s">
        <v>282</v>
      </c>
      <c r="B23" s="40">
        <v>9.22</v>
      </c>
      <c r="C23" s="40">
        <v>8.42</v>
      </c>
      <c r="D23" s="40">
        <v>7.83</v>
      </c>
      <c r="E23" s="40">
        <v>7.28</v>
      </c>
      <c r="F23" s="40">
        <v>7.52</v>
      </c>
      <c r="G23" s="40">
        <v>8.7</v>
      </c>
      <c r="H23" s="40">
        <v>7.28</v>
      </c>
      <c r="I23" s="40">
        <v>7.51</v>
      </c>
      <c r="J23" s="40">
        <v>7.34</v>
      </c>
      <c r="K23" s="40">
        <v>8.22</v>
      </c>
      <c r="L23" s="40">
        <v>7.91</v>
      </c>
      <c r="M23" s="40">
        <v>8.11</v>
      </c>
      <c r="N23" s="40">
        <v>7.44</v>
      </c>
      <c r="O23" s="40">
        <v>7.55</v>
      </c>
      <c r="Q23" s="50"/>
      <c r="R23" s="49">
        <f>(B23-MIN($B$20:$O$23)/(MAX($B$20:$O$23)-MIN($B$20:$O$23)))</f>
        <v>9.27627705627706</v>
      </c>
      <c r="S23" s="49">
        <f>(C23-MIN($B$20:$O$23)/(MAX($B$20:$O$23)-MIN($B$20:$O$23)))</f>
        <v>8.47627705627706</v>
      </c>
      <c r="T23" s="49">
        <f>(D23-MIN($B$20:$O$23)/(MAX($B$20:$O$23)-MIN($B$20:$O$23)))</f>
        <v>7.88627705627706</v>
      </c>
      <c r="U23" s="49">
        <f>(E23-MIN($B$20:$O$23)/(MAX($B$20:$O$23)-MIN($B$20:$O$23)))</f>
        <v>7.33627705627706</v>
      </c>
      <c r="V23" s="49">
        <f>(F23-MIN($B$20:$O$23)/(MAX($B$20:$O$23)-MIN($B$20:$O$23)))</f>
        <v>7.57627705627706</v>
      </c>
      <c r="W23" s="49">
        <f>(G23-MIN($B$20:$O$23)/(MAX($B$20:$O$23)-MIN($B$20:$O$23)))</f>
        <v>8.75627705627705</v>
      </c>
      <c r="X23" s="49">
        <f>(H23-MIN($B$20:$O$23)/(MAX($B$20:$O$23)-MIN($B$20:$O$23)))</f>
        <v>7.33627705627706</v>
      </c>
      <c r="Y23" s="49">
        <f>(I23-MIN($B$20:$O$23)/(MAX($B$20:$O$23)-MIN($B$20:$O$23)))</f>
        <v>7.56627705627706</v>
      </c>
      <c r="Z23" s="49">
        <f>(J23-MIN($B$20:$O$23)/(MAX($B$20:$O$23)-MIN($B$20:$O$23)))</f>
        <v>7.39627705627706</v>
      </c>
      <c r="AA23" s="49">
        <f>(K23-MIN($B$20:$O$23)/(MAX($B$20:$O$23)-MIN($B$20:$O$23)))</f>
        <v>8.27627705627706</v>
      </c>
      <c r="AB23" s="49">
        <f>(L23-MIN($B$20:$O$23)/(MAX($B$20:$O$23)-MIN($B$20:$O$23)))</f>
        <v>7.96627705627706</v>
      </c>
      <c r="AC23" s="49">
        <f>(M23-MIN($B$20:$O$23)/(MAX($B$20:$O$23)-MIN($B$20:$O$23)))</f>
        <v>8.16627705627706</v>
      </c>
      <c r="AD23" s="49">
        <f>(N23-MIN($B$20:$O$23)/(MAX($B$20:$O$23)-MIN($B$20:$O$23)))</f>
        <v>7.49627705627706</v>
      </c>
      <c r="AE23" s="49">
        <f>(O23-MIN($B$20:$O$23)/(MAX($B$20:$O$23)-MIN($B$20:$O$23)))</f>
        <v>7.60627705627706</v>
      </c>
      <c r="AF23" s="50"/>
      <c r="AG23" s="49">
        <f t="shared" ref="AG23:AT23" si="74">R23+1.2479</f>
        <v>10.5241770562771</v>
      </c>
      <c r="AH23" s="49">
        <f t="shared" si="74"/>
        <v>9.72417705627706</v>
      </c>
      <c r="AI23" s="49">
        <f t="shared" si="74"/>
        <v>9.13417705627706</v>
      </c>
      <c r="AJ23" s="49">
        <f t="shared" si="74"/>
        <v>8.58417705627706</v>
      </c>
      <c r="AK23" s="49">
        <f t="shared" si="74"/>
        <v>8.82417705627706</v>
      </c>
      <c r="AL23" s="49">
        <f t="shared" si="74"/>
        <v>10.0041770562771</v>
      </c>
      <c r="AM23" s="49">
        <f t="shared" si="74"/>
        <v>8.58417705627706</v>
      </c>
      <c r="AN23" s="49">
        <f t="shared" si="74"/>
        <v>8.81417705627706</v>
      </c>
      <c r="AO23" s="49">
        <f t="shared" si="74"/>
        <v>8.64417705627706</v>
      </c>
      <c r="AP23" s="49">
        <f t="shared" si="74"/>
        <v>9.52417705627706</v>
      </c>
      <c r="AQ23" s="49">
        <f t="shared" si="74"/>
        <v>9.21417705627706</v>
      </c>
      <c r="AR23" s="49">
        <f t="shared" si="74"/>
        <v>9.41417705627705</v>
      </c>
      <c r="AS23" s="49">
        <f t="shared" si="74"/>
        <v>8.74417705627706</v>
      </c>
      <c r="AT23" s="49">
        <f t="shared" si="74"/>
        <v>8.85417705627706</v>
      </c>
      <c r="AU23" s="49">
        <f>SUM(AG23:AT23)</f>
        <v>128.588478787879</v>
      </c>
      <c r="AV23" s="50"/>
      <c r="AW23" s="49">
        <f t="shared" ref="AW23:BJ23" si="75">AG23/$AU$24</f>
        <v>0.0269621228696913</v>
      </c>
      <c r="AX23" s="49">
        <f t="shared" si="75"/>
        <v>0.0249125851072219</v>
      </c>
      <c r="AY23" s="49">
        <f t="shared" si="75"/>
        <v>0.0234010510074008</v>
      </c>
      <c r="AZ23" s="49">
        <f t="shared" si="75"/>
        <v>0.0219919937957032</v>
      </c>
      <c r="BA23" s="49">
        <f t="shared" si="75"/>
        <v>0.022606855124444</v>
      </c>
      <c r="BB23" s="49">
        <f t="shared" si="75"/>
        <v>0.0256299233240862</v>
      </c>
      <c r="BC23" s="49">
        <f t="shared" si="75"/>
        <v>0.0219919937957032</v>
      </c>
      <c r="BD23" s="49">
        <f t="shared" si="75"/>
        <v>0.0225812359024131</v>
      </c>
      <c r="BE23" s="49">
        <f t="shared" si="75"/>
        <v>0.0221457091278884</v>
      </c>
      <c r="BF23" s="49">
        <f t="shared" si="75"/>
        <v>0.0244002006666046</v>
      </c>
      <c r="BG23" s="49">
        <f t="shared" si="75"/>
        <v>0.0236060047836478</v>
      </c>
      <c r="BH23" s="49">
        <f t="shared" si="75"/>
        <v>0.0241183892242651</v>
      </c>
      <c r="BI23" s="49">
        <f t="shared" si="75"/>
        <v>0.022401901348197</v>
      </c>
      <c r="BJ23" s="49">
        <f t="shared" si="75"/>
        <v>0.0226837127905366</v>
      </c>
      <c r="BK23" s="49"/>
      <c r="BL23" s="49">
        <f t="shared" ref="BL23:BY23" si="76">AW23*LN(AW23)</f>
        <v>-0.0974228385957916</v>
      </c>
      <c r="BM23" s="49">
        <f t="shared" si="76"/>
        <v>-0.0919867852379672</v>
      </c>
      <c r="BN23" s="49">
        <f t="shared" si="76"/>
        <v>-0.087870346126898</v>
      </c>
      <c r="BO23" s="49">
        <f t="shared" si="76"/>
        <v>-0.0839451295284174</v>
      </c>
      <c r="BP23" s="49">
        <f t="shared" si="76"/>
        <v>-0.0856687248465553</v>
      </c>
      <c r="BQ23" s="49">
        <f t="shared" si="76"/>
        <v>-0.0939079039963602</v>
      </c>
      <c r="BR23" s="49">
        <f t="shared" si="76"/>
        <v>-0.0839451295284174</v>
      </c>
      <c r="BS23" s="49">
        <f t="shared" si="76"/>
        <v>-0.0855972454510577</v>
      </c>
      <c r="BT23" s="49">
        <f t="shared" si="76"/>
        <v>-0.0843776214686884</v>
      </c>
      <c r="BU23" s="49">
        <f t="shared" si="76"/>
        <v>-0.090601944821282</v>
      </c>
      <c r="BV23" s="49">
        <f t="shared" si="76"/>
        <v>-0.088434093605901</v>
      </c>
      <c r="BW23" s="49">
        <f t="shared" si="76"/>
        <v>-0.0898357104829778</v>
      </c>
      <c r="BX23" s="49">
        <f t="shared" si="76"/>
        <v>-0.0850960739824207</v>
      </c>
      <c r="BY23" s="49">
        <f t="shared" si="76"/>
        <v>-0.0858829889664706</v>
      </c>
      <c r="BZ23" s="49">
        <f>SUM(BL23:BY23)</f>
        <v>-1.23457253663921</v>
      </c>
      <c r="CA23" s="49"/>
      <c r="CB23" s="49"/>
      <c r="CC23" s="50"/>
      <c r="CD23" s="49"/>
      <c r="CE23" s="49"/>
      <c r="CF23" s="49">
        <f t="shared" ref="CF23:CS23" si="77">AW23*$CD$24</f>
        <v>0.00541891675621156</v>
      </c>
      <c r="CG23" s="49">
        <f t="shared" si="77"/>
        <v>0.00500699538869868</v>
      </c>
      <c r="CH23" s="49">
        <f t="shared" si="77"/>
        <v>0.00470320338015794</v>
      </c>
      <c r="CI23" s="49">
        <f t="shared" si="77"/>
        <v>0.00442000743999284</v>
      </c>
      <c r="CJ23" s="49">
        <f t="shared" si="77"/>
        <v>0.0045435838502467</v>
      </c>
      <c r="CK23" s="49">
        <f t="shared" si="77"/>
        <v>0.00515116786732819</v>
      </c>
      <c r="CL23" s="49">
        <f t="shared" si="77"/>
        <v>0.00442000743999284</v>
      </c>
      <c r="CM23" s="49">
        <f t="shared" si="77"/>
        <v>0.00453843483315279</v>
      </c>
      <c r="CN23" s="49">
        <f t="shared" si="77"/>
        <v>0.00445090154255631</v>
      </c>
      <c r="CO23" s="49">
        <f t="shared" si="77"/>
        <v>0.00490401504682047</v>
      </c>
      <c r="CP23" s="49">
        <f t="shared" si="77"/>
        <v>0.00474439551690923</v>
      </c>
      <c r="CQ23" s="49">
        <f t="shared" si="77"/>
        <v>0.00484737585878744</v>
      </c>
      <c r="CR23" s="49">
        <f t="shared" si="77"/>
        <v>0.00450239171349542</v>
      </c>
      <c r="CS23" s="49">
        <f t="shared" si="77"/>
        <v>0.00455903090152843</v>
      </c>
      <c r="CT23" s="58">
        <v>2020</v>
      </c>
    </row>
    <row r="24" ht="22.5" customHeight="1" spans="17:98">
      <c r="Q24" s="50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>
        <f>SUM(AU20:AU23)</f>
        <v>390.331915151515</v>
      </c>
      <c r="AV24" s="50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>
        <f>SUM(BZ20:BZ23)</f>
        <v>-3.912758784133</v>
      </c>
      <c r="CA24" s="49">
        <f>-1/(LN(560))</f>
        <v>-0.158029391597474</v>
      </c>
      <c r="CB24" s="49">
        <f>BZ24*CA24</f>
        <v>0.61833089012421</v>
      </c>
      <c r="CC24" s="50">
        <f>1-CB24</f>
        <v>0.38166910987579</v>
      </c>
      <c r="CD24" s="49">
        <f>CC24/(CC9+CC14+CC19+CC24+CC30)</f>
        <v>0.200982570341413</v>
      </c>
      <c r="CE24" s="49" t="s">
        <v>66</v>
      </c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</row>
    <row r="25" ht="22.5" customHeight="1" spans="1:98">
      <c r="A25" s="44" t="s">
        <v>283</v>
      </c>
      <c r="B25" s="44">
        <v>6.092</v>
      </c>
      <c r="C25" s="44">
        <v>7.617</v>
      </c>
      <c r="D25" s="44">
        <v>0.026</v>
      </c>
      <c r="E25" s="44">
        <v>-8.102</v>
      </c>
      <c r="F25" s="44">
        <v>0.378</v>
      </c>
      <c r="G25" s="44">
        <v>3.674</v>
      </c>
      <c r="H25" s="44">
        <v>7.328</v>
      </c>
      <c r="I25" s="44">
        <v>14.743</v>
      </c>
      <c r="J25" s="44">
        <v>1.902</v>
      </c>
      <c r="K25" s="44">
        <v>3.038</v>
      </c>
      <c r="L25" s="44">
        <v>0.564</v>
      </c>
      <c r="M25" s="44">
        <v>7.062</v>
      </c>
      <c r="N25" s="44">
        <v>16.488</v>
      </c>
      <c r="O25" s="44">
        <v>-0.793</v>
      </c>
      <c r="Q25" s="50"/>
      <c r="R25" s="49">
        <f>(B25-MIN($B$25:$O$29)/(MAX($B$25:$O$29)-MIN($B$25:$O$29)))</f>
        <v>6.2670194418042</v>
      </c>
      <c r="S25" s="49">
        <f>(C25-MIN($B$25:$O$29)/(MAX($B$25:$O$29)-MIN($B$25:$O$29)))</f>
        <v>7.7920194418042</v>
      </c>
      <c r="T25" s="49">
        <f>(D25-MIN($B$25:$O$29)/(MAX($B$25:$O$29)-MIN($B$25:$O$29)))</f>
        <v>0.201019441804199</v>
      </c>
      <c r="U25" s="49">
        <f>(E25-MIN($B$25:$O$29)/(MAX($B$25:$O$29)-MIN($B$25:$O$29)))</f>
        <v>-7.9269805581958</v>
      </c>
      <c r="V25" s="49">
        <f>(F25-MIN($B$25:$O$29)/(MAX($B$25:$O$29)-MIN($B$25:$O$29)))</f>
        <v>0.553019441804199</v>
      </c>
      <c r="W25" s="49">
        <f>(G25-MIN($B$25:$O$29)/(MAX($B$25:$O$29)-MIN($B$25:$O$29)))</f>
        <v>3.8490194418042</v>
      </c>
      <c r="X25" s="49">
        <f>(H25-MIN($B$25:$O$29)/(MAX($B$25:$O$29)-MIN($B$25:$O$29)))</f>
        <v>7.5030194418042</v>
      </c>
      <c r="Y25" s="49">
        <f>(I25-MIN($B$25:$O$29)/(MAX($B$25:$O$29)-MIN($B$25:$O$29)))</f>
        <v>14.9180194418042</v>
      </c>
      <c r="Z25" s="49">
        <f>(J25-MIN($B$25:$O$29)/(MAX($B$25:$O$29)-MIN($B$25:$O$29)))</f>
        <v>2.0770194418042</v>
      </c>
      <c r="AA25" s="49">
        <f>(K25-MIN($B$25:$O$29)/(MAX($B$25:$O$29)-MIN($B$25:$O$29)))</f>
        <v>3.2130194418042</v>
      </c>
      <c r="AB25" s="49">
        <f>(L25-MIN($B$25:$O$29)/(MAX($B$25:$O$29)-MIN($B$25:$O$29)))</f>
        <v>0.739019441804199</v>
      </c>
      <c r="AC25" s="49">
        <f>(M25-MIN($B$25:$O$29)/(MAX($B$25:$O$29)-MIN($B$25:$O$29)))</f>
        <v>7.2370194418042</v>
      </c>
      <c r="AD25" s="49">
        <f>(N25-MIN($B$25:$O$29)/(MAX($B$25:$O$29)-MIN($B$25:$O$29)))</f>
        <v>16.6630194418042</v>
      </c>
      <c r="AE25" s="49">
        <f>(O25-MIN($B$25:$O$29)/(MAX($B$25:$O$29)-MIN($B$25:$O$29)))</f>
        <v>-0.617980558195801</v>
      </c>
      <c r="AF25" s="50"/>
      <c r="AG25" s="49">
        <f t="shared" ref="AG25:AT25" si="78">R25+14.6944</f>
        <v>20.9614194418042</v>
      </c>
      <c r="AH25" s="49">
        <f t="shared" si="78"/>
        <v>22.4864194418042</v>
      </c>
      <c r="AI25" s="49">
        <f t="shared" si="78"/>
        <v>14.8954194418042</v>
      </c>
      <c r="AJ25" s="49">
        <f t="shared" si="78"/>
        <v>6.7674194418042</v>
      </c>
      <c r="AK25" s="49">
        <f t="shared" si="78"/>
        <v>15.2474194418042</v>
      </c>
      <c r="AL25" s="49">
        <f t="shared" si="78"/>
        <v>18.5434194418042</v>
      </c>
      <c r="AM25" s="49">
        <f t="shared" si="78"/>
        <v>22.1974194418042</v>
      </c>
      <c r="AN25" s="49">
        <f t="shared" si="78"/>
        <v>29.6124194418042</v>
      </c>
      <c r="AO25" s="49">
        <f t="shared" si="78"/>
        <v>16.7714194418042</v>
      </c>
      <c r="AP25" s="49">
        <f t="shared" si="78"/>
        <v>17.9074194418042</v>
      </c>
      <c r="AQ25" s="49">
        <f t="shared" si="78"/>
        <v>15.4334194418042</v>
      </c>
      <c r="AR25" s="49">
        <f t="shared" si="78"/>
        <v>21.9314194418042</v>
      </c>
      <c r="AS25" s="49">
        <f t="shared" si="78"/>
        <v>31.3574194418042</v>
      </c>
      <c r="AT25" s="49">
        <f t="shared" si="78"/>
        <v>14.0764194418042</v>
      </c>
      <c r="AU25" s="49">
        <f>SUM(AG25:AT25)</f>
        <v>268.188872185259</v>
      </c>
      <c r="AV25" s="50"/>
      <c r="AW25" s="49">
        <f t="shared" ref="AW25:BJ25" si="79">AG25/$AU$30</f>
        <v>0.0127924815218249</v>
      </c>
      <c r="AX25" s="49">
        <f t="shared" si="79"/>
        <v>0.0137231691775414</v>
      </c>
      <c r="AY25" s="49">
        <f t="shared" si="79"/>
        <v>0.00909048065652901</v>
      </c>
      <c r="AZ25" s="49">
        <f t="shared" si="79"/>
        <v>0.0041300680233069</v>
      </c>
      <c r="BA25" s="49">
        <f t="shared" si="79"/>
        <v>0.009305301676078</v>
      </c>
      <c r="BB25" s="49">
        <f t="shared" si="79"/>
        <v>0.0113168075864003</v>
      </c>
      <c r="BC25" s="49">
        <f t="shared" si="79"/>
        <v>0.0135467962381958</v>
      </c>
      <c r="BD25" s="49">
        <f t="shared" si="79"/>
        <v>0.0180720742494338</v>
      </c>
      <c r="BE25" s="49">
        <f t="shared" si="79"/>
        <v>0.0102353790448071</v>
      </c>
      <c r="BF25" s="49">
        <f t="shared" si="79"/>
        <v>0.0109286650624425</v>
      </c>
      <c r="BG25" s="49">
        <f t="shared" si="79"/>
        <v>0.00941881505572604</v>
      </c>
      <c r="BH25" s="49">
        <f t="shared" si="79"/>
        <v>0.0133844598995594</v>
      </c>
      <c r="BI25" s="49">
        <f t="shared" si="79"/>
        <v>0.0191370250423684</v>
      </c>
      <c r="BJ25" s="49">
        <f t="shared" si="79"/>
        <v>0.0085906556138852</v>
      </c>
      <c r="BK25" s="49"/>
      <c r="BL25" s="49">
        <f t="shared" ref="BL25:BY25" si="80">AW25*LN(AW25)</f>
        <v>-0.055761117793333</v>
      </c>
      <c r="BM25" s="49">
        <f t="shared" si="80"/>
        <v>-0.0588541397538117</v>
      </c>
      <c r="BN25" s="49">
        <f t="shared" si="80"/>
        <v>-0.0427300542659147</v>
      </c>
      <c r="BO25" s="49">
        <f t="shared" si="80"/>
        <v>-0.0226718489999689</v>
      </c>
      <c r="BP25" s="49">
        <f t="shared" si="80"/>
        <v>-0.0435224868530082</v>
      </c>
      <c r="BQ25" s="49">
        <f t="shared" si="80"/>
        <v>-0.0507158913842645</v>
      </c>
      <c r="BR25" s="49">
        <f t="shared" si="80"/>
        <v>-0.058272969136122</v>
      </c>
      <c r="BS25" s="49">
        <f t="shared" si="80"/>
        <v>-0.0725302349271426</v>
      </c>
      <c r="BT25" s="49">
        <f t="shared" si="80"/>
        <v>-0.0468975346922766</v>
      </c>
      <c r="BU25" s="49">
        <f t="shared" si="80"/>
        <v>-0.0493578526186844</v>
      </c>
      <c r="BV25" s="49">
        <f t="shared" si="80"/>
        <v>-0.0439392053927857</v>
      </c>
      <c r="BW25" s="49">
        <f t="shared" si="80"/>
        <v>-0.0577360220590572</v>
      </c>
      <c r="BX25" s="49">
        <f t="shared" si="80"/>
        <v>-0.0757085653199236</v>
      </c>
      <c r="BY25" s="49">
        <f t="shared" si="80"/>
        <v>-0.0408664379232294</v>
      </c>
      <c r="BZ25" s="49">
        <f>SUM(BL25:BY25)</f>
        <v>-0.719564361119523</v>
      </c>
      <c r="CA25" s="49"/>
      <c r="CB25" s="49"/>
      <c r="CC25" s="50"/>
      <c r="CD25" s="49"/>
      <c r="CE25" s="49"/>
      <c r="CF25" s="49">
        <f t="shared" ref="CF25:CS25" si="81">AW25*$CD$30</f>
        <v>0.00245487943578781</v>
      </c>
      <c r="CG25" s="49">
        <f t="shared" si="81"/>
        <v>0.00263347855928563</v>
      </c>
      <c r="CH25" s="49">
        <f t="shared" si="81"/>
        <v>0.00174446482389418</v>
      </c>
      <c r="CI25" s="49">
        <f t="shared" si="81"/>
        <v>0.000792560774195633</v>
      </c>
      <c r="CJ25" s="49">
        <f t="shared" si="81"/>
        <v>0.00178568901502286</v>
      </c>
      <c r="CK25" s="49">
        <f t="shared" si="81"/>
        <v>0.00217169735013684</v>
      </c>
      <c r="CL25" s="49">
        <f t="shared" si="81"/>
        <v>0.00259963256145555</v>
      </c>
      <c r="CM25" s="49">
        <f t="shared" si="81"/>
        <v>0.00346803420128266</v>
      </c>
      <c r="CN25" s="49">
        <f t="shared" si="81"/>
        <v>0.00196417102434134</v>
      </c>
      <c r="CO25" s="49">
        <f t="shared" si="81"/>
        <v>0.00209721273207479</v>
      </c>
      <c r="CP25" s="49">
        <f t="shared" si="81"/>
        <v>0.00180747225238063</v>
      </c>
      <c r="CQ25" s="49">
        <f t="shared" si="81"/>
        <v>0.00256848018975036</v>
      </c>
      <c r="CR25" s="49">
        <f t="shared" si="81"/>
        <v>0.0036723984442359</v>
      </c>
      <c r="CS25" s="49">
        <f t="shared" si="81"/>
        <v>0.0016485483110124</v>
      </c>
      <c r="CT25" s="49">
        <v>2020</v>
      </c>
    </row>
    <row r="26" ht="22.5" customHeight="1" spans="1:98">
      <c r="A26" s="44" t="s">
        <v>284</v>
      </c>
      <c r="B26" s="44">
        <v>0.493</v>
      </c>
      <c r="C26" s="44">
        <v>1.356</v>
      </c>
      <c r="D26" s="44">
        <v>0.004</v>
      </c>
      <c r="E26" s="44">
        <v>-1.505</v>
      </c>
      <c r="F26" s="44">
        <v>0.13</v>
      </c>
      <c r="G26" s="44">
        <v>2.089</v>
      </c>
      <c r="H26" s="44">
        <v>1.104</v>
      </c>
      <c r="I26" s="44">
        <v>1.702</v>
      </c>
      <c r="J26" s="44">
        <v>0.159</v>
      </c>
      <c r="K26" s="44">
        <v>0.508</v>
      </c>
      <c r="L26" s="44">
        <v>0.149</v>
      </c>
      <c r="M26" s="44">
        <v>1.105</v>
      </c>
      <c r="N26" s="44">
        <v>4.768</v>
      </c>
      <c r="O26" s="44">
        <v>-0.258</v>
      </c>
      <c r="Q26" s="50"/>
      <c r="R26" s="49">
        <f>(B26-MIN($B$25:$O$29)/(MAX($B$25:$O$29)-MIN($B$25:$O$29)))</f>
        <v>0.668019441804199</v>
      </c>
      <c r="S26" s="49">
        <f>(C26-MIN($B$25:$O$29)/(MAX($B$25:$O$29)-MIN($B$25:$O$29)))</f>
        <v>1.5310194418042</v>
      </c>
      <c r="T26" s="49">
        <f>(D26-MIN($B$25:$O$29)/(MAX($B$25:$O$29)-MIN($B$25:$O$29)))</f>
        <v>0.179019441804199</v>
      </c>
      <c r="U26" s="49">
        <f>(E26-MIN($B$25:$O$29)/(MAX($B$25:$O$29)-MIN($B$25:$O$29)))</f>
        <v>-1.3299805581958</v>
      </c>
      <c r="V26" s="49">
        <f>(F26-MIN($B$25:$O$29)/(MAX($B$25:$O$29)-MIN($B$25:$O$29)))</f>
        <v>0.305019441804199</v>
      </c>
      <c r="W26" s="49">
        <f>(G26-MIN($B$25:$O$29)/(MAX($B$25:$O$29)-MIN($B$25:$O$29)))</f>
        <v>2.2640194418042</v>
      </c>
      <c r="X26" s="49">
        <f>(H26-MIN($B$25:$O$29)/(MAX($B$25:$O$29)-MIN($B$25:$O$29)))</f>
        <v>1.2790194418042</v>
      </c>
      <c r="Y26" s="49">
        <f>(I26-MIN($B$25:$O$29)/(MAX($B$25:$O$29)-MIN($B$25:$O$29)))</f>
        <v>1.8770194418042</v>
      </c>
      <c r="Z26" s="49">
        <f>(J26-MIN($B$25:$O$29)/(MAX($B$25:$O$29)-MIN($B$25:$O$29)))</f>
        <v>0.334019441804199</v>
      </c>
      <c r="AA26" s="49">
        <f>(K26-MIN($B$25:$O$29)/(MAX($B$25:$O$29)-MIN($B$25:$O$29)))</f>
        <v>0.683019441804199</v>
      </c>
      <c r="AB26" s="49">
        <f>(L26-MIN($B$25:$O$29)/(MAX($B$25:$O$29)-MIN($B$25:$O$29)))</f>
        <v>0.324019441804199</v>
      </c>
      <c r="AC26" s="49">
        <f>(M26-MIN($B$25:$O$29)/(MAX($B$25:$O$29)-MIN($B$25:$O$29)))</f>
        <v>1.2800194418042</v>
      </c>
      <c r="AD26" s="49">
        <f>(N26-MIN($B$25:$O$29)/(MAX($B$25:$O$29)-MIN($B$25:$O$29)))</f>
        <v>4.9430194418042</v>
      </c>
      <c r="AE26" s="49">
        <f>(O26-MIN($B$25:$O$29)/(MAX($B$25:$O$29)-MIN($B$25:$O$29)))</f>
        <v>-0.0829805581958006</v>
      </c>
      <c r="AF26" s="50"/>
      <c r="AG26" s="49">
        <f t="shared" ref="AG26:AT26" si="82">R26+14.6944</f>
        <v>15.3624194418042</v>
      </c>
      <c r="AH26" s="49">
        <f t="shared" si="82"/>
        <v>16.2254194418042</v>
      </c>
      <c r="AI26" s="49">
        <f t="shared" si="82"/>
        <v>14.8734194418042</v>
      </c>
      <c r="AJ26" s="49">
        <f t="shared" si="82"/>
        <v>13.3644194418042</v>
      </c>
      <c r="AK26" s="49">
        <f t="shared" si="82"/>
        <v>14.9994194418042</v>
      </c>
      <c r="AL26" s="49">
        <f t="shared" si="82"/>
        <v>16.9584194418042</v>
      </c>
      <c r="AM26" s="49">
        <f t="shared" si="82"/>
        <v>15.9734194418042</v>
      </c>
      <c r="AN26" s="49">
        <f t="shared" si="82"/>
        <v>16.5714194418042</v>
      </c>
      <c r="AO26" s="49">
        <f t="shared" si="82"/>
        <v>15.0284194418042</v>
      </c>
      <c r="AP26" s="49">
        <f t="shared" si="82"/>
        <v>15.3774194418042</v>
      </c>
      <c r="AQ26" s="49">
        <f t="shared" si="82"/>
        <v>15.0184194418042</v>
      </c>
      <c r="AR26" s="49">
        <f t="shared" si="82"/>
        <v>15.9744194418042</v>
      </c>
      <c r="AS26" s="49">
        <f t="shared" si="82"/>
        <v>19.6374194418042</v>
      </c>
      <c r="AT26" s="49">
        <f t="shared" si="82"/>
        <v>14.6114194418042</v>
      </c>
      <c r="AU26" s="49">
        <f>SUM(AG26:AT26)</f>
        <v>219.975872185259</v>
      </c>
      <c r="AV26" s="50"/>
      <c r="AW26" s="49">
        <f t="shared" ref="AW26:BJ26" si="83">AG26/$AU$30</f>
        <v>0.00937548467962383</v>
      </c>
      <c r="AX26" s="49">
        <f t="shared" si="83"/>
        <v>0.00990216234971127</v>
      </c>
      <c r="AY26" s="49">
        <f t="shared" si="83"/>
        <v>0.0090770543428072</v>
      </c>
      <c r="AZ26" s="49">
        <f t="shared" si="83"/>
        <v>0.00815613127888838</v>
      </c>
      <c r="BA26" s="49">
        <f t="shared" si="83"/>
        <v>0.00915395050321394</v>
      </c>
      <c r="BB26" s="49">
        <f t="shared" si="83"/>
        <v>0.0103495027114425</v>
      </c>
      <c r="BC26" s="49">
        <f t="shared" si="83"/>
        <v>0.00974837002889779</v>
      </c>
      <c r="BD26" s="49">
        <f t="shared" si="83"/>
        <v>0.0101133216473361</v>
      </c>
      <c r="BE26" s="49">
        <f t="shared" si="83"/>
        <v>0.00917164882584723</v>
      </c>
      <c r="BF26" s="49">
        <f t="shared" si="83"/>
        <v>0.00938463898443416</v>
      </c>
      <c r="BG26" s="49">
        <f t="shared" si="83"/>
        <v>0.00916554595597368</v>
      </c>
      <c r="BH26" s="49">
        <f t="shared" si="83"/>
        <v>0.00974898031588514</v>
      </c>
      <c r="BI26" s="49">
        <f t="shared" si="83"/>
        <v>0.0119844615505668</v>
      </c>
      <c r="BJ26" s="49">
        <f t="shared" si="83"/>
        <v>0.00891715915212016</v>
      </c>
      <c r="BK26" s="49"/>
      <c r="BL26" s="49">
        <f t="shared" ref="BL26:BY26" si="84">AW26*LN(AW26)</f>
        <v>-0.0437802977498103</v>
      </c>
      <c r="BM26" s="49">
        <f t="shared" si="84"/>
        <v>-0.0456985003011512</v>
      </c>
      <c r="BN26" s="49">
        <f t="shared" si="84"/>
        <v>-0.0426803599028581</v>
      </c>
      <c r="BO26" s="49">
        <f t="shared" si="84"/>
        <v>-0.0392227156730741</v>
      </c>
      <c r="BP26" s="49">
        <f t="shared" si="84"/>
        <v>-0.0429647051189182</v>
      </c>
      <c r="BQ26" s="49">
        <f t="shared" si="84"/>
        <v>-0.0473056809440602</v>
      </c>
      <c r="BR26" s="49">
        <f t="shared" si="84"/>
        <v>-0.0451413402144596</v>
      </c>
      <c r="BS26" s="49">
        <f t="shared" si="84"/>
        <v>-0.0464596060062689</v>
      </c>
      <c r="BT26" s="49">
        <f t="shared" si="84"/>
        <v>-0.0430300580098889</v>
      </c>
      <c r="BU26" s="49">
        <f t="shared" si="84"/>
        <v>-0.0438138864409052</v>
      </c>
      <c r="BV26" s="49">
        <f t="shared" si="84"/>
        <v>-0.0430075263914262</v>
      </c>
      <c r="BW26" s="49">
        <f t="shared" si="84"/>
        <v>-0.0451435559369714</v>
      </c>
      <c r="BX26" s="49">
        <f t="shared" si="84"/>
        <v>-0.0530209877255003</v>
      </c>
      <c r="BY26" s="49">
        <f t="shared" si="84"/>
        <v>-0.0420870103743366</v>
      </c>
      <c r="BZ26" s="49">
        <f>SUM(BL26:BY26)</f>
        <v>-0.623356230789629</v>
      </c>
      <c r="CA26" s="49"/>
      <c r="CB26" s="49"/>
      <c r="CC26" s="50"/>
      <c r="CD26" s="49"/>
      <c r="CE26" s="49"/>
      <c r="CF26" s="49">
        <f t="shared" ref="CF26:CS26" si="85">AW26*$CD$30</f>
        <v>0.00179915714564728</v>
      </c>
      <c r="CG26" s="49">
        <f t="shared" si="85"/>
        <v>0.00190022668242015</v>
      </c>
      <c r="CH26" s="49">
        <f t="shared" si="85"/>
        <v>0.00174188831194864</v>
      </c>
      <c r="CI26" s="49">
        <f t="shared" si="85"/>
        <v>0.0015651630153203</v>
      </c>
      <c r="CJ26" s="49">
        <f t="shared" si="85"/>
        <v>0.00175664469854584</v>
      </c>
      <c r="CK26" s="49">
        <f t="shared" si="85"/>
        <v>0.00198607137587845</v>
      </c>
      <c r="CL26" s="49">
        <f t="shared" si="85"/>
        <v>0.00187071390922576</v>
      </c>
      <c r="CM26" s="49">
        <f t="shared" si="85"/>
        <v>0.00194074818847277</v>
      </c>
      <c r="CN26" s="49">
        <f t="shared" si="85"/>
        <v>0.00176004100974678</v>
      </c>
      <c r="CO26" s="49">
        <f t="shared" si="85"/>
        <v>0.00180091385833743</v>
      </c>
      <c r="CP26" s="49">
        <f t="shared" si="85"/>
        <v>0.00175886986795335</v>
      </c>
      <c r="CQ26" s="49">
        <f t="shared" si="85"/>
        <v>0.0018708310234051</v>
      </c>
      <c r="CR26" s="49">
        <f t="shared" si="85"/>
        <v>0.0022998202623379</v>
      </c>
      <c r="CS26" s="49">
        <f t="shared" si="85"/>
        <v>0.00171120439696082</v>
      </c>
      <c r="CT26" s="49">
        <v>2020</v>
      </c>
    </row>
    <row r="27" ht="22.5" customHeight="1" spans="1:98">
      <c r="A27" s="44" t="s">
        <v>285</v>
      </c>
      <c r="B27" s="44">
        <v>4.108</v>
      </c>
      <c r="C27" s="44">
        <v>5.323</v>
      </c>
      <c r="D27" s="44">
        <v>3.251</v>
      </c>
      <c r="E27" s="44">
        <v>3.325</v>
      </c>
      <c r="F27" s="44">
        <v>4.547</v>
      </c>
      <c r="G27" s="44">
        <v>10.23</v>
      </c>
      <c r="H27" s="44">
        <v>2.13</v>
      </c>
      <c r="I27" s="44">
        <v>2.445</v>
      </c>
      <c r="J27" s="44">
        <v>2.794</v>
      </c>
      <c r="K27" s="44">
        <v>5.376</v>
      </c>
      <c r="L27" s="44">
        <v>3.685</v>
      </c>
      <c r="M27" s="44">
        <v>3.096</v>
      </c>
      <c r="N27" s="44">
        <v>4.759</v>
      </c>
      <c r="O27" s="44">
        <v>3.617</v>
      </c>
      <c r="Q27" s="50"/>
      <c r="R27" s="49">
        <f>(B27-MIN($B$25:$O$29)/(MAX($B$25:$O$29)-MIN($B$25:$O$29)))</f>
        <v>4.2830194418042</v>
      </c>
      <c r="S27" s="49">
        <f>(C27-MIN($B$25:$O$29)/(MAX($B$25:$O$29)-MIN($B$25:$O$29)))</f>
        <v>5.4980194418042</v>
      </c>
      <c r="T27" s="49">
        <f>(D27-MIN($B$25:$O$29)/(MAX($B$25:$O$29)-MIN($B$25:$O$29)))</f>
        <v>3.4260194418042</v>
      </c>
      <c r="U27" s="49">
        <f>(E27-MIN($B$25:$O$29)/(MAX($B$25:$O$29)-MIN($B$25:$O$29)))</f>
        <v>3.5000194418042</v>
      </c>
      <c r="V27" s="49">
        <f>(F27-MIN($B$25:$O$29)/(MAX($B$25:$O$29)-MIN($B$25:$O$29)))</f>
        <v>4.7220194418042</v>
      </c>
      <c r="W27" s="49">
        <f>(G27-MIN($B$25:$O$29)/(MAX($B$25:$O$29)-MIN($B$25:$O$29)))</f>
        <v>10.4050194418042</v>
      </c>
      <c r="X27" s="49">
        <f>(H27-MIN($B$25:$O$29)/(MAX($B$25:$O$29)-MIN($B$25:$O$29)))</f>
        <v>2.3050194418042</v>
      </c>
      <c r="Y27" s="49">
        <f>(I27-MIN($B$25:$O$29)/(MAX($B$25:$O$29)-MIN($B$25:$O$29)))</f>
        <v>2.6200194418042</v>
      </c>
      <c r="Z27" s="49">
        <f>(J27-MIN($B$25:$O$29)/(MAX($B$25:$O$29)-MIN($B$25:$O$29)))</f>
        <v>2.9690194418042</v>
      </c>
      <c r="AA27" s="49">
        <f>(K27-MIN($B$25:$O$29)/(MAX($B$25:$O$29)-MIN($B$25:$O$29)))</f>
        <v>5.5510194418042</v>
      </c>
      <c r="AB27" s="49">
        <f>(L27-MIN($B$25:$O$29)/(MAX($B$25:$O$29)-MIN($B$25:$O$29)))</f>
        <v>3.8600194418042</v>
      </c>
      <c r="AC27" s="49">
        <f>(M27-MIN($B$25:$O$29)/(MAX($B$25:$O$29)-MIN($B$25:$O$29)))</f>
        <v>3.2710194418042</v>
      </c>
      <c r="AD27" s="49">
        <f>(N27-MIN($B$25:$O$29)/(MAX($B$25:$O$29)-MIN($B$25:$O$29)))</f>
        <v>4.9340194418042</v>
      </c>
      <c r="AE27" s="49">
        <f>(O27-MIN($B$25:$O$29)/(MAX($B$25:$O$29)-MIN($B$25:$O$29)))</f>
        <v>3.7920194418042</v>
      </c>
      <c r="AF27" s="50"/>
      <c r="AG27" s="49">
        <f t="shared" ref="AG27:AT27" si="86">R27+14.6944</f>
        <v>18.9774194418042</v>
      </c>
      <c r="AH27" s="49">
        <f t="shared" si="86"/>
        <v>20.1924194418042</v>
      </c>
      <c r="AI27" s="49">
        <f t="shared" si="86"/>
        <v>18.1204194418042</v>
      </c>
      <c r="AJ27" s="49">
        <f t="shared" si="86"/>
        <v>18.1944194418042</v>
      </c>
      <c r="AK27" s="49">
        <f t="shared" si="86"/>
        <v>19.4164194418042</v>
      </c>
      <c r="AL27" s="49">
        <f t="shared" si="86"/>
        <v>25.0994194418042</v>
      </c>
      <c r="AM27" s="49">
        <f t="shared" si="86"/>
        <v>16.9994194418042</v>
      </c>
      <c r="AN27" s="49">
        <f t="shared" si="86"/>
        <v>17.3144194418042</v>
      </c>
      <c r="AO27" s="49">
        <f t="shared" si="86"/>
        <v>17.6634194418042</v>
      </c>
      <c r="AP27" s="49">
        <f t="shared" si="86"/>
        <v>20.2454194418042</v>
      </c>
      <c r="AQ27" s="49">
        <f t="shared" si="86"/>
        <v>18.5544194418042</v>
      </c>
      <c r="AR27" s="49">
        <f t="shared" si="86"/>
        <v>17.9654194418042</v>
      </c>
      <c r="AS27" s="49">
        <f t="shared" si="86"/>
        <v>19.6284194418042</v>
      </c>
      <c r="AT27" s="49">
        <f t="shared" si="86"/>
        <v>18.4864194418042</v>
      </c>
      <c r="AU27" s="49">
        <f>SUM(AG27:AT27)</f>
        <v>266.857872185259</v>
      </c>
      <c r="AV27" s="50"/>
      <c r="AW27" s="49">
        <f t="shared" ref="AW27:BJ27" si="87">AG27/$AU$30</f>
        <v>0.0115816721389125</v>
      </c>
      <c r="AX27" s="49">
        <f t="shared" si="87"/>
        <v>0.0123231708285489</v>
      </c>
      <c r="AY27" s="49">
        <f t="shared" si="87"/>
        <v>0.0110586561907491</v>
      </c>
      <c r="AZ27" s="49">
        <f t="shared" si="87"/>
        <v>0.0111038174278134</v>
      </c>
      <c r="BA27" s="49">
        <f t="shared" si="87"/>
        <v>0.0118495881263613</v>
      </c>
      <c r="BB27" s="49">
        <f t="shared" si="87"/>
        <v>0.0153178490755003</v>
      </c>
      <c r="BC27" s="49">
        <f t="shared" si="87"/>
        <v>0.0103745244779241</v>
      </c>
      <c r="BD27" s="49">
        <f t="shared" si="87"/>
        <v>0.010566764878941</v>
      </c>
      <c r="BE27" s="49">
        <f t="shared" si="87"/>
        <v>0.0107797550375279</v>
      </c>
      <c r="BF27" s="49">
        <f t="shared" si="87"/>
        <v>0.0123555160388787</v>
      </c>
      <c r="BG27" s="49">
        <f t="shared" si="87"/>
        <v>0.0113235207432613</v>
      </c>
      <c r="BH27" s="49">
        <f t="shared" si="87"/>
        <v>0.0109640617077091</v>
      </c>
      <c r="BI27" s="49">
        <f t="shared" si="87"/>
        <v>0.0119789689676806</v>
      </c>
      <c r="BJ27" s="49">
        <f t="shared" si="87"/>
        <v>0.0112820212281211</v>
      </c>
      <c r="BK27" s="49"/>
      <c r="BL27" s="49">
        <f t="shared" ref="BL27:BY27" si="88">AW27*LN(AW27)</f>
        <v>-0.0516349327744285</v>
      </c>
      <c r="BM27" s="49">
        <f t="shared" si="88"/>
        <v>-0.0541760352836742</v>
      </c>
      <c r="BN27" s="49">
        <f t="shared" si="88"/>
        <v>-0.0498141789747048</v>
      </c>
      <c r="BO27" s="49">
        <f t="shared" si="88"/>
        <v>-0.0499723563281286</v>
      </c>
      <c r="BP27" s="49">
        <f t="shared" si="88"/>
        <v>-0.0525583998559556</v>
      </c>
      <c r="BQ27" s="49">
        <f t="shared" si="88"/>
        <v>-0.0640092554054802</v>
      </c>
      <c r="BR27" s="49">
        <f t="shared" si="88"/>
        <v>-0.0473949988654268</v>
      </c>
      <c r="BS27" s="49">
        <f t="shared" si="88"/>
        <v>-0.0480792196949531</v>
      </c>
      <c r="BT27" s="49">
        <f t="shared" si="88"/>
        <v>-0.0488332113158715</v>
      </c>
      <c r="BU27" s="49">
        <f t="shared" si="88"/>
        <v>-0.0542858460680325</v>
      </c>
      <c r="BV27" s="49">
        <f t="shared" si="88"/>
        <v>-0.050739261022646</v>
      </c>
      <c r="BW27" s="49">
        <f t="shared" si="88"/>
        <v>-0.0494822629218684</v>
      </c>
      <c r="BX27" s="49">
        <f t="shared" si="88"/>
        <v>-0.0530021790700622</v>
      </c>
      <c r="BY27" s="49">
        <f t="shared" si="88"/>
        <v>-0.0505947303323815</v>
      </c>
      <c r="BZ27" s="49">
        <f>SUM(BL27:BY27)</f>
        <v>-0.724576867913614</v>
      </c>
      <c r="CA27" s="49"/>
      <c r="CB27" s="49"/>
      <c r="CC27" s="50"/>
      <c r="CD27" s="49"/>
      <c r="CE27" s="49"/>
      <c r="CF27" s="49">
        <f t="shared" ref="CF27:CS27" si="89">AW27*$CD$30</f>
        <v>0.00222252490397163</v>
      </c>
      <c r="CG27" s="49">
        <f t="shared" si="89"/>
        <v>0.00236481863187317</v>
      </c>
      <c r="CH27" s="49">
        <f t="shared" si="89"/>
        <v>0.00212215805227482</v>
      </c>
      <c r="CI27" s="49">
        <f t="shared" si="89"/>
        <v>0.00213082450154619</v>
      </c>
      <c r="CJ27" s="49">
        <f t="shared" si="89"/>
        <v>0.00227393802870313</v>
      </c>
      <c r="CK27" s="49">
        <f t="shared" si="89"/>
        <v>0.00293949790990845</v>
      </c>
      <c r="CL27" s="49">
        <f t="shared" si="89"/>
        <v>0.0019908730572315</v>
      </c>
      <c r="CM27" s="49">
        <f t="shared" si="89"/>
        <v>0.0020277640237245</v>
      </c>
      <c r="CN27" s="49">
        <f t="shared" si="89"/>
        <v>0.00206863687231514</v>
      </c>
      <c r="CO27" s="49">
        <f t="shared" si="89"/>
        <v>0.00237102568337834</v>
      </c>
      <c r="CP27" s="49">
        <f t="shared" si="89"/>
        <v>0.00217298560610961</v>
      </c>
      <c r="CQ27" s="49">
        <f t="shared" si="89"/>
        <v>0.00210400535447668</v>
      </c>
      <c r="CR27" s="49">
        <f t="shared" si="89"/>
        <v>0.00229876623472381</v>
      </c>
      <c r="CS27" s="49">
        <f t="shared" si="89"/>
        <v>0.0021650218419143</v>
      </c>
      <c r="CT27" s="49">
        <v>2020</v>
      </c>
    </row>
    <row r="28" ht="22.5" customHeight="1" spans="1:98">
      <c r="A28" s="44" t="s">
        <v>286</v>
      </c>
      <c r="B28" s="44">
        <v>20.44</v>
      </c>
      <c r="C28" s="44">
        <v>22.81</v>
      </c>
      <c r="D28" s="44">
        <v>20.47</v>
      </c>
      <c r="E28" s="44">
        <v>26.43</v>
      </c>
      <c r="F28" s="44">
        <v>30.77</v>
      </c>
      <c r="G28" s="44">
        <v>35.16</v>
      </c>
      <c r="H28" s="44">
        <v>38.19</v>
      </c>
      <c r="I28" s="44">
        <v>32.09</v>
      </c>
      <c r="J28" s="44">
        <v>17.48</v>
      </c>
      <c r="K28" s="44">
        <v>27.69</v>
      </c>
      <c r="L28" s="44">
        <v>34.01</v>
      </c>
      <c r="M28" s="44">
        <v>24.19</v>
      </c>
      <c r="N28" s="44">
        <v>25.59</v>
      </c>
      <c r="O28" s="44">
        <v>22.94</v>
      </c>
      <c r="Q28" s="50"/>
      <c r="R28" s="49">
        <f>(B28-MIN($B$25:$O$29)/(MAX($B$25:$O$29)-MIN($B$25:$O$29)))</f>
        <v>20.6150194418042</v>
      </c>
      <c r="S28" s="49">
        <f>(C28-MIN($B$25:$O$29)/(MAX($B$25:$O$29)-MIN($B$25:$O$29)))</f>
        <v>22.9850194418042</v>
      </c>
      <c r="T28" s="49">
        <f>(D28-MIN($B$25:$O$29)/(MAX($B$25:$O$29)-MIN($B$25:$O$29)))</f>
        <v>20.6450194418042</v>
      </c>
      <c r="U28" s="49">
        <f>(E28-MIN($B$25:$O$29)/(MAX($B$25:$O$29)-MIN($B$25:$O$29)))</f>
        <v>26.6050194418042</v>
      </c>
      <c r="V28" s="49">
        <f>(F28-MIN($B$25:$O$29)/(MAX($B$25:$O$29)-MIN($B$25:$O$29)))</f>
        <v>30.9450194418042</v>
      </c>
      <c r="W28" s="49">
        <f>(G28-MIN($B$25:$O$29)/(MAX($B$25:$O$29)-MIN($B$25:$O$29)))</f>
        <v>35.3350194418042</v>
      </c>
      <c r="X28" s="49">
        <f>(H28-MIN($B$25:$O$29)/(MAX($B$25:$O$29)-MIN($B$25:$O$29)))</f>
        <v>38.3650194418042</v>
      </c>
      <c r="Y28" s="49">
        <f>(I28-MIN($B$25:$O$29)/(MAX($B$25:$O$29)-MIN($B$25:$O$29)))</f>
        <v>32.2650194418042</v>
      </c>
      <c r="Z28" s="49">
        <f>(J28-MIN($B$25:$O$29)/(MAX($B$25:$O$29)-MIN($B$25:$O$29)))</f>
        <v>17.6550194418042</v>
      </c>
      <c r="AA28" s="49">
        <f>(K28-MIN($B$25:$O$29)/(MAX($B$25:$O$29)-MIN($B$25:$O$29)))</f>
        <v>27.8650194418042</v>
      </c>
      <c r="AB28" s="49">
        <f>(L28-MIN($B$25:$O$29)/(MAX($B$25:$O$29)-MIN($B$25:$O$29)))</f>
        <v>34.1850194418042</v>
      </c>
      <c r="AC28" s="49">
        <f>(M28-MIN($B$25:$O$29)/(MAX($B$25:$O$29)-MIN($B$25:$O$29)))</f>
        <v>24.3650194418042</v>
      </c>
      <c r="AD28" s="49">
        <f>(N28-MIN($B$25:$O$29)/(MAX($B$25:$O$29)-MIN($B$25:$O$29)))</f>
        <v>25.7650194418042</v>
      </c>
      <c r="AE28" s="49">
        <f>(O28-MIN($B$25:$O$29)/(MAX($B$25:$O$29)-MIN($B$25:$O$29)))</f>
        <v>23.1150194418042</v>
      </c>
      <c r="AF28" s="50"/>
      <c r="AG28" s="49">
        <f t="shared" ref="AG28:AT28" si="90">R28+14.6944</f>
        <v>35.3094194418042</v>
      </c>
      <c r="AH28" s="49">
        <f t="shared" si="90"/>
        <v>37.6794194418042</v>
      </c>
      <c r="AI28" s="49">
        <f t="shared" si="90"/>
        <v>35.3394194418042</v>
      </c>
      <c r="AJ28" s="49">
        <f t="shared" si="90"/>
        <v>41.2994194418042</v>
      </c>
      <c r="AK28" s="49">
        <f t="shared" si="90"/>
        <v>45.6394194418042</v>
      </c>
      <c r="AL28" s="49">
        <f t="shared" si="90"/>
        <v>50.0294194418042</v>
      </c>
      <c r="AM28" s="49">
        <f t="shared" si="90"/>
        <v>53.0594194418042</v>
      </c>
      <c r="AN28" s="49">
        <f t="shared" si="90"/>
        <v>46.9594194418042</v>
      </c>
      <c r="AO28" s="49">
        <f t="shared" si="90"/>
        <v>32.3494194418042</v>
      </c>
      <c r="AP28" s="49">
        <f t="shared" si="90"/>
        <v>42.5594194418042</v>
      </c>
      <c r="AQ28" s="49">
        <f t="shared" si="90"/>
        <v>48.8794194418042</v>
      </c>
      <c r="AR28" s="49">
        <f t="shared" si="90"/>
        <v>39.0594194418042</v>
      </c>
      <c r="AS28" s="49">
        <f t="shared" si="90"/>
        <v>40.4594194418042</v>
      </c>
      <c r="AT28" s="49">
        <f t="shared" si="90"/>
        <v>37.8094194418042</v>
      </c>
      <c r="AU28" s="49">
        <f>SUM(AG28:AT28)</f>
        <v>586.431872185259</v>
      </c>
      <c r="AV28" s="50"/>
      <c r="AW28" s="49">
        <f t="shared" ref="AW28:BJ28" si="91">AG28/$AU$30</f>
        <v>0.0215488792163957</v>
      </c>
      <c r="AX28" s="49">
        <f t="shared" si="91"/>
        <v>0.0229952593764272</v>
      </c>
      <c r="AY28" s="49">
        <f t="shared" si="91"/>
        <v>0.0215671878260163</v>
      </c>
      <c r="AZ28" s="49">
        <f t="shared" si="91"/>
        <v>0.0252044982706526</v>
      </c>
      <c r="BA28" s="49">
        <f t="shared" si="91"/>
        <v>0.0278531437957737</v>
      </c>
      <c r="BB28" s="49">
        <f t="shared" si="91"/>
        <v>0.0305323036702625</v>
      </c>
      <c r="BC28" s="49">
        <f t="shared" si="91"/>
        <v>0.0323814732419484</v>
      </c>
      <c r="BD28" s="49">
        <f t="shared" si="91"/>
        <v>0.0286587226190824</v>
      </c>
      <c r="BE28" s="49">
        <f t="shared" si="91"/>
        <v>0.0197424297338246</v>
      </c>
      <c r="BF28" s="49">
        <f t="shared" si="91"/>
        <v>0.02597345987472</v>
      </c>
      <c r="BG28" s="49">
        <f t="shared" si="91"/>
        <v>0.0298304736348041</v>
      </c>
      <c r="BH28" s="49">
        <f t="shared" si="91"/>
        <v>0.0238374554189772</v>
      </c>
      <c r="BI28" s="49">
        <f t="shared" si="91"/>
        <v>0.0246918572012743</v>
      </c>
      <c r="BJ28" s="49">
        <f t="shared" si="91"/>
        <v>0.0230745966847834</v>
      </c>
      <c r="BK28" s="49"/>
      <c r="BL28" s="49">
        <f t="shared" ref="BL28:BY28" si="92">AW28*LN(AW28)</f>
        <v>-0.0826923472978913</v>
      </c>
      <c r="BM28" s="49">
        <f t="shared" si="92"/>
        <v>-0.0867488617154851</v>
      </c>
      <c r="BN28" s="49">
        <f t="shared" si="92"/>
        <v>-0.0827442889474579</v>
      </c>
      <c r="BO28" s="49">
        <f t="shared" si="92"/>
        <v>-0.092771023431612</v>
      </c>
      <c r="BP28" s="49">
        <f t="shared" si="92"/>
        <v>-0.0997368001213807</v>
      </c>
      <c r="BQ28" s="49">
        <f t="shared" si="92"/>
        <v>-0.106526292120471</v>
      </c>
      <c r="BR28" s="49">
        <f t="shared" si="92"/>
        <v>-0.111073920289304</v>
      </c>
      <c r="BS28" s="49">
        <f t="shared" si="92"/>
        <v>-0.10180430664208</v>
      </c>
      <c r="BT28" s="49">
        <f t="shared" si="92"/>
        <v>-0.0774887438407576</v>
      </c>
      <c r="BU28" s="49">
        <f t="shared" si="92"/>
        <v>-0.0948207914396957</v>
      </c>
      <c r="BV28" s="49">
        <f t="shared" si="92"/>
        <v>-0.104771329378849</v>
      </c>
      <c r="BW28" s="49">
        <f t="shared" si="92"/>
        <v>-0.089068584909974</v>
      </c>
      <c r="BX28" s="49">
        <f t="shared" si="92"/>
        <v>-0.0913915206219517</v>
      </c>
      <c r="BY28" s="49">
        <f t="shared" si="92"/>
        <v>-0.0869686850944614</v>
      </c>
      <c r="BZ28" s="49">
        <f>SUM(BL28:BY28)</f>
        <v>-1.30860749585137</v>
      </c>
      <c r="CA28" s="49"/>
      <c r="CB28" s="49"/>
      <c r="CC28" s="50"/>
      <c r="CD28" s="49"/>
      <c r="CE28" s="49"/>
      <c r="CF28" s="49">
        <f t="shared" ref="CF28:CS28" si="93">AW28*$CD$30</f>
        <v>0.00413523368099878</v>
      </c>
      <c r="CG28" s="49">
        <f t="shared" si="93"/>
        <v>0.00441279428604129</v>
      </c>
      <c r="CH28" s="49">
        <f t="shared" si="93"/>
        <v>0.00413874710637906</v>
      </c>
      <c r="CI28" s="49">
        <f t="shared" si="93"/>
        <v>0.00483674761526235</v>
      </c>
      <c r="CJ28" s="49">
        <f t="shared" si="93"/>
        <v>0.00534502315361025</v>
      </c>
      <c r="CK28" s="49">
        <f t="shared" si="93"/>
        <v>0.00585915440092528</v>
      </c>
      <c r="CL28" s="49">
        <f t="shared" si="93"/>
        <v>0.00621401036433407</v>
      </c>
      <c r="CM28" s="49">
        <f t="shared" si="93"/>
        <v>0.00549961387034279</v>
      </c>
      <c r="CN28" s="49">
        <f t="shared" si="93"/>
        <v>0.00378857571014399</v>
      </c>
      <c r="CO28" s="49">
        <f t="shared" si="93"/>
        <v>0.00498431148123432</v>
      </c>
      <c r="CP28" s="49">
        <f t="shared" si="93"/>
        <v>0.00572447309468103</v>
      </c>
      <c r="CQ28" s="49">
        <f t="shared" si="93"/>
        <v>0.0045744118535344</v>
      </c>
      <c r="CR28" s="49">
        <f t="shared" si="93"/>
        <v>0.00473837170461437</v>
      </c>
      <c r="CS28" s="49">
        <f t="shared" si="93"/>
        <v>0.00442801912935586</v>
      </c>
      <c r="CT28" s="49">
        <v>2020</v>
      </c>
    </row>
    <row r="29" ht="22.5" customHeight="1" spans="1:98">
      <c r="A29" s="44" t="s">
        <v>287</v>
      </c>
      <c r="B29" s="44">
        <v>10.127</v>
      </c>
      <c r="C29" s="44">
        <v>9.37</v>
      </c>
      <c r="D29" s="44">
        <v>7.488</v>
      </c>
      <c r="E29" s="44">
        <v>6.088</v>
      </c>
      <c r="F29" s="44">
        <v>7.241</v>
      </c>
      <c r="G29" s="44">
        <v>6.537</v>
      </c>
      <c r="H29" s="44">
        <v>5.272</v>
      </c>
      <c r="I29" s="44">
        <v>4.431</v>
      </c>
      <c r="J29" s="44">
        <v>4.645</v>
      </c>
      <c r="K29" s="44">
        <v>6.09</v>
      </c>
      <c r="L29" s="44">
        <v>5.488</v>
      </c>
      <c r="M29" s="44">
        <v>5.802</v>
      </c>
      <c r="N29" s="44">
        <v>5.056</v>
      </c>
      <c r="O29" s="44">
        <v>5.312</v>
      </c>
      <c r="Q29" s="50"/>
      <c r="R29" s="49">
        <f>(B29-MIN($B$25:$O$29)/(MAX($B$25:$O$29)-MIN($B$25:$O$29)))</f>
        <v>10.3020194418042</v>
      </c>
      <c r="S29" s="49">
        <f>(C29-MIN($B$25:$O$29)/(MAX($B$25:$O$29)-MIN($B$25:$O$29)))</f>
        <v>9.5450194418042</v>
      </c>
      <c r="T29" s="49">
        <f>(D29-MIN($B$25:$O$29)/(MAX($B$25:$O$29)-MIN($B$25:$O$29)))</f>
        <v>7.6630194418042</v>
      </c>
      <c r="U29" s="49">
        <f>(E29-MIN($B$25:$O$29)/(MAX($B$25:$O$29)-MIN($B$25:$O$29)))</f>
        <v>6.2630194418042</v>
      </c>
      <c r="V29" s="49">
        <f>(F29-MIN($B$25:$O$29)/(MAX($B$25:$O$29)-MIN($B$25:$O$29)))</f>
        <v>7.4160194418042</v>
      </c>
      <c r="W29" s="49">
        <f>(G29-MIN($B$25:$O$29)/(MAX($B$25:$O$29)-MIN($B$25:$O$29)))</f>
        <v>6.7120194418042</v>
      </c>
      <c r="X29" s="49">
        <f>(H29-MIN($B$25:$O$29)/(MAX($B$25:$O$29)-MIN($B$25:$O$29)))</f>
        <v>5.4470194418042</v>
      </c>
      <c r="Y29" s="49">
        <f>(I29-MIN($B$25:$O$29)/(MAX($B$25:$O$29)-MIN($B$25:$O$29)))</f>
        <v>4.6060194418042</v>
      </c>
      <c r="Z29" s="49">
        <f>(J29-MIN($B$25:$O$29)/(MAX($B$25:$O$29)-MIN($B$25:$O$29)))</f>
        <v>4.8200194418042</v>
      </c>
      <c r="AA29" s="49">
        <f>(K29-MIN($B$25:$O$29)/(MAX($B$25:$O$29)-MIN($B$25:$O$29)))</f>
        <v>6.2650194418042</v>
      </c>
      <c r="AB29" s="49">
        <f>(L29-MIN($B$25:$O$29)/(MAX($B$25:$O$29)-MIN($B$25:$O$29)))</f>
        <v>5.6630194418042</v>
      </c>
      <c r="AC29" s="49">
        <f>(M29-MIN($B$25:$O$29)/(MAX($B$25:$O$29)-MIN($B$25:$O$29)))</f>
        <v>5.9770194418042</v>
      </c>
      <c r="AD29" s="49">
        <f>(N29-MIN($B$25:$O$29)/(MAX($B$25:$O$29)-MIN($B$25:$O$29)))</f>
        <v>5.2310194418042</v>
      </c>
      <c r="AE29" s="49">
        <f>(O29-MIN($B$25:$O$29)/(MAX($B$25:$O$29)-MIN($B$25:$O$29)))</f>
        <v>5.4870194418042</v>
      </c>
      <c r="AF29" s="50"/>
      <c r="AG29" s="49">
        <f t="shared" ref="AG29:AT29" si="94">R29+14.6944</f>
        <v>24.9964194418042</v>
      </c>
      <c r="AH29" s="49">
        <f t="shared" si="94"/>
        <v>24.2394194418042</v>
      </c>
      <c r="AI29" s="49">
        <f t="shared" si="94"/>
        <v>22.3574194418042</v>
      </c>
      <c r="AJ29" s="49">
        <f t="shared" si="94"/>
        <v>20.9574194418042</v>
      </c>
      <c r="AK29" s="49">
        <f t="shared" si="94"/>
        <v>22.1104194418042</v>
      </c>
      <c r="AL29" s="49">
        <f t="shared" si="94"/>
        <v>21.4064194418042</v>
      </c>
      <c r="AM29" s="49">
        <f t="shared" si="94"/>
        <v>20.1414194418042</v>
      </c>
      <c r="AN29" s="49">
        <f t="shared" si="94"/>
        <v>19.3004194418042</v>
      </c>
      <c r="AO29" s="49">
        <f t="shared" si="94"/>
        <v>19.5144194418042</v>
      </c>
      <c r="AP29" s="49">
        <f t="shared" si="94"/>
        <v>20.9594194418042</v>
      </c>
      <c r="AQ29" s="49">
        <f t="shared" si="94"/>
        <v>20.3574194418042</v>
      </c>
      <c r="AR29" s="49">
        <f t="shared" si="94"/>
        <v>20.6714194418042</v>
      </c>
      <c r="AS29" s="49">
        <f t="shared" si="94"/>
        <v>19.9254194418042</v>
      </c>
      <c r="AT29" s="49">
        <f t="shared" si="94"/>
        <v>20.1814194418042</v>
      </c>
      <c r="AU29" s="49">
        <f>SUM(AG29:AT29)</f>
        <v>297.118872185259</v>
      </c>
      <c r="AV29" s="50"/>
      <c r="AW29" s="49">
        <f t="shared" ref="AW29:BJ29" si="95">AG29/$AU$30</f>
        <v>0.0152549895158027</v>
      </c>
      <c r="AX29" s="49">
        <f t="shared" si="95"/>
        <v>0.0147930022663749</v>
      </c>
      <c r="AY29" s="49">
        <f t="shared" si="95"/>
        <v>0.0136444421561726</v>
      </c>
      <c r="AZ29" s="49">
        <f t="shared" si="95"/>
        <v>0.0127900403738755</v>
      </c>
      <c r="BA29" s="49">
        <f t="shared" si="95"/>
        <v>0.0134937012702959</v>
      </c>
      <c r="BB29" s="49">
        <f t="shared" si="95"/>
        <v>0.0130640592311979</v>
      </c>
      <c r="BC29" s="49">
        <f t="shared" si="95"/>
        <v>0.0122920461921938</v>
      </c>
      <c r="BD29" s="49">
        <f t="shared" si="95"/>
        <v>0.0117787948358281</v>
      </c>
      <c r="BE29" s="49">
        <f t="shared" si="95"/>
        <v>0.0119093962511221</v>
      </c>
      <c r="BF29" s="49">
        <f t="shared" si="95"/>
        <v>0.0127912609478502</v>
      </c>
      <c r="BG29" s="49">
        <f t="shared" si="95"/>
        <v>0.0124238681814625</v>
      </c>
      <c r="BH29" s="49">
        <f t="shared" si="95"/>
        <v>0.012615498295492</v>
      </c>
      <c r="BI29" s="49">
        <f t="shared" si="95"/>
        <v>0.0121602242029251</v>
      </c>
      <c r="BJ29" s="49">
        <f t="shared" si="95"/>
        <v>0.012316457671688</v>
      </c>
      <c r="BK29" s="49"/>
      <c r="BL29" s="49">
        <f t="shared" ref="BL29:BY29" si="96">AW29*LN(AW29)</f>
        <v>-0.0638093122726004</v>
      </c>
      <c r="BM29" s="49">
        <f t="shared" si="96"/>
        <v>-0.0623318095844095</v>
      </c>
      <c r="BN29" s="49">
        <f t="shared" si="96"/>
        <v>-0.0585950063310574</v>
      </c>
      <c r="BO29" s="49">
        <f t="shared" si="96"/>
        <v>-0.0557529179942608</v>
      </c>
      <c r="BP29" s="49">
        <f t="shared" si="96"/>
        <v>-0.0580975663282959</v>
      </c>
      <c r="BQ29" s="49">
        <f t="shared" si="96"/>
        <v>-0.0566704569855544</v>
      </c>
      <c r="BR29" s="49">
        <f t="shared" si="96"/>
        <v>-0.0540702881521511</v>
      </c>
      <c r="BS29" s="49">
        <f t="shared" si="96"/>
        <v>-0.052314980291033</v>
      </c>
      <c r="BT29" s="49">
        <f t="shared" si="96"/>
        <v>-0.0527637177252694</v>
      </c>
      <c r="BU29" s="49">
        <f t="shared" si="96"/>
        <v>-0.055757017952032</v>
      </c>
      <c r="BV29" s="49">
        <f t="shared" si="96"/>
        <v>-0.0545176207811113</v>
      </c>
      <c r="BW29" s="49">
        <f t="shared" si="96"/>
        <v>-0.0551654192866816</v>
      </c>
      <c r="BX29" s="49">
        <f t="shared" si="96"/>
        <v>-0.0536215418147097</v>
      </c>
      <c r="BY29" s="49">
        <f t="shared" si="96"/>
        <v>-0.0541532337348354</v>
      </c>
      <c r="BZ29" s="49">
        <f>SUM(BL29:BY29)</f>
        <v>-0.787620889234002</v>
      </c>
      <c r="CA29" s="49"/>
      <c r="CB29" s="49"/>
      <c r="CC29" s="50"/>
      <c r="CD29" s="49"/>
      <c r="CE29" s="49"/>
      <c r="CF29" s="49">
        <f t="shared" ref="CF29:CS29" si="97">AW29*$CD$30</f>
        <v>0.00292743514943614</v>
      </c>
      <c r="CG29" s="49">
        <f t="shared" si="97"/>
        <v>0.00283877971567361</v>
      </c>
      <c r="CH29" s="49">
        <f t="shared" si="97"/>
        <v>0.0026183708301504</v>
      </c>
      <c r="CI29" s="49">
        <f t="shared" si="97"/>
        <v>0.00245441097907044</v>
      </c>
      <c r="CJ29" s="49">
        <f t="shared" si="97"/>
        <v>0.00258944362785272</v>
      </c>
      <c r="CK29" s="49">
        <f t="shared" si="97"/>
        <v>0.00250699524559537</v>
      </c>
      <c r="CL29" s="49">
        <f t="shared" si="97"/>
        <v>0.00235884580872668</v>
      </c>
      <c r="CM29" s="49">
        <f t="shared" si="97"/>
        <v>0.00226035278389936</v>
      </c>
      <c r="CN29" s="49">
        <f t="shared" si="97"/>
        <v>0.00228541521827873</v>
      </c>
      <c r="CO29" s="49">
        <f t="shared" si="97"/>
        <v>0.00245464520742912</v>
      </c>
      <c r="CP29" s="49">
        <f t="shared" si="97"/>
        <v>0.00238414247146474</v>
      </c>
      <c r="CQ29" s="49">
        <f t="shared" si="97"/>
        <v>0.00242091632377839</v>
      </c>
      <c r="CR29" s="49">
        <f t="shared" si="97"/>
        <v>0.00233354914598863</v>
      </c>
      <c r="CS29" s="49">
        <f t="shared" si="97"/>
        <v>0.0023635303759004</v>
      </c>
      <c r="CT29" s="49">
        <v>2020</v>
      </c>
    </row>
    <row r="30" ht="22.5" customHeight="1" spans="17:98">
      <c r="Q30" s="50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>
        <f>SUM(AU25:AU29)</f>
        <v>1638.57336092629</v>
      </c>
      <c r="AV30" s="50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>
        <f>SUM(BZ25:BZ29)</f>
        <v>-4.16372584490814</v>
      </c>
      <c r="CA30" s="49">
        <f>-1/(LN(700))</f>
        <v>-0.152646578710193</v>
      </c>
      <c r="CB30" s="49">
        <f>BZ30*CA30</f>
        <v>0.635578504912435</v>
      </c>
      <c r="CC30" s="50">
        <f>1-CB30</f>
        <v>0.364421495087565</v>
      </c>
      <c r="CD30" s="49">
        <f>CC30/(CC9+CC14+CC19+CC24+CC30)</f>
        <v>0.191900174457911</v>
      </c>
      <c r="CE30" s="49" t="s">
        <v>73</v>
      </c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</row>
    <row r="33" ht="83.25" spans="83:98">
      <c r="CE33" s="55" t="s">
        <v>37</v>
      </c>
      <c r="CF33" s="56" t="s">
        <v>74</v>
      </c>
      <c r="CG33" s="56" t="s">
        <v>75</v>
      </c>
      <c r="CH33" s="56" t="s">
        <v>76</v>
      </c>
      <c r="CI33" s="56" t="s">
        <v>77</v>
      </c>
      <c r="CJ33" s="56" t="s">
        <v>78</v>
      </c>
      <c r="CK33" s="56" t="s">
        <v>79</v>
      </c>
      <c r="CL33" s="56" t="s">
        <v>80</v>
      </c>
      <c r="CM33" s="56" t="s">
        <v>81</v>
      </c>
      <c r="CN33" s="56" t="s">
        <v>82</v>
      </c>
      <c r="CO33" s="56" t="s">
        <v>83</v>
      </c>
      <c r="CP33" s="56" t="s">
        <v>84</v>
      </c>
      <c r="CQ33" s="56" t="s">
        <v>85</v>
      </c>
      <c r="CR33" s="56" t="s">
        <v>86</v>
      </c>
      <c r="CS33" s="56" t="s">
        <v>87</v>
      </c>
      <c r="CT33" s="60" t="s">
        <v>88</v>
      </c>
    </row>
    <row r="34" spans="83:98">
      <c r="CE34" s="40">
        <v>2020</v>
      </c>
      <c r="CF34" s="40">
        <f>SUM(CF2+CF3+CF4+CF5+CF6+CF7+CF8+CF10+CF11+CF12+CF13+CF15+CF16+CF17+CF18+CF20+CF21+CF22+CF23+CF25+CF26+CF27+CF28+CF29)</f>
        <v>0.0865378381144117</v>
      </c>
      <c r="CG34" s="40">
        <f t="shared" ref="CF34:CS34" si="98">SUM(CG2+CG3+CG4+CG5+CG6+CG7+CG8+CG10+CG11+CG12+CG13+CG15+CG16+CG17+CG18+CG20+CG21+CG22+CG23+CG25+CG26+CG27+CG28+CG29)</f>
        <v>0.0815461599112685</v>
      </c>
      <c r="CH34" s="40">
        <f t="shared" si="98"/>
        <v>0.0717872706121548</v>
      </c>
      <c r="CI34" s="40">
        <f t="shared" si="98"/>
        <v>0.0682603248491906</v>
      </c>
      <c r="CJ34" s="40">
        <f t="shared" si="98"/>
        <v>0.068404621556055</v>
      </c>
      <c r="CK34" s="40">
        <f t="shared" si="98"/>
        <v>0.0774304654577733</v>
      </c>
      <c r="CL34" s="40">
        <f t="shared" si="98"/>
        <v>0.0691655046241048</v>
      </c>
      <c r="CM34" s="40">
        <f t="shared" si="98"/>
        <v>0.0687419879600427</v>
      </c>
      <c r="CN34" s="40">
        <f t="shared" si="98"/>
        <v>0.0649557729170581</v>
      </c>
      <c r="CO34" s="40">
        <f t="shared" si="98"/>
        <v>0.0743574316117983</v>
      </c>
      <c r="CP34" s="40">
        <f t="shared" si="98"/>
        <v>0.0671007922305842</v>
      </c>
      <c r="CQ34" s="40">
        <f t="shared" si="98"/>
        <v>0.0648263612901614</v>
      </c>
      <c r="CR34" s="40">
        <f t="shared" si="98"/>
        <v>0.0689562979919011</v>
      </c>
      <c r="CS34" s="40">
        <f t="shared" si="98"/>
        <v>0.0679291708734957</v>
      </c>
      <c r="CT34" s="49">
        <f>SUM(CF34:CS34)</f>
        <v>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所有的数据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HIAPAD</dc:creator>
  <cp:lastModifiedBy>BQ</cp:lastModifiedBy>
  <dcterms:created xsi:type="dcterms:W3CDTF">2023-06-09T01:22:00Z</dcterms:created>
  <dcterms:modified xsi:type="dcterms:W3CDTF">2024-09-14T03:24:49Z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79209F3876F84233865F3B8EB893D8FA_13</vt:lpwstr>
  </property>
  <property fmtid="{D5CDD505-2E9C-101B-9397-08002B2CF9AE}" pid="3" name="KSOProductBuildVer">
    <vt:lpwstr>2052-12.1.0.17827</vt:lpwstr>
  </property>
</Properties>
</file>