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complutense-my.sharepoint.com/personal/lgarciag_ucm_es/Documents/4-AP intraperitoneal + mdivi + buspirona/JUNTOS 4AP DIC2023 Y FEB2024/"/>
    </mc:Choice>
  </mc:AlternateContent>
  <xr:revisionPtr revIDLastSave="3" documentId="8_{2D6B8B1F-DE40-42B5-B5CD-B6D6D1C03F79}" xr6:coauthVersionLast="47" xr6:coauthVersionMax="47" xr10:uidLastSave="{4D882812-810A-4145-B1AF-DD88AD314B1B}"/>
  <bookViews>
    <workbookView xWindow="-120" yWindow="-120" windowWidth="29040" windowHeight="15720" xr2:uid="{496A9291-AD3F-49A9-A0ED-039ADC971090}"/>
  </bookViews>
  <sheets>
    <sheet name="SU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1" l="1"/>
  <c r="L51" i="1"/>
  <c r="F51" i="1"/>
  <c r="G51" i="1"/>
  <c r="H51" i="1"/>
  <c r="I51" i="1"/>
  <c r="J51" i="1"/>
  <c r="K51" i="1"/>
  <c r="E51" i="1"/>
  <c r="F50" i="1"/>
  <c r="G50" i="1"/>
  <c r="H50" i="1"/>
  <c r="I50" i="1"/>
  <c r="J50" i="1"/>
  <c r="K50" i="1"/>
  <c r="E50" i="1"/>
  <c r="C43" i="1"/>
  <c r="D43" i="1"/>
  <c r="E43" i="1"/>
  <c r="F43" i="1"/>
  <c r="G43" i="1"/>
  <c r="H43" i="1"/>
  <c r="I43" i="1"/>
  <c r="J43" i="1"/>
  <c r="K43" i="1"/>
  <c r="L43" i="1"/>
  <c r="C44" i="1"/>
  <c r="C45" i="1" s="1"/>
  <c r="D44" i="1"/>
  <c r="D45" i="1" s="1"/>
  <c r="E44" i="1"/>
  <c r="E45" i="1" s="1"/>
  <c r="F44" i="1"/>
  <c r="F45" i="1" s="1"/>
  <c r="G44" i="1"/>
  <c r="G45" i="1" s="1"/>
  <c r="H44" i="1"/>
  <c r="H45" i="1" s="1"/>
  <c r="I44" i="1"/>
  <c r="I45" i="1" s="1"/>
  <c r="J44" i="1"/>
  <c r="J45" i="1" s="1"/>
  <c r="K44" i="1"/>
  <c r="K45" i="1" s="1"/>
  <c r="L44" i="1"/>
  <c r="L45" i="1" s="1"/>
  <c r="B43" i="1"/>
  <c r="B44" i="1"/>
  <c r="B45" i="1" s="1"/>
  <c r="C21" i="1"/>
  <c r="D21" i="1"/>
  <c r="E21" i="1"/>
  <c r="F21" i="1"/>
  <c r="G21" i="1"/>
  <c r="H21" i="1"/>
  <c r="I21" i="1"/>
  <c r="J21" i="1"/>
  <c r="K21" i="1"/>
  <c r="L21" i="1"/>
  <c r="C22" i="1"/>
  <c r="C23" i="1" s="1"/>
  <c r="D22" i="1"/>
  <c r="D23" i="1" s="1"/>
  <c r="E22" i="1"/>
  <c r="E23" i="1" s="1"/>
  <c r="F22" i="1"/>
  <c r="F23" i="1" s="1"/>
  <c r="G22" i="1"/>
  <c r="G23" i="1" s="1"/>
  <c r="H22" i="1"/>
  <c r="H23" i="1" s="1"/>
  <c r="I22" i="1"/>
  <c r="I23" i="1" s="1"/>
  <c r="J22" i="1"/>
  <c r="J23" i="1" s="1"/>
  <c r="K22" i="1"/>
  <c r="K23" i="1" s="1"/>
  <c r="L22" i="1"/>
  <c r="L23" i="1" s="1"/>
  <c r="B23" i="1"/>
  <c r="B22" i="1"/>
  <c r="B21" i="1"/>
</calcChain>
</file>

<file path=xl/sharedStrings.xml><?xml version="1.0" encoding="utf-8"?>
<sst xmlns="http://schemas.openxmlformats.org/spreadsheetml/2006/main" count="103" uniqueCount="36">
  <si>
    <t>EN SUV</t>
  </si>
  <si>
    <t>Peso (g)</t>
  </si>
  <si>
    <t>Dosis (µCi)</t>
  </si>
  <si>
    <t>Dosis (kBq)</t>
  </si>
  <si>
    <t>Hippocampus</t>
  </si>
  <si>
    <t>Cortex</t>
  </si>
  <si>
    <t>Thalamus</t>
  </si>
  <si>
    <t>Amygdala</t>
  </si>
  <si>
    <t>Striatum</t>
  </si>
  <si>
    <t>Hypothalamus</t>
  </si>
  <si>
    <t>Cerebellum</t>
  </si>
  <si>
    <t>Muscle</t>
  </si>
  <si>
    <t>BASAL</t>
  </si>
  <si>
    <t>4-AP (5mg/kg)</t>
  </si>
  <si>
    <t>AP1</t>
  </si>
  <si>
    <t>AP2</t>
  </si>
  <si>
    <t>AP3</t>
  </si>
  <si>
    <t>AP4</t>
  </si>
  <si>
    <t>AP5</t>
  </si>
  <si>
    <t>AP6</t>
  </si>
  <si>
    <t>AP7</t>
  </si>
  <si>
    <t>AP8</t>
  </si>
  <si>
    <t>XXXX</t>
  </si>
  <si>
    <t>AP10</t>
  </si>
  <si>
    <t>AP15</t>
  </si>
  <si>
    <t>AP16</t>
  </si>
  <si>
    <t>AP19</t>
  </si>
  <si>
    <t>AP20</t>
  </si>
  <si>
    <t>--------------</t>
  </si>
  <si>
    <t>Media</t>
  </si>
  <si>
    <t>Des. Estánd.</t>
  </si>
  <si>
    <t>SEM</t>
  </si>
  <si>
    <t>PORCENTAJE VARIACIÓN</t>
  </si>
  <si>
    <t>%</t>
  </si>
  <si>
    <t>%VARIAC.</t>
  </si>
  <si>
    <t>PET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</si>
</sst>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0" borderId="0" xfId="0" quotePrefix="1"/>
    <xf numFmtId="0" fontId="0" fillId="0" borderId="0" xfId="0" quotePrefix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SUV!$A$5</c:f>
              <c:strCache>
                <c:ptCount val="1"/>
                <c:pt idx="0">
                  <c:v>BASAL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SUV!$E$23:$L$23</c:f>
                <c:numCache>
                  <c:formatCode>General</c:formatCode>
                  <c:ptCount val="8"/>
                  <c:pt idx="0">
                    <c:v>0.35342270487328703</c:v>
                  </c:pt>
                  <c:pt idx="1">
                    <c:v>0.31518601275045488</c:v>
                  </c:pt>
                  <c:pt idx="2">
                    <c:v>0.42593150531289908</c:v>
                  </c:pt>
                  <c:pt idx="3">
                    <c:v>0.24603299501521311</c:v>
                  </c:pt>
                  <c:pt idx="4">
                    <c:v>0.43436151529111072</c:v>
                  </c:pt>
                  <c:pt idx="5">
                    <c:v>0.30170767625396089</c:v>
                  </c:pt>
                  <c:pt idx="6">
                    <c:v>0.28718068831545407</c:v>
                  </c:pt>
                  <c:pt idx="7">
                    <c:v>0.13097724072173794</c:v>
                  </c:pt>
                </c:numCache>
              </c:numRef>
            </c:plus>
            <c:minus>
              <c:numRef>
                <c:f>SUV!$E$23:$L$23</c:f>
                <c:numCache>
                  <c:formatCode>General</c:formatCode>
                  <c:ptCount val="8"/>
                  <c:pt idx="0">
                    <c:v>0.35342270487328703</c:v>
                  </c:pt>
                  <c:pt idx="1">
                    <c:v>0.31518601275045488</c:v>
                  </c:pt>
                  <c:pt idx="2">
                    <c:v>0.42593150531289908</c:v>
                  </c:pt>
                  <c:pt idx="3">
                    <c:v>0.24603299501521311</c:v>
                  </c:pt>
                  <c:pt idx="4">
                    <c:v>0.43436151529111072</c:v>
                  </c:pt>
                  <c:pt idx="5">
                    <c:v>0.30170767625396089</c:v>
                  </c:pt>
                  <c:pt idx="6">
                    <c:v>0.28718068831545407</c:v>
                  </c:pt>
                  <c:pt idx="7">
                    <c:v>0.13097724072173794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SUV!$E$6:$L$6</c:f>
              <c:strCache>
                <c:ptCount val="8"/>
                <c:pt idx="0">
                  <c:v>Hippocampus</c:v>
                </c:pt>
                <c:pt idx="1">
                  <c:v>Cortex</c:v>
                </c:pt>
                <c:pt idx="2">
                  <c:v>Thalamus</c:v>
                </c:pt>
                <c:pt idx="3">
                  <c:v>Amygdala</c:v>
                </c:pt>
                <c:pt idx="4">
                  <c:v>Striatum</c:v>
                </c:pt>
                <c:pt idx="5">
                  <c:v>Hypothalamus</c:v>
                </c:pt>
                <c:pt idx="6">
                  <c:v>Cerebellum</c:v>
                </c:pt>
                <c:pt idx="7">
                  <c:v>Muscle</c:v>
                </c:pt>
              </c:strCache>
            </c:strRef>
          </c:cat>
          <c:val>
            <c:numRef>
              <c:f>SUV!$E$21:$L$21</c:f>
              <c:numCache>
                <c:formatCode>General</c:formatCode>
                <c:ptCount val="8"/>
                <c:pt idx="0">
                  <c:v>4.7399555273786502</c:v>
                </c:pt>
                <c:pt idx="1">
                  <c:v>4.2507549657154451</c:v>
                </c:pt>
                <c:pt idx="2">
                  <c:v>5.3779198587699391</c:v>
                </c:pt>
                <c:pt idx="3">
                  <c:v>3.4233319439553109</c:v>
                </c:pt>
                <c:pt idx="4">
                  <c:v>5.4162958530671048</c:v>
                </c:pt>
                <c:pt idx="5">
                  <c:v>4.0199383302195519</c:v>
                </c:pt>
                <c:pt idx="6">
                  <c:v>3.8184588114196547</c:v>
                </c:pt>
                <c:pt idx="7">
                  <c:v>1.4371208923762666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F-419E-BEAC-CA1D9808F3E0}"/>
            </c:ext>
          </c:extLst>
        </c:ser>
        <c:ser>
          <c:idx val="1"/>
          <c:order val="1"/>
          <c:tx>
            <c:strRef>
              <c:f>SUV!$A$27</c:f>
              <c:strCache>
                <c:ptCount val="1"/>
                <c:pt idx="0">
                  <c:v>4-AP (5mg/kg)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SUV!$E$45:$L$45</c:f>
                <c:numCache>
                  <c:formatCode>General</c:formatCode>
                  <c:ptCount val="8"/>
                  <c:pt idx="0">
                    <c:v>0.2326253147794741</c:v>
                  </c:pt>
                  <c:pt idx="1">
                    <c:v>0.19371661061617865</c:v>
                  </c:pt>
                  <c:pt idx="2">
                    <c:v>0.26847902528111567</c:v>
                  </c:pt>
                  <c:pt idx="3">
                    <c:v>0.17927580274383911</c:v>
                  </c:pt>
                  <c:pt idx="4">
                    <c:v>0.27388518210946577</c:v>
                  </c:pt>
                  <c:pt idx="5">
                    <c:v>0.20982370608141121</c:v>
                  </c:pt>
                  <c:pt idx="6">
                    <c:v>0.19573560887509447</c:v>
                  </c:pt>
                  <c:pt idx="7">
                    <c:v>0.10819153839578365</c:v>
                  </c:pt>
                </c:numCache>
              </c:numRef>
            </c:plus>
            <c:minus>
              <c:numRef>
                <c:f>SUV!$E$45:$L$45</c:f>
                <c:numCache>
                  <c:formatCode>General</c:formatCode>
                  <c:ptCount val="8"/>
                  <c:pt idx="0">
                    <c:v>0.2326253147794741</c:v>
                  </c:pt>
                  <c:pt idx="1">
                    <c:v>0.19371661061617865</c:v>
                  </c:pt>
                  <c:pt idx="2">
                    <c:v>0.26847902528111567</c:v>
                  </c:pt>
                  <c:pt idx="3">
                    <c:v>0.17927580274383911</c:v>
                  </c:pt>
                  <c:pt idx="4">
                    <c:v>0.27388518210946577</c:v>
                  </c:pt>
                  <c:pt idx="5">
                    <c:v>0.20982370608141121</c:v>
                  </c:pt>
                  <c:pt idx="6">
                    <c:v>0.19573560887509447</c:v>
                  </c:pt>
                  <c:pt idx="7">
                    <c:v>0.10819153839578365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SUV!$E$6:$L$6</c:f>
              <c:strCache>
                <c:ptCount val="8"/>
                <c:pt idx="0">
                  <c:v>Hippocampus</c:v>
                </c:pt>
                <c:pt idx="1">
                  <c:v>Cortex</c:v>
                </c:pt>
                <c:pt idx="2">
                  <c:v>Thalamus</c:v>
                </c:pt>
                <c:pt idx="3">
                  <c:v>Amygdala</c:v>
                </c:pt>
                <c:pt idx="4">
                  <c:v>Striatum</c:v>
                </c:pt>
                <c:pt idx="5">
                  <c:v>Hypothalamus</c:v>
                </c:pt>
                <c:pt idx="6">
                  <c:v>Cerebellum</c:v>
                </c:pt>
                <c:pt idx="7">
                  <c:v>Muscle</c:v>
                </c:pt>
              </c:strCache>
            </c:strRef>
          </c:cat>
          <c:val>
            <c:numRef>
              <c:f>SUV!$E$43:$L$43</c:f>
              <c:numCache>
                <c:formatCode>General</c:formatCode>
                <c:ptCount val="8"/>
                <c:pt idx="0">
                  <c:v>3.4673351563051393</c:v>
                </c:pt>
                <c:pt idx="1">
                  <c:v>3.0559224059779004</c:v>
                </c:pt>
                <c:pt idx="2">
                  <c:v>3.8478874603970579</c:v>
                </c:pt>
                <c:pt idx="3">
                  <c:v>2.481796425007341</c:v>
                </c:pt>
                <c:pt idx="4">
                  <c:v>3.8395633138745455</c:v>
                </c:pt>
                <c:pt idx="5">
                  <c:v>2.918146503272574</c:v>
                </c:pt>
                <c:pt idx="6">
                  <c:v>3.236609805778941</c:v>
                </c:pt>
                <c:pt idx="7">
                  <c:v>1.7755173346742874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6F-419E-BEAC-CA1D9808F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7395680"/>
        <c:axId val="1057396160"/>
      </c:barChart>
      <c:catAx>
        <c:axId val="105739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7396160"/>
        <c:crosses val="autoZero"/>
        <c:auto val="1"/>
        <c:lblAlgn val="ctr"/>
        <c:lblOffset val="100"/>
        <c:noMultiLvlLbl val="0"/>
      </c:catAx>
      <c:valAx>
        <c:axId val="10573961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600" b="1">
                    <a:solidFill>
                      <a:sysClr val="windowText" lastClr="000000"/>
                    </a:solidFill>
                  </a:rPr>
                  <a:t>SUV (g/ml)</a:t>
                </a:r>
              </a:p>
            </c:rich>
          </c:tx>
          <c:layout>
            <c:manualLayout>
              <c:xMode val="edge"/>
              <c:yMode val="edge"/>
              <c:x val="1.2578616352201259E-2"/>
              <c:y val="0.32882324065441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739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98817964255183"/>
          <c:y val="4.7452175388687422E-2"/>
          <c:w val="0.19137247065142921"/>
          <c:h val="0.14769896330347651"/>
        </c:manualLayout>
      </c:layout>
      <c:overlay val="1"/>
      <c:spPr>
        <a:noFill/>
        <a:ln w="1905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266699</xdr:colOff>
      <xdr:row>14</xdr:row>
      <xdr:rowOff>80962</xdr:rowOff>
    </xdr:from>
    <xdr:to>
      <xdr:col>23</xdr:col>
      <xdr:colOff>342900</xdr:colOff>
      <xdr:row>37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BF906C-F439-A72F-2292-C357FDE5E0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760FC-124C-48B3-8718-B3917E3B0B97}">
  <dimension ref="A2:L51"/>
  <sheetViews>
    <sheetView tabSelected="1" topLeftCell="A22" zoomScale="140" zoomScaleNormal="140" workbookViewId="0">
      <selection activeCell="A2" sqref="A2"/>
    </sheetView>
  </sheetViews>
  <sheetFormatPr baseColWidth="10" defaultRowHeight="15" x14ac:dyDescent="0.25"/>
  <cols>
    <col min="1" max="1" width="14.85546875" customWidth="1"/>
  </cols>
  <sheetData>
    <row r="2" spans="1:12" x14ac:dyDescent="0.25">
      <c r="A2" t="s">
        <v>35</v>
      </c>
    </row>
    <row r="5" spans="1:12" x14ac:dyDescent="0.25">
      <c r="A5" t="s">
        <v>12</v>
      </c>
      <c r="B5" t="s">
        <v>0</v>
      </c>
    </row>
    <row r="6" spans="1:12" x14ac:dyDescent="0.25"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8</v>
      </c>
      <c r="J6" t="s">
        <v>9</v>
      </c>
      <c r="K6" t="s">
        <v>10</v>
      </c>
      <c r="L6" t="s">
        <v>11</v>
      </c>
    </row>
    <row r="7" spans="1:12" x14ac:dyDescent="0.25">
      <c r="A7" t="s">
        <v>14</v>
      </c>
      <c r="B7">
        <v>394</v>
      </c>
      <c r="C7">
        <v>348</v>
      </c>
      <c r="D7">
        <v>12876</v>
      </c>
      <c r="E7">
        <v>4.0002136099720405</v>
      </c>
      <c r="F7">
        <v>3.5642408903386142</v>
      </c>
      <c r="G7">
        <v>4.6342286119913014</v>
      </c>
      <c r="H7">
        <v>2.5147898831935382</v>
      </c>
      <c r="I7">
        <v>4.5777557988505748</v>
      </c>
      <c r="J7">
        <v>3.1923671910531217</v>
      </c>
      <c r="K7">
        <v>2.8616737132649899</v>
      </c>
      <c r="L7">
        <v>2.6916397431914669</v>
      </c>
    </row>
    <row r="8" spans="1:12" x14ac:dyDescent="0.25">
      <c r="A8" t="s">
        <v>15</v>
      </c>
      <c r="B8">
        <v>381</v>
      </c>
      <c r="C8">
        <v>368</v>
      </c>
      <c r="D8">
        <v>13616</v>
      </c>
      <c r="E8">
        <v>6.3598974842097533</v>
      </c>
      <c r="F8">
        <v>5.722639671195652</v>
      </c>
      <c r="G8">
        <v>7.3543366412309057</v>
      </c>
      <c r="H8">
        <v>4.3744298700793189</v>
      </c>
      <c r="I8">
        <v>7.5805217011603983</v>
      </c>
      <c r="J8">
        <v>5.120512067273796</v>
      </c>
      <c r="K8">
        <v>5.2440038321827256</v>
      </c>
      <c r="L8">
        <v>1.2602996474735604</v>
      </c>
    </row>
    <row r="9" spans="1:12" x14ac:dyDescent="0.25">
      <c r="A9" t="s">
        <v>16</v>
      </c>
      <c r="B9">
        <v>414</v>
      </c>
      <c r="C9">
        <v>350</v>
      </c>
      <c r="D9">
        <v>12950</v>
      </c>
      <c r="E9">
        <v>5.9479165167567558</v>
      </c>
      <c r="F9">
        <v>5.3252695959845555</v>
      </c>
      <c r="G9">
        <v>6.9934219505791502</v>
      </c>
      <c r="H9">
        <v>4.45839068015444</v>
      </c>
      <c r="I9">
        <v>6.8413752875675682</v>
      </c>
      <c r="J9">
        <v>5.311986877528958</v>
      </c>
      <c r="K9">
        <v>5.0521737447104247</v>
      </c>
      <c r="L9">
        <v>1.4653575289575291</v>
      </c>
    </row>
    <row r="10" spans="1:12" x14ac:dyDescent="0.25">
      <c r="A10" t="s">
        <v>17</v>
      </c>
      <c r="B10">
        <v>350</v>
      </c>
      <c r="C10">
        <v>346</v>
      </c>
      <c r="D10">
        <v>12802</v>
      </c>
      <c r="E10">
        <v>5.438086341977816</v>
      </c>
      <c r="F10">
        <v>4.6417413646305263</v>
      </c>
      <c r="G10">
        <v>6.3396512107483209</v>
      </c>
      <c r="H10">
        <v>3.7844240196844239</v>
      </c>
      <c r="I10">
        <v>6.0462327214497735</v>
      </c>
      <c r="J10">
        <v>4.7029220590532725</v>
      </c>
      <c r="K10">
        <v>4.5039748906420876</v>
      </c>
      <c r="L10">
        <v>1.5060407228037285</v>
      </c>
    </row>
    <row r="11" spans="1:12" x14ac:dyDescent="0.25">
      <c r="A11" t="s">
        <v>18</v>
      </c>
      <c r="B11">
        <v>398</v>
      </c>
      <c r="C11">
        <v>358</v>
      </c>
      <c r="D11">
        <v>13246</v>
      </c>
      <c r="E11">
        <v>5.0473821561226027</v>
      </c>
      <c r="F11">
        <v>4.2792413749056317</v>
      </c>
      <c r="G11">
        <v>5.6207331860184206</v>
      </c>
      <c r="H11">
        <v>3.6930106912275402</v>
      </c>
      <c r="I11">
        <v>5.6268945841763554</v>
      </c>
      <c r="J11">
        <v>4.4535703025819116</v>
      </c>
      <c r="K11">
        <v>4.0427090674920727</v>
      </c>
      <c r="L11">
        <v>1.4675861895414968</v>
      </c>
    </row>
    <row r="12" spans="1:12" x14ac:dyDescent="0.25">
      <c r="A12" t="s">
        <v>19</v>
      </c>
      <c r="B12">
        <v>375</v>
      </c>
      <c r="C12">
        <v>346</v>
      </c>
      <c r="D12">
        <v>12802</v>
      </c>
      <c r="E12">
        <v>5.1937965747539447</v>
      </c>
      <c r="F12">
        <v>4.7165789622715204</v>
      </c>
      <c r="G12">
        <v>6.0298224007967498</v>
      </c>
      <c r="H12">
        <v>3.4453047961256056</v>
      </c>
      <c r="I12">
        <v>5.7213791887986245</v>
      </c>
      <c r="J12">
        <v>4.1844989259490708</v>
      </c>
      <c r="K12">
        <v>4.2233951726292771</v>
      </c>
      <c r="L12">
        <v>1.2714810185908452</v>
      </c>
    </row>
    <row r="13" spans="1:12" x14ac:dyDescent="0.25">
      <c r="A13" t="s">
        <v>20</v>
      </c>
      <c r="B13">
        <v>408.7</v>
      </c>
      <c r="C13">
        <v>349</v>
      </c>
      <c r="D13">
        <v>12913</v>
      </c>
      <c r="E13">
        <v>3.7062469078990166</v>
      </c>
      <c r="F13">
        <v>3.4255938237744905</v>
      </c>
      <c r="G13">
        <v>4.0981433338418647</v>
      </c>
      <c r="H13">
        <v>2.7564640309610469</v>
      </c>
      <c r="I13">
        <v>3.9763310157205916</v>
      </c>
      <c r="J13">
        <v>3.2061431611089599</v>
      </c>
      <c r="K13">
        <v>2.8610821156818713</v>
      </c>
      <c r="L13">
        <v>1.8249548516998371</v>
      </c>
    </row>
    <row r="14" spans="1:12" x14ac:dyDescent="0.25">
      <c r="A14" t="s">
        <v>21</v>
      </c>
      <c r="B14" s="3" t="s">
        <v>22</v>
      </c>
      <c r="C14" s="3" t="s">
        <v>22</v>
      </c>
      <c r="D14" s="3" t="s">
        <v>22</v>
      </c>
      <c r="E14" s="3" t="s">
        <v>22</v>
      </c>
      <c r="F14" s="3" t="s">
        <v>22</v>
      </c>
      <c r="G14" s="3" t="s">
        <v>22</v>
      </c>
      <c r="H14" s="3" t="s">
        <v>22</v>
      </c>
      <c r="I14" s="3" t="s">
        <v>22</v>
      </c>
      <c r="J14" s="3" t="s">
        <v>22</v>
      </c>
      <c r="K14" s="3" t="s">
        <v>22</v>
      </c>
      <c r="L14" s="3" t="s">
        <v>22</v>
      </c>
    </row>
    <row r="15" spans="1:12" x14ac:dyDescent="0.25">
      <c r="A15" t="s">
        <v>23</v>
      </c>
      <c r="B15">
        <v>347</v>
      </c>
      <c r="C15">
        <v>359</v>
      </c>
      <c r="D15">
        <v>13283</v>
      </c>
      <c r="E15">
        <v>2.9750346335918092</v>
      </c>
      <c r="F15">
        <v>2.7921465633516522</v>
      </c>
      <c r="G15">
        <v>3.3813631956636305</v>
      </c>
      <c r="H15">
        <v>2.3330399360837162</v>
      </c>
      <c r="I15">
        <v>3.5830705364751938</v>
      </c>
      <c r="J15">
        <v>2.5803396233531579</v>
      </c>
      <c r="K15">
        <v>2.5960624093954676</v>
      </c>
      <c r="L15">
        <v>1.2795347436573061</v>
      </c>
    </row>
    <row r="16" spans="1:12" x14ac:dyDescent="0.25">
      <c r="A16" t="s">
        <v>24</v>
      </c>
      <c r="B16">
        <v>358</v>
      </c>
      <c r="C16">
        <v>361.6</v>
      </c>
      <c r="D16">
        <v>13379.2</v>
      </c>
      <c r="E16">
        <v>5.8870724964123413</v>
      </c>
      <c r="F16">
        <v>5.3695548546998326</v>
      </c>
      <c r="G16">
        <v>6.6022472008789759</v>
      </c>
      <c r="H16">
        <v>4.6308488588256393</v>
      </c>
      <c r="I16">
        <v>7.1545863577792401</v>
      </c>
      <c r="J16">
        <v>5.2800422784620897</v>
      </c>
      <c r="K16">
        <v>4.681401775741449</v>
      </c>
      <c r="L16">
        <v>1.0305379494538784</v>
      </c>
    </row>
    <row r="17" spans="1:12" x14ac:dyDescent="0.25">
      <c r="A17" t="s">
        <v>25</v>
      </c>
      <c r="B17">
        <v>358</v>
      </c>
      <c r="C17">
        <v>360</v>
      </c>
      <c r="D17">
        <v>13320</v>
      </c>
      <c r="E17">
        <v>5.8126663549549544</v>
      </c>
      <c r="F17">
        <v>5.354856492492492</v>
      </c>
      <c r="G17">
        <v>6.4871524384384385</v>
      </c>
      <c r="H17">
        <v>4.0042089822822824</v>
      </c>
      <c r="I17">
        <v>6.732431166216216</v>
      </c>
      <c r="J17">
        <v>4.6323735210210204</v>
      </c>
      <c r="K17">
        <v>4.247668118618618</v>
      </c>
      <c r="L17">
        <v>1.1567807807807808</v>
      </c>
    </row>
    <row r="18" spans="1:12" x14ac:dyDescent="0.25">
      <c r="A18" t="s">
        <v>26</v>
      </c>
      <c r="B18">
        <v>340</v>
      </c>
      <c r="C18">
        <v>360.2</v>
      </c>
      <c r="D18">
        <v>13327.4</v>
      </c>
      <c r="E18">
        <v>3.1765561910049973</v>
      </c>
      <c r="F18">
        <v>3.0932846106517404</v>
      </c>
      <c r="G18">
        <v>3.3560303420021911</v>
      </c>
      <c r="H18">
        <v>2.4940224800036019</v>
      </c>
      <c r="I18">
        <v>3.54761848222459</v>
      </c>
      <c r="J18">
        <v>2.6610653570839022</v>
      </c>
      <c r="K18">
        <v>2.5033609616279247</v>
      </c>
      <c r="L18">
        <v>1.0107597881057071</v>
      </c>
    </row>
    <row r="19" spans="1:12" x14ac:dyDescent="0.25">
      <c r="A19" t="s">
        <v>27</v>
      </c>
      <c r="B19">
        <v>326</v>
      </c>
      <c r="C19">
        <v>351.2</v>
      </c>
      <c r="D19">
        <v>12994.4</v>
      </c>
      <c r="E19">
        <v>3.3345970608877673</v>
      </c>
      <c r="F19">
        <v>2.7239113842886167</v>
      </c>
      <c r="G19">
        <v>3.6379077930493136</v>
      </c>
      <c r="H19">
        <v>2.5910490988425781</v>
      </c>
      <c r="I19">
        <v>3.6073533963861353</v>
      </c>
      <c r="J19">
        <v>2.9134385981653637</v>
      </c>
      <c r="K19">
        <v>3.0039999350489444</v>
      </c>
      <c r="L19">
        <v>1.2804777442590656</v>
      </c>
    </row>
    <row r="20" spans="1:12" x14ac:dyDescent="0.25">
      <c r="B20" s="2" t="s">
        <v>28</v>
      </c>
      <c r="C20" s="2" t="s">
        <v>28</v>
      </c>
      <c r="D20" s="2" t="s">
        <v>28</v>
      </c>
      <c r="E20" s="2" t="s">
        <v>28</v>
      </c>
      <c r="F20" s="2" t="s">
        <v>28</v>
      </c>
      <c r="G20" s="2" t="s">
        <v>28</v>
      </c>
      <c r="H20" s="2" t="s">
        <v>28</v>
      </c>
      <c r="I20" s="2" t="s">
        <v>28</v>
      </c>
      <c r="J20" s="2" t="s">
        <v>28</v>
      </c>
      <c r="K20" s="2" t="s">
        <v>28</v>
      </c>
      <c r="L20" s="2" t="s">
        <v>28</v>
      </c>
    </row>
    <row r="21" spans="1:12" x14ac:dyDescent="0.25">
      <c r="A21" t="s">
        <v>29</v>
      </c>
      <c r="B21">
        <f>AVERAGE(B7:B19)</f>
        <v>370.80833333333334</v>
      </c>
      <c r="C21">
        <f t="shared" ref="C21:L21" si="0">AVERAGE(C7:C19)</f>
        <v>354.75</v>
      </c>
      <c r="D21">
        <f t="shared" si="0"/>
        <v>13125.75</v>
      </c>
      <c r="E21">
        <f t="shared" si="0"/>
        <v>4.7399555273786502</v>
      </c>
      <c r="F21">
        <f t="shared" si="0"/>
        <v>4.2507549657154451</v>
      </c>
      <c r="G21">
        <f t="shared" si="0"/>
        <v>5.3779198587699391</v>
      </c>
      <c r="H21">
        <f t="shared" si="0"/>
        <v>3.4233319439553109</v>
      </c>
      <c r="I21">
        <f t="shared" si="0"/>
        <v>5.4162958530671048</v>
      </c>
      <c r="J21">
        <f t="shared" si="0"/>
        <v>4.0199383302195519</v>
      </c>
      <c r="K21">
        <f t="shared" si="0"/>
        <v>3.8184588114196547</v>
      </c>
      <c r="L21">
        <f t="shared" si="0"/>
        <v>1.4371208923762666</v>
      </c>
    </row>
    <row r="22" spans="1:12" x14ac:dyDescent="0.25">
      <c r="A22" t="s">
        <v>30</v>
      </c>
      <c r="B22">
        <f>_xlfn.STDEV.S(B7:B19)</f>
        <v>28.579791281550143</v>
      </c>
      <c r="C22">
        <f t="shared" ref="C22:L22" si="1">_xlfn.STDEV.S(C7:C19)</f>
        <v>7.2318110393656534</v>
      </c>
      <c r="D22">
        <f t="shared" si="1"/>
        <v>267.57700845652914</v>
      </c>
      <c r="E22">
        <f t="shared" si="1"/>
        <v>1.2242921627779075</v>
      </c>
      <c r="F22">
        <f t="shared" si="1"/>
        <v>1.0918363758376797</v>
      </c>
      <c r="G22">
        <f t="shared" si="1"/>
        <v>1.4754700154924687</v>
      </c>
      <c r="H22">
        <f t="shared" si="1"/>
        <v>0.85228329540937886</v>
      </c>
      <c r="I22">
        <f t="shared" si="1"/>
        <v>1.5046724266736191</v>
      </c>
      <c r="J22">
        <f t="shared" si="1"/>
        <v>1.0451460486108046</v>
      </c>
      <c r="K22">
        <f t="shared" si="1"/>
        <v>0.99482308622993643</v>
      </c>
      <c r="L22">
        <f t="shared" si="1"/>
        <v>0.45371847113045888</v>
      </c>
    </row>
    <row r="23" spans="1:12" x14ac:dyDescent="0.25">
      <c r="A23" t="s">
        <v>31</v>
      </c>
      <c r="B23">
        <f>B22/SQRT(COUNT(B7:B19))</f>
        <v>8.2502750948931478</v>
      </c>
      <c r="C23">
        <f t="shared" ref="C23:L23" si="2">C22/SQRT(COUNT(C7:C19))</f>
        <v>2.0876440251531339</v>
      </c>
      <c r="D23">
        <f t="shared" si="2"/>
        <v>77.242828930665937</v>
      </c>
      <c r="E23">
        <f t="shared" si="2"/>
        <v>0.35342270487328703</v>
      </c>
      <c r="F23">
        <f t="shared" si="2"/>
        <v>0.31518601275045488</v>
      </c>
      <c r="G23">
        <f t="shared" si="2"/>
        <v>0.42593150531289908</v>
      </c>
      <c r="H23">
        <f t="shared" si="2"/>
        <v>0.24603299501521311</v>
      </c>
      <c r="I23">
        <f t="shared" si="2"/>
        <v>0.43436151529111072</v>
      </c>
      <c r="J23">
        <f t="shared" si="2"/>
        <v>0.30170767625396089</v>
      </c>
      <c r="K23">
        <f t="shared" si="2"/>
        <v>0.28718068831545407</v>
      </c>
      <c r="L23">
        <f t="shared" si="2"/>
        <v>0.13097724072173794</v>
      </c>
    </row>
    <row r="27" spans="1:12" x14ac:dyDescent="0.25">
      <c r="A27" t="s">
        <v>13</v>
      </c>
      <c r="B27" t="s">
        <v>0</v>
      </c>
    </row>
    <row r="28" spans="1:12" x14ac:dyDescent="0.25">
      <c r="B28" t="s">
        <v>1</v>
      </c>
      <c r="C28" t="s">
        <v>2</v>
      </c>
      <c r="D28" t="s">
        <v>3</v>
      </c>
      <c r="E28" t="s">
        <v>4</v>
      </c>
      <c r="F28" t="s">
        <v>5</v>
      </c>
      <c r="G28" t="s">
        <v>6</v>
      </c>
      <c r="H28" t="s">
        <v>7</v>
      </c>
      <c r="I28" t="s">
        <v>8</v>
      </c>
      <c r="J28" t="s">
        <v>9</v>
      </c>
      <c r="K28" t="s">
        <v>10</v>
      </c>
      <c r="L28" t="s">
        <v>11</v>
      </c>
    </row>
    <row r="29" spans="1:12" x14ac:dyDescent="0.25">
      <c r="A29" t="s">
        <v>14</v>
      </c>
      <c r="B29">
        <v>416.6</v>
      </c>
      <c r="C29">
        <v>349</v>
      </c>
      <c r="D29">
        <v>12913</v>
      </c>
      <c r="E29">
        <v>2.5431753018043834</v>
      </c>
      <c r="F29">
        <v>2.1710224858204912</v>
      </c>
      <c r="G29">
        <v>2.9637366635483624</v>
      </c>
      <c r="H29">
        <v>1.7678956388910403</v>
      </c>
      <c r="I29">
        <v>2.7431701438395417</v>
      </c>
      <c r="J29">
        <v>2.2040269296058241</v>
      </c>
      <c r="K29">
        <v>2.7711557077673663</v>
      </c>
      <c r="L29">
        <v>2.0771390588296033</v>
      </c>
    </row>
    <row r="30" spans="1:12" x14ac:dyDescent="0.25">
      <c r="A30" t="s">
        <v>15</v>
      </c>
      <c r="B30">
        <v>396</v>
      </c>
      <c r="C30">
        <v>350</v>
      </c>
      <c r="D30">
        <v>12950</v>
      </c>
      <c r="E30">
        <v>3.1552627746718143</v>
      </c>
      <c r="F30">
        <v>2.9352723289575287</v>
      </c>
      <c r="G30">
        <v>3.5103967061003862</v>
      </c>
      <c r="H30">
        <v>2.0990826125096529</v>
      </c>
      <c r="I30">
        <v>3.5678725130501929</v>
      </c>
      <c r="J30">
        <v>2.4207880586872585</v>
      </c>
      <c r="K30">
        <v>2.9565552648648645</v>
      </c>
      <c r="L30">
        <v>1.5164200772200771</v>
      </c>
    </row>
    <row r="31" spans="1:12" x14ac:dyDescent="0.25">
      <c r="A31" t="s">
        <v>16</v>
      </c>
      <c r="B31">
        <v>441</v>
      </c>
      <c r="C31">
        <v>347</v>
      </c>
      <c r="D31">
        <v>12839</v>
      </c>
      <c r="E31">
        <v>4.1069142229924447</v>
      </c>
      <c r="F31">
        <v>3.4144975777708546</v>
      </c>
      <c r="G31">
        <v>4.8903892791494661</v>
      </c>
      <c r="H31">
        <v>2.9267039364436478</v>
      </c>
      <c r="I31">
        <v>4.7178726140665166</v>
      </c>
      <c r="J31">
        <v>3.9576616732611574</v>
      </c>
      <c r="K31">
        <v>4.5926684582911452</v>
      </c>
      <c r="L31">
        <v>1.557817587039489</v>
      </c>
    </row>
    <row r="32" spans="1:12" x14ac:dyDescent="0.25">
      <c r="A32" t="s">
        <v>17</v>
      </c>
      <c r="B32">
        <v>366</v>
      </c>
      <c r="C32">
        <v>340</v>
      </c>
      <c r="D32">
        <v>12580</v>
      </c>
      <c r="E32">
        <v>3.3709673852146262</v>
      </c>
      <c r="F32">
        <v>3.101865041494436</v>
      </c>
      <c r="G32">
        <v>3.7432821362480131</v>
      </c>
      <c r="H32">
        <v>2.0382054424483309</v>
      </c>
      <c r="I32">
        <v>3.709837591573927</v>
      </c>
      <c r="J32">
        <v>2.6891148839427665</v>
      </c>
      <c r="K32">
        <v>3.3810580168521462</v>
      </c>
      <c r="L32">
        <v>1.4413068362480126</v>
      </c>
    </row>
    <row r="33" spans="1:12" x14ac:dyDescent="0.25">
      <c r="A33" t="s">
        <v>18</v>
      </c>
      <c r="B33">
        <v>423</v>
      </c>
      <c r="C33">
        <v>349</v>
      </c>
      <c r="D33">
        <v>12913</v>
      </c>
      <c r="E33">
        <v>2.7380822757686052</v>
      </c>
      <c r="F33">
        <v>2.3471745549446297</v>
      </c>
      <c r="G33">
        <v>2.9431913822504452</v>
      </c>
      <c r="H33">
        <v>1.9419615198637035</v>
      </c>
      <c r="I33">
        <v>2.8954396188337337</v>
      </c>
      <c r="J33">
        <v>2.2112599673197555</v>
      </c>
      <c r="K33">
        <v>2.6114540335320995</v>
      </c>
      <c r="L33">
        <v>1.7094052505227291</v>
      </c>
    </row>
    <row r="34" spans="1:12" x14ac:dyDescent="0.25">
      <c r="A34" t="s">
        <v>19</v>
      </c>
      <c r="B34">
        <v>400</v>
      </c>
      <c r="C34">
        <v>346</v>
      </c>
      <c r="D34">
        <v>12802</v>
      </c>
      <c r="E34">
        <v>3.2144754257147317</v>
      </c>
      <c r="F34">
        <v>2.9437022965161694</v>
      </c>
      <c r="G34">
        <v>3.4582650835806907</v>
      </c>
      <c r="H34">
        <v>2.4308617403530697</v>
      </c>
      <c r="I34">
        <v>3.4354341821590375</v>
      </c>
      <c r="J34">
        <v>2.5739138259646932</v>
      </c>
      <c r="K34">
        <v>2.7431515700671767</v>
      </c>
      <c r="L34">
        <v>1.5225745977191063</v>
      </c>
    </row>
    <row r="35" spans="1:12" x14ac:dyDescent="0.25">
      <c r="A35" t="s">
        <v>20</v>
      </c>
      <c r="B35">
        <v>396</v>
      </c>
      <c r="C35">
        <v>358</v>
      </c>
      <c r="D35">
        <v>13246</v>
      </c>
      <c r="E35">
        <v>2.3920689720670389</v>
      </c>
      <c r="F35">
        <v>2.2258217085912726</v>
      </c>
      <c r="G35">
        <v>2.574915619205798</v>
      </c>
      <c r="H35">
        <v>1.7407335473350445</v>
      </c>
      <c r="I35">
        <v>2.6630603880416728</v>
      </c>
      <c r="J35">
        <v>1.9610327778952137</v>
      </c>
      <c r="K35">
        <v>2.384120361769591</v>
      </c>
      <c r="L35">
        <v>1.4333051487241431</v>
      </c>
    </row>
    <row r="36" spans="1:12" x14ac:dyDescent="0.25">
      <c r="A36" t="s">
        <v>21</v>
      </c>
      <c r="B36">
        <v>416</v>
      </c>
      <c r="C36">
        <v>351</v>
      </c>
      <c r="D36">
        <v>12987</v>
      </c>
      <c r="E36">
        <v>2.6779210250250252</v>
      </c>
      <c r="F36">
        <v>2.3930328408408408</v>
      </c>
      <c r="G36">
        <v>2.9229804844844844</v>
      </c>
      <c r="H36">
        <v>1.9311345265265265</v>
      </c>
      <c r="I36">
        <v>2.9023826706706708</v>
      </c>
      <c r="J36">
        <v>2.2816027867867867</v>
      </c>
      <c r="K36">
        <v>2.6176975055055056</v>
      </c>
      <c r="L36">
        <v>2.1887487487487487</v>
      </c>
    </row>
    <row r="37" spans="1:12" x14ac:dyDescent="0.25">
      <c r="A37" t="s">
        <v>23</v>
      </c>
      <c r="B37">
        <v>487</v>
      </c>
      <c r="C37">
        <v>351.1</v>
      </c>
      <c r="D37">
        <v>12990.7</v>
      </c>
      <c r="E37">
        <v>3.6799193592339132</v>
      </c>
      <c r="F37">
        <v>3.3351624445949795</v>
      </c>
      <c r="G37">
        <v>3.9874073361712603</v>
      </c>
      <c r="H37">
        <v>2.7190259636509193</v>
      </c>
      <c r="I37">
        <v>4.2305873355554358</v>
      </c>
      <c r="J37">
        <v>3.0511649346070651</v>
      </c>
      <c r="K37">
        <v>3.0394023252788531</v>
      </c>
      <c r="L37">
        <v>2.493600550137149</v>
      </c>
    </row>
    <row r="38" spans="1:12" x14ac:dyDescent="0.25">
      <c r="A38" t="s">
        <v>24</v>
      </c>
      <c r="B38">
        <v>466</v>
      </c>
      <c r="C38">
        <v>352</v>
      </c>
      <c r="D38">
        <v>13024</v>
      </c>
      <c r="E38">
        <v>4.974201680743243</v>
      </c>
      <c r="F38">
        <v>4.4536593576474202</v>
      </c>
      <c r="G38">
        <v>5.5369882420147416</v>
      </c>
      <c r="H38">
        <v>3.5956366787469287</v>
      </c>
      <c r="I38">
        <v>5.7365428667076159</v>
      </c>
      <c r="J38">
        <v>4.075490697020884</v>
      </c>
      <c r="K38">
        <v>4.1174013573402943</v>
      </c>
      <c r="L38">
        <v>1.4452774365274366</v>
      </c>
    </row>
    <row r="39" spans="1:12" x14ac:dyDescent="0.25">
      <c r="A39" t="s">
        <v>25</v>
      </c>
      <c r="B39">
        <v>467</v>
      </c>
      <c r="C39">
        <v>350</v>
      </c>
      <c r="D39">
        <v>12950</v>
      </c>
      <c r="E39">
        <v>4.8494553341312736</v>
      </c>
      <c r="F39">
        <v>4.1219639241698847</v>
      </c>
      <c r="G39">
        <v>5.4118394169884168</v>
      </c>
      <c r="H39">
        <v>3.4790921929729732</v>
      </c>
      <c r="I39">
        <v>5.2929594281853278</v>
      </c>
      <c r="J39">
        <v>4.0211421582239382</v>
      </c>
      <c r="K39">
        <v>4.2111038383783788</v>
      </c>
      <c r="L39">
        <v>2.4322465894465894</v>
      </c>
    </row>
    <row r="40" spans="1:12" x14ac:dyDescent="0.25">
      <c r="A40" t="s">
        <v>26</v>
      </c>
      <c r="B40">
        <v>340</v>
      </c>
      <c r="C40">
        <v>360.2</v>
      </c>
      <c r="D40">
        <v>13327.4</v>
      </c>
      <c r="E40">
        <v>3.2535502948812218</v>
      </c>
      <c r="F40">
        <v>2.9188585185407505</v>
      </c>
      <c r="G40">
        <v>3.585089607875505</v>
      </c>
      <c r="H40">
        <v>2.3921916968050785</v>
      </c>
      <c r="I40">
        <v>3.5628537854345184</v>
      </c>
      <c r="J40">
        <v>2.8896169980641386</v>
      </c>
      <c r="K40">
        <v>2.939196092261056</v>
      </c>
      <c r="L40">
        <v>1.7983802792242547</v>
      </c>
    </row>
    <row r="41" spans="1:12" x14ac:dyDescent="0.25">
      <c r="A41" t="s">
        <v>27</v>
      </c>
      <c r="B41">
        <v>413.5</v>
      </c>
      <c r="C41">
        <v>360.6</v>
      </c>
      <c r="D41">
        <v>13342.2</v>
      </c>
      <c r="E41">
        <v>4.1193629797184874</v>
      </c>
      <c r="F41">
        <v>3.3649581978234471</v>
      </c>
      <c r="G41">
        <v>4.4940550275441824</v>
      </c>
      <c r="H41">
        <v>3.2008280285485151</v>
      </c>
      <c r="I41">
        <v>4.4563099422509032</v>
      </c>
      <c r="J41">
        <v>3.5990888511639758</v>
      </c>
      <c r="K41">
        <v>3.7109629432177602</v>
      </c>
      <c r="L41">
        <v>1.4655031903783984</v>
      </c>
    </row>
    <row r="42" spans="1:12" x14ac:dyDescent="0.25">
      <c r="B42" s="2" t="s">
        <v>28</v>
      </c>
      <c r="C42" s="2" t="s">
        <v>28</v>
      </c>
      <c r="D42" s="2" t="s">
        <v>28</v>
      </c>
      <c r="E42" s="2" t="s">
        <v>28</v>
      </c>
      <c r="F42" s="2" t="s">
        <v>28</v>
      </c>
      <c r="G42" s="2" t="s">
        <v>28</v>
      </c>
      <c r="H42" s="2" t="s">
        <v>28</v>
      </c>
      <c r="I42" s="2" t="s">
        <v>28</v>
      </c>
      <c r="J42" s="2" t="s">
        <v>28</v>
      </c>
      <c r="K42" s="2" t="s">
        <v>28</v>
      </c>
      <c r="L42" s="2" t="s">
        <v>28</v>
      </c>
    </row>
    <row r="43" spans="1:12" x14ac:dyDescent="0.25">
      <c r="A43" t="s">
        <v>29</v>
      </c>
      <c r="B43">
        <f>AVERAGE(B29:B41)</f>
        <v>417.54615384615386</v>
      </c>
      <c r="C43">
        <f t="shared" ref="C43:L43" si="3">AVERAGE(C29:C41)</f>
        <v>351.06923076923078</v>
      </c>
      <c r="D43">
        <f t="shared" si="3"/>
        <v>12989.561538461539</v>
      </c>
      <c r="E43">
        <f t="shared" si="3"/>
        <v>3.4673351563051393</v>
      </c>
      <c r="F43">
        <f t="shared" si="3"/>
        <v>3.0559224059779004</v>
      </c>
      <c r="G43">
        <f t="shared" si="3"/>
        <v>3.8478874603970579</v>
      </c>
      <c r="H43">
        <f t="shared" si="3"/>
        <v>2.481796425007341</v>
      </c>
      <c r="I43">
        <f t="shared" si="3"/>
        <v>3.8395633138745455</v>
      </c>
      <c r="J43">
        <f t="shared" si="3"/>
        <v>2.918146503272574</v>
      </c>
      <c r="K43">
        <f t="shared" si="3"/>
        <v>3.236609805778941</v>
      </c>
      <c r="L43">
        <f t="shared" si="3"/>
        <v>1.7755173346742874</v>
      </c>
    </row>
    <row r="44" spans="1:12" x14ac:dyDescent="0.25">
      <c r="A44" t="s">
        <v>30</v>
      </c>
      <c r="B44">
        <f>_xlfn.STDEV.S(B29:B41)</f>
        <v>40.950714592556565</v>
      </c>
      <c r="C44">
        <f t="shared" ref="C44:L44" si="4">_xlfn.STDEV.S(C29:C41)</f>
        <v>5.7644578547313863</v>
      </c>
      <c r="D44">
        <f t="shared" si="4"/>
        <v>213.2849406250613</v>
      </c>
      <c r="E44">
        <f t="shared" si="4"/>
        <v>0.83874250040834475</v>
      </c>
      <c r="F44">
        <f t="shared" si="4"/>
        <v>0.69845517248572386</v>
      </c>
      <c r="G44">
        <f t="shared" si="4"/>
        <v>0.96801489203765523</v>
      </c>
      <c r="H44">
        <f t="shared" si="4"/>
        <v>0.64638809924287965</v>
      </c>
      <c r="I44">
        <f t="shared" si="4"/>
        <v>0.98750706768547125</v>
      </c>
      <c r="J44">
        <f t="shared" si="4"/>
        <v>0.75653013108441336</v>
      </c>
      <c r="K44">
        <f t="shared" si="4"/>
        <v>0.70573477423331743</v>
      </c>
      <c r="L44">
        <f t="shared" si="4"/>
        <v>0.39009013925732888</v>
      </c>
    </row>
    <row r="45" spans="1:12" x14ac:dyDescent="0.25">
      <c r="A45" t="s">
        <v>31</v>
      </c>
      <c r="B45">
        <f>B44/SQRT(COUNT(B29:B41))</f>
        <v>11.357684710027241</v>
      </c>
      <c r="C45">
        <f t="shared" ref="C45:L45" si="5">C44/SQRT(COUNT(C29:C41))</f>
        <v>1.5987729515757818</v>
      </c>
      <c r="D45">
        <f t="shared" si="5"/>
        <v>59.154599208303921</v>
      </c>
      <c r="E45">
        <f t="shared" si="5"/>
        <v>0.2326253147794741</v>
      </c>
      <c r="F45">
        <f t="shared" si="5"/>
        <v>0.19371661061617865</v>
      </c>
      <c r="G45">
        <f t="shared" si="5"/>
        <v>0.26847902528111567</v>
      </c>
      <c r="H45">
        <f t="shared" si="5"/>
        <v>0.17927580274383911</v>
      </c>
      <c r="I45">
        <f t="shared" si="5"/>
        <v>0.27388518210946577</v>
      </c>
      <c r="J45">
        <f t="shared" si="5"/>
        <v>0.20982370608141121</v>
      </c>
      <c r="K45">
        <f t="shared" si="5"/>
        <v>0.19573560887509447</v>
      </c>
      <c r="L45">
        <f t="shared" si="5"/>
        <v>0.10819153839578365</v>
      </c>
    </row>
    <row r="48" spans="1:12" x14ac:dyDescent="0.25">
      <c r="A48" s="1" t="s">
        <v>32</v>
      </c>
      <c r="B48" s="1"/>
    </row>
    <row r="49" spans="4:12" x14ac:dyDescent="0.25">
      <c r="E49" s="4" t="s">
        <v>4</v>
      </c>
      <c r="F49" s="4" t="s">
        <v>5</v>
      </c>
      <c r="G49" s="4" t="s">
        <v>6</v>
      </c>
      <c r="H49" s="4" t="s">
        <v>7</v>
      </c>
      <c r="I49" s="4" t="s">
        <v>8</v>
      </c>
      <c r="J49" s="4" t="s">
        <v>9</v>
      </c>
      <c r="K49" s="4" t="s">
        <v>10</v>
      </c>
      <c r="L49" s="4" t="s">
        <v>11</v>
      </c>
    </row>
    <row r="50" spans="4:12" x14ac:dyDescent="0.25">
      <c r="D50" t="s">
        <v>33</v>
      </c>
      <c r="E50">
        <f>E43*100/E21</f>
        <v>73.151217058415909</v>
      </c>
      <c r="F50">
        <f>F43*100/F21</f>
        <v>71.89128591569046</v>
      </c>
      <c r="G50">
        <f t="shared" ref="G50:K50" si="6">G43*100/G21</f>
        <v>71.54973598429865</v>
      </c>
      <c r="H50">
        <f t="shared" si="6"/>
        <v>72.496517008510679</v>
      </c>
      <c r="I50">
        <f t="shared" si="6"/>
        <v>70.889098713104872</v>
      </c>
      <c r="J50">
        <f t="shared" si="6"/>
        <v>72.591822649010567</v>
      </c>
      <c r="K50">
        <f t="shared" si="6"/>
        <v>84.76220291022625</v>
      </c>
      <c r="L50">
        <f>L43*100/L21</f>
        <v>123.54683200927413</v>
      </c>
    </row>
    <row r="51" spans="4:12" x14ac:dyDescent="0.25">
      <c r="D51" t="s">
        <v>34</v>
      </c>
      <c r="E51">
        <f>100-E50</f>
        <v>26.848782941584091</v>
      </c>
      <c r="F51">
        <f t="shared" ref="F51:K51" si="7">100-F50</f>
        <v>28.10871408430954</v>
      </c>
      <c r="G51">
        <f t="shared" si="7"/>
        <v>28.45026401570135</v>
      </c>
      <c r="H51">
        <f t="shared" si="7"/>
        <v>27.503482991489321</v>
      </c>
      <c r="I51">
        <f t="shared" si="7"/>
        <v>29.110901286895128</v>
      </c>
      <c r="J51">
        <f t="shared" si="7"/>
        <v>27.408177350989433</v>
      </c>
      <c r="K51">
        <f t="shared" si="7"/>
        <v>15.23779708977375</v>
      </c>
      <c r="L51">
        <f>100-L50</f>
        <v>-23.546832009274127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GARCIA GARCIA</dc:creator>
  <cp:lastModifiedBy>LUIS GARCIA GARCIA</cp:lastModifiedBy>
  <dcterms:created xsi:type="dcterms:W3CDTF">2024-09-16T11:57:37Z</dcterms:created>
  <dcterms:modified xsi:type="dcterms:W3CDTF">2024-10-23T09:51:46Z</dcterms:modified>
</cp:coreProperties>
</file>